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" sheetId="1" r:id="rId1"/>
    <sheet name="随机测试" sheetId="5" r:id="rId2"/>
    <sheet name="Sheet1" sheetId="2" r:id="rId3"/>
    <sheet name="Sheet3" sheetId="4" r:id="rId4"/>
    <sheet name="Sheet2" sheetId="3" r:id="rId5"/>
  </sheets>
  <externalReferences>
    <externalReference r:id="rId6"/>
  </externalReferences>
  <definedNames>
    <definedName name="_xlnm._FilterDatabase" localSheetId="0" hidden="1">Sheet!$A$1:$AL$622</definedName>
    <definedName name="_xlnm._FilterDatabase" localSheetId="1" hidden="1">随机测试!$A$1:$AM$633</definedName>
    <definedName name="emaer">OFFSET(Sheet!$P$1,1,0,MIN(MATCH(9E+307,Sheet!$P$1:$P$1987,1)-1,2000),1)</definedName>
    <definedName name="emasan">OFFSET(Sheet!$N$1,1,0,MIN(MATCH(9E+307,Sheet!$N$1:$N$1987,1)-1,2000),1)</definedName>
    <definedName name="资金曲线">OFFSET(Sheet!$R$1,1,0,MIN(MATCH(9E+307,Sheet!$R$1:$R$1987,1)-1,2000),1)</definedName>
    <definedName name="emaer" localSheetId="1">OFFSET(随机测试!$P$1,1,0,MIN(MATCH(9E+307,随机测试!$P$1:$P$1987,1)-1,2000),1)</definedName>
    <definedName name="emasan" localSheetId="1">OFFSET(随机测试!$N$1,1,0,MIN(MATCH(9E+307,随机测试!$N$1:$N$1987,1)-1,2000),1)</definedName>
    <definedName name="资金曲线" localSheetId="1">OFFSET(随机测试!$R$1,1,0,MIN(MATCH(9E+307,随机测试!$R$1:$R$1987,1)-1,2000),1)</definedName>
    <definedName name="pinjunhebiaozhuncha">OFFSET(随机测试!$AB$1,1,0,MIN(MATCH(9E+307,随机测试!$AB$1:$AB$1987,1)-1,2000),1)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<sst xmlns="http://schemas.openxmlformats.org/spreadsheetml/2006/main" count="3307" uniqueCount="658">
  <si>
    <t>期号</t>
  </si>
  <si>
    <t>投注时间</t>
  </si>
  <si>
    <t>投注类型</t>
  </si>
  <si>
    <t>投注金额</t>
  </si>
  <si>
    <t>总投注</t>
  </si>
  <si>
    <t>开奖结果</t>
  </si>
  <si>
    <t>开奖组合</t>
  </si>
  <si>
    <t>赔付金额</t>
  </si>
  <si>
    <t>净盈亏</t>
  </si>
  <si>
    <t>是否中奖</t>
  </si>
  <si>
    <t>sma30</t>
  </si>
  <si>
    <t>ema30</t>
  </si>
  <si>
    <t>sma20</t>
  </si>
  <si>
    <t>ema20</t>
  </si>
  <si>
    <t>实际盈亏</t>
  </si>
  <si>
    <t>资金曲线</t>
  </si>
  <si>
    <t>return</t>
  </si>
  <si>
    <t>win_rate</t>
  </si>
  <si>
    <t>max_drawdown</t>
  </si>
  <si>
    <t>sharpe</t>
  </si>
  <si>
    <t>profit_factor</t>
  </si>
  <si>
    <t>dynamic_score</t>
  </si>
  <si>
    <t>胜率</t>
  </si>
  <si>
    <t>含1314胜率</t>
  </si>
  <si>
    <t>总数</t>
  </si>
  <si>
    <t>累计盈亏</t>
  </si>
  <si>
    <t>2025-04-18 23:47:01</t>
  </si>
  <si>
    <t>大双31.45  小双34.28  大单34.28</t>
  </si>
  <si>
    <t>大双</t>
  </si>
  <si>
    <t>小单</t>
  </si>
  <si>
    <t>否</t>
  </si>
  <si>
    <t>2025-04-18 23:48:41</t>
  </si>
  <si>
    <t>大单</t>
  </si>
  <si>
    <t>是</t>
  </si>
  <si>
    <t>2025-04-18 23:52:12</t>
  </si>
  <si>
    <t>2025-04-18 23:55:43</t>
  </si>
  <si>
    <t>2025-04-18 23:59:14</t>
  </si>
  <si>
    <t>2025-04-19 00:02:44</t>
  </si>
  <si>
    <t>待开奖</t>
  </si>
  <si>
    <t/>
  </si>
  <si>
    <t>2025-04-19 01:18:39</t>
  </si>
  <si>
    <t>小单32.36  小双35.28  大双32.36</t>
  </si>
  <si>
    <t>小双</t>
  </si>
  <si>
    <t>2025-04-19 01:19:50</t>
  </si>
  <si>
    <t>2025-04-19 01:23:20</t>
  </si>
  <si>
    <t>2025-04-19 01:26:41</t>
  </si>
  <si>
    <t>2025-04-19 01:30:12</t>
  </si>
  <si>
    <t>2025-04-19 01:33:42</t>
  </si>
  <si>
    <t>2025-04-19 01:37:13</t>
  </si>
  <si>
    <t>2025-04-19 01:40:44</t>
  </si>
  <si>
    <t>2025-04-19 01:44:15</t>
  </si>
  <si>
    <t>2025-04-19 01:47:45</t>
  </si>
  <si>
    <t>2025-04-19 01:51:16</t>
  </si>
  <si>
    <t>小单31.45  小双34.28  大单34.28</t>
  </si>
  <si>
    <t>2025-04-19 01:54:47</t>
  </si>
  <si>
    <t>2025-04-19 01:58:17</t>
  </si>
  <si>
    <t>2025-04-19 02:01:48</t>
  </si>
  <si>
    <t>2025-04-19 02:05:19</t>
  </si>
  <si>
    <t>2025-04-19 02:08:50</t>
  </si>
  <si>
    <t>2025-04-19 02:12:20</t>
  </si>
  <si>
    <t>2025-04-19 02:15:41</t>
  </si>
  <si>
    <t>2025-04-19 02:19:12</t>
  </si>
  <si>
    <t>2025-04-19 02:22:42</t>
  </si>
  <si>
    <t>2025-04-19 02:26:13</t>
  </si>
  <si>
    <t>2025-04-19 02:29:44</t>
  </si>
  <si>
    <t>小单32.36  大双32.36  大单35.28</t>
  </si>
  <si>
    <t>2025-04-19 02:33:14</t>
  </si>
  <si>
    <t>2025-04-19 02:36:45</t>
  </si>
  <si>
    <t>2025-04-19 02:40:16</t>
  </si>
  <si>
    <t>2025-04-19 02:43:46</t>
  </si>
  <si>
    <t>2025-04-19 02:47:17</t>
  </si>
  <si>
    <t>2025-04-19 02:50:38</t>
  </si>
  <si>
    <t>2025-04-19 02:54:09</t>
  </si>
  <si>
    <t>2025-04-19 02:57:39</t>
  </si>
  <si>
    <t>2025-04-19 03:01:20</t>
  </si>
  <si>
    <t>2025-04-19 03:04:41</t>
  </si>
  <si>
    <t>2025-04-19 03:08:11</t>
  </si>
  <si>
    <t>2025-04-19 03:11:42</t>
  </si>
  <si>
    <t>2025-04-19 03:15:13</t>
  </si>
  <si>
    <t>2025-04-19 03:18:44</t>
  </si>
  <si>
    <t>2025-04-19 03:22:14</t>
  </si>
  <si>
    <t>2025-04-19 03:25:45</t>
  </si>
  <si>
    <t>2025-04-19 03:29:16</t>
  </si>
  <si>
    <t>2025-04-19 03:32:46</t>
  </si>
  <si>
    <t>2025-04-19 03:36:17</t>
  </si>
  <si>
    <t>2025-04-19 03:39:38</t>
  </si>
  <si>
    <t>2025-04-19 03:43:19</t>
  </si>
  <si>
    <t>2025-04-19 03:46:39</t>
  </si>
  <si>
    <t>2025-04-19 03:50:10</t>
  </si>
  <si>
    <t>2025-04-19 03:53:41</t>
  </si>
  <si>
    <t>2025-04-19 03:57:11</t>
  </si>
  <si>
    <t>2025-04-19 04:00:42</t>
  </si>
  <si>
    <t>2025-04-19 04:04:13</t>
  </si>
  <si>
    <t>2025-04-19 04:07:43</t>
  </si>
  <si>
    <t>2025-04-19 04:11:14</t>
  </si>
  <si>
    <t>2025-04-19 04:14:45</t>
  </si>
  <si>
    <t>2025-04-19 04:18:16</t>
  </si>
  <si>
    <t>2025-04-19 04:21:46</t>
  </si>
  <si>
    <t>2025-04-19 04:25:17</t>
  </si>
  <si>
    <t>2025-04-19 04:28:48</t>
  </si>
  <si>
    <t>2025-04-19 04:32:08</t>
  </si>
  <si>
    <t>2025-04-19 04:35:49</t>
  </si>
  <si>
    <t>2025-04-19 04:39:20</t>
  </si>
  <si>
    <t>2025-04-19 04:42:41</t>
  </si>
  <si>
    <t>2025-04-19 04:46:11</t>
  </si>
  <si>
    <t>2025-04-19 04:49:42</t>
  </si>
  <si>
    <t>2025-04-19 04:53:13</t>
  </si>
  <si>
    <t>2025-04-19 04:56:43</t>
  </si>
  <si>
    <t>2025-04-19 05:00:14</t>
  </si>
  <si>
    <t>2025-04-19 05:03:45</t>
  </si>
  <si>
    <t>2025-04-19 05:07:16</t>
  </si>
  <si>
    <t>2025-04-19 05:10:46</t>
  </si>
  <si>
    <t>2025-04-19 05:14:17</t>
  </si>
  <si>
    <t>2025-04-19 05:17:38</t>
  </si>
  <si>
    <t>2025-04-19 05:21:19</t>
  </si>
  <si>
    <t>2025-04-19 05:24:49</t>
  </si>
  <si>
    <t>2025-04-19 05:28:10</t>
  </si>
  <si>
    <t>2025-04-19 05:31:41</t>
  </si>
  <si>
    <t>2025-04-19 05:35:11</t>
  </si>
  <si>
    <t>2025-04-19 05:38:42</t>
  </si>
  <si>
    <t>2025-04-19 05:42:13</t>
  </si>
  <si>
    <t>2025-04-19 05:45:44</t>
  </si>
  <si>
    <t>2025-04-19 05:49:14</t>
  </si>
  <si>
    <t>2025-04-19 05:52:45</t>
  </si>
  <si>
    <t>2025-04-19 05:56:16</t>
  </si>
  <si>
    <t>2025-04-19 05:59:46</t>
  </si>
  <si>
    <t>2025-04-19 06:03:17</t>
  </si>
  <si>
    <t>2025-04-19 06:06:48</t>
  </si>
  <si>
    <t>2025-04-19 06:10:19</t>
  </si>
  <si>
    <t>2025-04-19 06:13:39</t>
  </si>
  <si>
    <t>2025-04-19 06:17:10</t>
  </si>
  <si>
    <t>2025-04-19 06:20:41</t>
  </si>
  <si>
    <t>2025-04-19 06:24:12</t>
  </si>
  <si>
    <t>2025-04-19 06:27:42</t>
  </si>
  <si>
    <t>2025-04-19 06:31:23</t>
  </si>
  <si>
    <t>2025-04-19 06:34:44</t>
  </si>
  <si>
    <t>2025-04-19 06:38:15</t>
  </si>
  <si>
    <t>2025-04-19 06:41:45</t>
  </si>
  <si>
    <t>2025-04-19 06:45:16</t>
  </si>
  <si>
    <t>2025-04-19 06:48:37</t>
  </si>
  <si>
    <t>2025-04-19 06:52:17</t>
  </si>
  <si>
    <t>2025-04-19 06:55:48</t>
  </si>
  <si>
    <t>2025-04-19 06:59:19</t>
  </si>
  <si>
    <t>2025-04-19 07:02:40</t>
  </si>
  <si>
    <t>2025-04-19 07:06:10</t>
  </si>
  <si>
    <t>2025-04-19 07:09:41</t>
  </si>
  <si>
    <t>2025-04-19 07:13:12</t>
  </si>
  <si>
    <t>2025-04-19 07:16:43</t>
  </si>
  <si>
    <t>2025-04-19 07:20:13</t>
  </si>
  <si>
    <t>2025-04-19 07:23:44</t>
  </si>
  <si>
    <t>2025-04-19 07:27:15</t>
  </si>
  <si>
    <t>2025-04-19 07:30:45</t>
  </si>
  <si>
    <t>2025-04-19 07:34:16</t>
  </si>
  <si>
    <t>2025-04-19 07:37:47</t>
  </si>
  <si>
    <t>2025-04-19 07:41:08</t>
  </si>
  <si>
    <t>2025-04-19 07:44:48</t>
  </si>
  <si>
    <t>2025-04-19 07:48:19</t>
  </si>
  <si>
    <t>2025-04-19 07:51:50</t>
  </si>
  <si>
    <t>2025-04-19 07:55:11</t>
  </si>
  <si>
    <t>2025-04-19 07:58:41</t>
  </si>
  <si>
    <t>2025-04-19 08:02:12</t>
  </si>
  <si>
    <t>2025-04-19 08:05:43</t>
  </si>
  <si>
    <t>2025-04-19 08:09:14</t>
  </si>
  <si>
    <t>2025-04-19 08:12:44</t>
  </si>
  <si>
    <t>2025-04-19 08:16:15</t>
  </si>
  <si>
    <t>2025-04-19 08:19:46</t>
  </si>
  <si>
    <t>2025-04-19 08:23:17</t>
  </si>
  <si>
    <t>2025-04-19 08:26:47</t>
  </si>
  <si>
    <t>2025-04-19 08:30:18</t>
  </si>
  <si>
    <t>2025-04-19 08:33:49</t>
  </si>
  <si>
    <t>2025-04-19 08:37:20</t>
  </si>
  <si>
    <t>2025-04-19 08:40:40</t>
  </si>
  <si>
    <t>2025-04-19 08:44:11</t>
  </si>
  <si>
    <t>2025-04-19 08:47:42</t>
  </si>
  <si>
    <t>2025-04-19 08:51:13</t>
  </si>
  <si>
    <t>2025-04-19 08:54:43</t>
  </si>
  <si>
    <t>2025-04-19 08:58:14</t>
  </si>
  <si>
    <t>2025-04-19 09:01:45</t>
  </si>
  <si>
    <t>2025-04-19 09:05:16</t>
  </si>
  <si>
    <t>2025-04-19 09:08:46</t>
  </si>
  <si>
    <t>2025-04-19 09:12:17</t>
  </si>
  <si>
    <t>2025-04-19 09:15:48</t>
  </si>
  <si>
    <t>2025-04-19 09:19:19</t>
  </si>
  <si>
    <t>2025-04-19 09:22:49</t>
  </si>
  <si>
    <t>2025-04-19 09:26:20</t>
  </si>
  <si>
    <t>2025-04-19 09:29:41</t>
  </si>
  <si>
    <t>2025-04-19 09:33:12</t>
  </si>
  <si>
    <t>2025-04-19 09:36:42</t>
  </si>
  <si>
    <t>2025-04-19 09:40:13</t>
  </si>
  <si>
    <t>2025-04-19 09:43:44</t>
  </si>
  <si>
    <t>2025-04-19 09:47:15</t>
  </si>
  <si>
    <t>2025-04-19 09:50:45</t>
  </si>
  <si>
    <t>2025-04-19 09:54:16</t>
  </si>
  <si>
    <t>2025-04-19 09:57:37</t>
  </si>
  <si>
    <t>2025-04-19 10:01:18</t>
  </si>
  <si>
    <t>2025-04-19 10:04:48</t>
  </si>
  <si>
    <t>2025-04-19 10:08:09</t>
  </si>
  <si>
    <t>2025-04-19 10:11:40</t>
  </si>
  <si>
    <t>2025-04-19 10:15:11</t>
  </si>
  <si>
    <t>2025-04-19 10:18:41</t>
  </si>
  <si>
    <t>2025-04-19 10:22:12</t>
  </si>
  <si>
    <t>2025-04-19 10:25:43</t>
  </si>
  <si>
    <t>2025-04-19 10:29:14</t>
  </si>
  <si>
    <t>2025-04-19 10:32:45</t>
  </si>
  <si>
    <t>2025-04-19 10:36:15</t>
  </si>
  <si>
    <t>2025-04-19 10:39:46</t>
  </si>
  <si>
    <t>2025-04-19 10:43:17</t>
  </si>
  <si>
    <t>2025-04-19 10:46:48</t>
  </si>
  <si>
    <t>2025-04-19 10:50:18</t>
  </si>
  <si>
    <t>2025-04-19 10:53:39</t>
  </si>
  <si>
    <t>2025-04-19 10:57:10</t>
  </si>
  <si>
    <t>2025-04-19 11:00:51</t>
  </si>
  <si>
    <t>2025-04-19 11:04:11</t>
  </si>
  <si>
    <t>2025-04-19 11:07:42</t>
  </si>
  <si>
    <t>2025-04-19 11:11:13</t>
  </si>
  <si>
    <t>2025-04-19 11:14:44</t>
  </si>
  <si>
    <t>2025-04-19 11:18:15</t>
  </si>
  <si>
    <t>2025-04-19 11:21:45</t>
  </si>
  <si>
    <t>2025-04-19 11:25:16</t>
  </si>
  <si>
    <t>2025-04-19 11:28:47</t>
  </si>
  <si>
    <t>2025-04-19 11:32:08</t>
  </si>
  <si>
    <t>2025-04-19 11:35:49</t>
  </si>
  <si>
    <t>2025-04-19 11:39:09</t>
  </si>
  <si>
    <t>2025-04-19 11:42:40</t>
  </si>
  <si>
    <t>2025-04-19 11:46:11</t>
  </si>
  <si>
    <t>2025-04-19 11:49:42</t>
  </si>
  <si>
    <t>2025-04-19 11:53:13</t>
  </si>
  <si>
    <t>2025-04-19 11:56:43</t>
  </si>
  <si>
    <t>2025-04-19 12:00:14</t>
  </si>
  <si>
    <t>2025-04-19 12:03:45</t>
  </si>
  <si>
    <t>2025-04-19 12:07:16</t>
  </si>
  <si>
    <t>2025-04-19 12:10:47</t>
  </si>
  <si>
    <t>2025-04-19 12:14:17</t>
  </si>
  <si>
    <t>2025-04-19 12:17:48</t>
  </si>
  <si>
    <t>2025-04-19 12:21:19</t>
  </si>
  <si>
    <t>2025-04-19 12:24:50</t>
  </si>
  <si>
    <t>2025-04-19 12:28:11</t>
  </si>
  <si>
    <t>2025-04-19 12:31:41</t>
  </si>
  <si>
    <t>2025-04-19 12:35:12</t>
  </si>
  <si>
    <t>2025-04-19 12:38:43</t>
  </si>
  <si>
    <t>2025-04-19 12:42:14</t>
  </si>
  <si>
    <t>2025-04-19 12:45:45</t>
  </si>
  <si>
    <t>2025-04-19 12:49:15</t>
  </si>
  <si>
    <t>2025-04-19 12:52:46</t>
  </si>
  <si>
    <t>2025-04-19 12:56:17</t>
  </si>
  <si>
    <t>2025-04-19 12:59:38</t>
  </si>
  <si>
    <t>2025-04-19 13:03:19</t>
  </si>
  <si>
    <t>2025-04-19 13:06:49</t>
  </si>
  <si>
    <t>2025-04-19 13:10:10</t>
  </si>
  <si>
    <t>2025-04-19 13:13:41</t>
  </si>
  <si>
    <t>2025-04-19 13:17:12</t>
  </si>
  <si>
    <t>2025-04-19 13:20:43</t>
  </si>
  <si>
    <t>2025-04-19 13:24:13</t>
  </si>
  <si>
    <t>2025-04-19 13:27:44</t>
  </si>
  <si>
    <t>2025-04-19 13:31:15</t>
  </si>
  <si>
    <t>2025-04-19 13:34:36</t>
  </si>
  <si>
    <t>2025-04-19 13:38:17</t>
  </si>
  <si>
    <t>2025-04-19 13:41:48</t>
  </si>
  <si>
    <t>2025-04-19 13:45:18</t>
  </si>
  <si>
    <t>2025-04-19 13:48:49</t>
  </si>
  <si>
    <t>2025-04-19 13:52:10</t>
  </si>
  <si>
    <t>2025-04-19 13:55:41</t>
  </si>
  <si>
    <t>2025-04-19 13:59:12</t>
  </si>
  <si>
    <t>2025-04-19 14:02:42</t>
  </si>
  <si>
    <t>2025-04-19 14:06:13</t>
  </si>
  <si>
    <t>2025-04-19 14:09:44</t>
  </si>
  <si>
    <t>2025-04-19 14:13:15</t>
  </si>
  <si>
    <t>2025-04-19 14:16:46</t>
  </si>
  <si>
    <t>2025-04-19 14:20:17</t>
  </si>
  <si>
    <t>2025-04-19 14:23:47</t>
  </si>
  <si>
    <t>2025-04-19 14:27:18</t>
  </si>
  <si>
    <t>2025-04-19 14:30:49</t>
  </si>
  <si>
    <t>2025-04-19 14:34:20</t>
  </si>
  <si>
    <t>2025-04-19 14:37:41</t>
  </si>
  <si>
    <t>2025-04-19 14:41:11</t>
  </si>
  <si>
    <t>2025-04-19 14:44:42</t>
  </si>
  <si>
    <t>2025-04-19 14:48:13</t>
  </si>
  <si>
    <t>2025-04-19 14:51:44</t>
  </si>
  <si>
    <t>2025-04-19 14:55:15</t>
  </si>
  <si>
    <t>2025-04-19 14:58:46</t>
  </si>
  <si>
    <t>2025-04-19 15:02:16</t>
  </si>
  <si>
    <t>2025-04-19 15:05:47</t>
  </si>
  <si>
    <t>2025-04-19 15:09:18</t>
  </si>
  <si>
    <t>2025-04-19 15:12:49</t>
  </si>
  <si>
    <t>2025-04-19 15:16:20</t>
  </si>
  <si>
    <t>2025-04-19 15:19:40</t>
  </si>
  <si>
    <t>2025-04-19 15:23:11</t>
  </si>
  <si>
    <t>2025-04-19 15:26:42</t>
  </si>
  <si>
    <t>2025-04-19 15:30:13</t>
  </si>
  <si>
    <t>2025-04-19 15:33:44</t>
  </si>
  <si>
    <t>2025-04-19 15:37:15</t>
  </si>
  <si>
    <t>2025-04-19 15:40:46</t>
  </si>
  <si>
    <t>2025-04-19 15:44:16</t>
  </si>
  <si>
    <t>2025-04-19 15:47:47</t>
  </si>
  <si>
    <t>2025-04-19 15:51:18</t>
  </si>
  <si>
    <t>2025-04-19 15:54:49</t>
  </si>
  <si>
    <t>2025-04-19 15:58:10</t>
  </si>
  <si>
    <t>2025-04-19 16:01:41</t>
  </si>
  <si>
    <t>2025-04-19 16:05:11</t>
  </si>
  <si>
    <t>2025-04-19 16:08:42</t>
  </si>
  <si>
    <t>2025-04-19 16:12:13</t>
  </si>
  <si>
    <t>2025-04-19 16:15:44</t>
  </si>
  <si>
    <t>2025-04-19 16:19:25</t>
  </si>
  <si>
    <t>2025-04-19 16:22:46</t>
  </si>
  <si>
    <t>2025-04-19 16:26:16</t>
  </si>
  <si>
    <t>2025-04-19 16:29:47</t>
  </si>
  <si>
    <t>2025-04-19 16:33:18</t>
  </si>
  <si>
    <t>2025-04-19 16:36:49</t>
  </si>
  <si>
    <t>2025-04-19 16:40:20</t>
  </si>
  <si>
    <t>2025-04-19 16:43:41</t>
  </si>
  <si>
    <t>2025-04-19 16:47:11</t>
  </si>
  <si>
    <t>2025-04-19 16:50:42</t>
  </si>
  <si>
    <t>2025-04-19 16:54:13</t>
  </si>
  <si>
    <t>2025-04-19 16:57:44</t>
  </si>
  <si>
    <t>2025-04-19 17:01:15</t>
  </si>
  <si>
    <t>2025-04-19 17:04:46</t>
  </si>
  <si>
    <t>2025-04-19 17:08:17</t>
  </si>
  <si>
    <t>2025-04-19 17:11:47</t>
  </si>
  <si>
    <t>2025-04-19 17:15:18</t>
  </si>
  <si>
    <t>2025-04-19 17:18:39</t>
  </si>
  <si>
    <t>2025-04-19 17:22:20</t>
  </si>
  <si>
    <t>2025-04-19 17:25:41</t>
  </si>
  <si>
    <t>2025-04-19 17:29:12</t>
  </si>
  <si>
    <t>2025-04-19 17:32:52</t>
  </si>
  <si>
    <t>2025-04-19 17:36:13</t>
  </si>
  <si>
    <t>2025-04-19 17:39:44</t>
  </si>
  <si>
    <t>2025-04-19 17:43:15</t>
  </si>
  <si>
    <t>2025-04-19 17:46:46</t>
  </si>
  <si>
    <t>2025-04-19 17:50:17</t>
  </si>
  <si>
    <t>2025-04-19 17:53:47</t>
  </si>
  <si>
    <t>2025-04-19 17:57:18</t>
  </si>
  <si>
    <t>2025-04-19 18:00:49</t>
  </si>
  <si>
    <t>2025-04-19 18:04:20</t>
  </si>
  <si>
    <t>2025-04-19 18:07:51</t>
  </si>
  <si>
    <t>2025-04-19 18:11:12</t>
  </si>
  <si>
    <t>2025-04-19 18:14:42</t>
  </si>
  <si>
    <t>2025-04-19 18:18:13</t>
  </si>
  <si>
    <t>2025-04-19 18:21:44</t>
  </si>
  <si>
    <t>2025-04-19 18:25:15</t>
  </si>
  <si>
    <t>2025-04-19 18:28:46</t>
  </si>
  <si>
    <t>2025-04-19 18:32:17</t>
  </si>
  <si>
    <t>2025-04-19 18:35:48</t>
  </si>
  <si>
    <t>2025-04-19 18:39:18</t>
  </si>
  <si>
    <t>2025-04-19 18:42:39</t>
  </si>
  <si>
    <t>2025-04-19 18:46:10</t>
  </si>
  <si>
    <t>2025-04-19 18:49:41</t>
  </si>
  <si>
    <t>2025-04-19 18:53:12</t>
  </si>
  <si>
    <t>2025-04-19 18:56:43</t>
  </si>
  <si>
    <t>2025-04-19 19:33:20</t>
  </si>
  <si>
    <t>2025-04-19 19:36:41</t>
  </si>
  <si>
    <t>2025-04-19 19:40:12</t>
  </si>
  <si>
    <t>2025-04-19 19:43:42</t>
  </si>
  <si>
    <t>2025-04-19 19:47:13</t>
  </si>
  <si>
    <t>2025-04-19 19:50:44</t>
  </si>
  <si>
    <t>2025-04-19 19:54:15</t>
  </si>
  <si>
    <t>2025-04-19 19:57:46</t>
  </si>
  <si>
    <t>2025-04-19 20:01:17</t>
  </si>
  <si>
    <t>2025-04-19 20:04:47</t>
  </si>
  <si>
    <t>2025-04-19 20:08:18</t>
  </si>
  <si>
    <t>2025-04-19 20:11:49</t>
  </si>
  <si>
    <t>2025-04-19 20:15:20</t>
  </si>
  <si>
    <t>2025-04-19 20:18:51</t>
  </si>
  <si>
    <t>2025-04-19 20:22:12</t>
  </si>
  <si>
    <t>2025-04-19 20:25:42</t>
  </si>
  <si>
    <t>2025-04-19 20:29:13</t>
  </si>
  <si>
    <t>2025-04-19 20:32:44</t>
  </si>
  <si>
    <t>2025-04-19 20:36:15</t>
  </si>
  <si>
    <t>2025-04-19 20:39:46</t>
  </si>
  <si>
    <t>2025-04-19 20:43:17</t>
  </si>
  <si>
    <t>2025-04-19 20:46:48</t>
  </si>
  <si>
    <t>2025-04-19 20:50:18</t>
  </si>
  <si>
    <t>2025-04-19 20:53:49</t>
  </si>
  <si>
    <t>2025-04-19 20:57:20</t>
  </si>
  <si>
    <t>2025-04-19 21:00:41</t>
  </si>
  <si>
    <t>2025-04-19 21:04:12</t>
  </si>
  <si>
    <t>2025-04-19 21:07:43</t>
  </si>
  <si>
    <t>2025-04-19 21:11:13</t>
  </si>
  <si>
    <t>2025-04-19 21:14:44</t>
  </si>
  <si>
    <t>2025-04-19 21:18:15</t>
  </si>
  <si>
    <t>2025-04-19 21:21:46</t>
  </si>
  <si>
    <t>2025-04-19 21:25:17</t>
  </si>
  <si>
    <t>2025-04-19 21:28:48</t>
  </si>
  <si>
    <t>2025-04-19 21:32:19</t>
  </si>
  <si>
    <t>2025-04-19 21:35:49</t>
  </si>
  <si>
    <t>2025-04-19 21:39:20</t>
  </si>
  <si>
    <t>2025-04-19 21:42:41</t>
  </si>
  <si>
    <t>2025-04-19 21:46:12</t>
  </si>
  <si>
    <t>2025-04-19 21:49:43</t>
  </si>
  <si>
    <t>2025-04-19 21:53:14</t>
  </si>
  <si>
    <t>2025-04-19 21:56:44</t>
  </si>
  <si>
    <t>2025-04-19 22:00:15</t>
  </si>
  <si>
    <t>2025-04-19 22:03:46</t>
  </si>
  <si>
    <t>2025-04-19 22:07:17</t>
  </si>
  <si>
    <t>2025-04-19 22:10:48</t>
  </si>
  <si>
    <t>2025-04-19 22:14:19</t>
  </si>
  <si>
    <t>2025-04-19 22:17:50</t>
  </si>
  <si>
    <t>2025-04-19 22:21:21</t>
  </si>
  <si>
    <t>2025-04-19 22:24:41</t>
  </si>
  <si>
    <t>2025-04-19 22:28:12</t>
  </si>
  <si>
    <t>2025-04-19 22:31:43</t>
  </si>
  <si>
    <t>2025-04-19 22:35:14</t>
  </si>
  <si>
    <t>2025-04-19 22:38:45</t>
  </si>
  <si>
    <t>2025-04-19 22:42:16</t>
  </si>
  <si>
    <t>2025-04-19 22:45:46</t>
  </si>
  <si>
    <t>2025-04-19 22:49:17</t>
  </si>
  <si>
    <t>2025-04-19 22:52:48</t>
  </si>
  <si>
    <t>2025-04-19 22:56:19</t>
  </si>
  <si>
    <t>2025-04-19 22:59:50</t>
  </si>
  <si>
    <t>2025-04-19 23:03:21</t>
  </si>
  <si>
    <t>2025-04-19 23:06:42</t>
  </si>
  <si>
    <t>2025-04-19 23:10:13</t>
  </si>
  <si>
    <t>2025-04-19 23:13:43</t>
  </si>
  <si>
    <t>2025-04-19 23:17:14</t>
  </si>
  <si>
    <t>2025-04-19 23:20:45</t>
  </si>
  <si>
    <t>2025-04-19 23:24:16</t>
  </si>
  <si>
    <t>2025-04-19 23:27:47</t>
  </si>
  <si>
    <t>2025-04-19 23:31:18</t>
  </si>
  <si>
    <t>2025-04-19 23:34:49</t>
  </si>
  <si>
    <t>2025-04-19 23:38:20</t>
  </si>
  <si>
    <t>2025-04-19 23:41:50</t>
  </si>
  <si>
    <t>2025-04-19 23:45:11</t>
  </si>
  <si>
    <t>2025-04-19 23:48:42</t>
  </si>
  <si>
    <t>2025-04-19 23:52:13</t>
  </si>
  <si>
    <t>2025-04-19 23:55:44</t>
  </si>
  <si>
    <t>2025-04-19 23:59:15</t>
  </si>
  <si>
    <t>2025-04-20 00:02:46</t>
  </si>
  <si>
    <t>2025-04-20 00:06:17</t>
  </si>
  <si>
    <t>2025-04-20 00:09:47</t>
  </si>
  <si>
    <t>2025-04-20 00:13:18</t>
  </si>
  <si>
    <t>2025-04-20 00:16:49</t>
  </si>
  <si>
    <t>2025-04-20 00:20:20</t>
  </si>
  <si>
    <t>2025-04-20 00:23:41</t>
  </si>
  <si>
    <t>2025-04-20 00:27:12</t>
  </si>
  <si>
    <t>2025-04-20 00:30:43</t>
  </si>
  <si>
    <t>2025-04-20 00:34:13</t>
  </si>
  <si>
    <t>2025-04-20 00:37:44</t>
  </si>
  <si>
    <t>2025-04-20 00:41:15</t>
  </si>
  <si>
    <t>2025-04-20 00:44:46</t>
  </si>
  <si>
    <t>2025-04-20 00:48:17</t>
  </si>
  <si>
    <t>2025-04-20 00:51:48</t>
  </si>
  <si>
    <t>2025-04-20 00:55:19</t>
  </si>
  <si>
    <t>2025-04-20 00:58:40</t>
  </si>
  <si>
    <t>2025-04-20 01:02:21</t>
  </si>
  <si>
    <t>2025-04-20 01:05:41</t>
  </si>
  <si>
    <t>2025-04-20 01:09:12</t>
  </si>
  <si>
    <t>2025-04-20 01:12:43</t>
  </si>
  <si>
    <t>2025-04-20 01:16:14</t>
  </si>
  <si>
    <t>2025-04-20 01:19:45</t>
  </si>
  <si>
    <t>2025-04-20 01:23:16</t>
  </si>
  <si>
    <t>2025-04-20 01:26:47</t>
  </si>
  <si>
    <t>2025-04-20 01:30:18</t>
  </si>
  <si>
    <t>2025-04-20 01:33:48</t>
  </si>
  <si>
    <t>2025-04-20 01:37:19</t>
  </si>
  <si>
    <t>2025-04-20 01:40:40</t>
  </si>
  <si>
    <t>2025-04-20 01:44:11</t>
  </si>
  <si>
    <t>2025-04-20 01:47:42</t>
  </si>
  <si>
    <t>2025-04-20 01:51:13</t>
  </si>
  <si>
    <t>2025-04-20 01:54:44</t>
  </si>
  <si>
    <t>2025-04-20 01:58:15</t>
  </si>
  <si>
    <t>2025-04-20 02:01:45</t>
  </si>
  <si>
    <t>2025-04-20 02:05:16</t>
  </si>
  <si>
    <t>2025-04-20 02:08:47</t>
  </si>
  <si>
    <t>2025-04-20 02:12:18</t>
  </si>
  <si>
    <t>2025-04-20 02:15:49</t>
  </si>
  <si>
    <t>2025-04-20 02:19:20</t>
  </si>
  <si>
    <t>2025-04-20 02:22:41</t>
  </si>
  <si>
    <t>2025-04-20 02:26:12</t>
  </si>
  <si>
    <t>2025-04-20 02:29:43</t>
  </si>
  <si>
    <t>2025-04-20 02:33:13</t>
  </si>
  <si>
    <t>2025-04-20 02:36:44</t>
  </si>
  <si>
    <t>2025-04-20 02:40:15</t>
  </si>
  <si>
    <t>2025-04-20 02:43:46</t>
  </si>
  <si>
    <t>2025-04-20 02:47:17</t>
  </si>
  <si>
    <t>2025-04-20 02:50:48</t>
  </si>
  <si>
    <t>2025-04-20 02:54:19</t>
  </si>
  <si>
    <t>2025-04-20 02:57:50</t>
  </si>
  <si>
    <t>2025-04-20 03:01:21</t>
  </si>
  <si>
    <t>2025-04-20 03:04:41</t>
  </si>
  <si>
    <t>2025-04-20 03:08:12</t>
  </si>
  <si>
    <t>2025-04-20 03:11:43</t>
  </si>
  <si>
    <t>2025-04-20 03:15:14</t>
  </si>
  <si>
    <t>2025-04-20 03:18:45</t>
  </si>
  <si>
    <t>2025-04-20 03:22:16</t>
  </si>
  <si>
    <t>2025-04-20 03:25:47</t>
  </si>
  <si>
    <t>2025-04-20 03:29:18</t>
  </si>
  <si>
    <t>2025-04-20 03:32:49</t>
  </si>
  <si>
    <t>2025-04-20 03:36:20</t>
  </si>
  <si>
    <t>2025-04-20 03:39:51</t>
  </si>
  <si>
    <t>2025-04-20 03:43:11</t>
  </si>
  <si>
    <t>2025-04-20 03:46:42</t>
  </si>
  <si>
    <t>2025-04-20 03:50:13</t>
  </si>
  <si>
    <t>2025-04-20 03:53:44</t>
  </si>
  <si>
    <t>2025-04-20 03:57:15</t>
  </si>
  <si>
    <t>2025-04-20 04:00:46</t>
  </si>
  <si>
    <t>2025-04-20 04:04:17</t>
  </si>
  <si>
    <t>2025-04-20 04:07:48</t>
  </si>
  <si>
    <t>2025-04-20 04:11:19</t>
  </si>
  <si>
    <t>2025-04-20 04:14:40</t>
  </si>
  <si>
    <t>2025-04-20 04:18:10</t>
  </si>
  <si>
    <t>2025-04-20 04:21:41</t>
  </si>
  <si>
    <t>2025-04-20 04:25:12</t>
  </si>
  <si>
    <t>2025-04-20 04:28:43</t>
  </si>
  <si>
    <t>2025-04-20 04:32:14</t>
  </si>
  <si>
    <t>2025-04-20 04:35:45</t>
  </si>
  <si>
    <t>2025-04-20 04:39:16</t>
  </si>
  <si>
    <t>2025-04-20 04:42:47</t>
  </si>
  <si>
    <t>2025-04-20 04:46:08</t>
  </si>
  <si>
    <t>2025-04-20 04:49:39</t>
  </si>
  <si>
    <t>2025-04-20 04:53:10</t>
  </si>
  <si>
    <t>2025-04-20 04:56:50</t>
  </si>
  <si>
    <t>2025-04-20 05:00:11</t>
  </si>
  <si>
    <t>2025-04-20 05:03:42</t>
  </si>
  <si>
    <t>2025-04-20 05:07:13</t>
  </si>
  <si>
    <t>2025-04-20 05:10:44</t>
  </si>
  <si>
    <t>2025-04-20 05:14:15</t>
  </si>
  <si>
    <t>2025-04-20 05:17:46</t>
  </si>
  <si>
    <t>2025-04-20 05:21:17</t>
  </si>
  <si>
    <t>2025-04-20 05:24:48</t>
  </si>
  <si>
    <t>2025-04-20 05:28:19</t>
  </si>
  <si>
    <t>2025-04-20 05:31:40</t>
  </si>
  <si>
    <t>2025-04-20 05:35:10</t>
  </si>
  <si>
    <t>2025-04-20 05:38:41</t>
  </si>
  <si>
    <t>2025-04-20 05:42:12</t>
  </si>
  <si>
    <t>2025-04-20 05:45:43</t>
  </si>
  <si>
    <t>2025-04-20 05:49:14</t>
  </si>
  <si>
    <t>2025-04-20 05:52:45</t>
  </si>
  <si>
    <t>2025-04-20 05:56:16</t>
  </si>
  <si>
    <t>2025-04-20 05:59:47</t>
  </si>
  <si>
    <t>2025-04-20 06:03:18</t>
  </si>
  <si>
    <t>2025-04-20 06:06:49</t>
  </si>
  <si>
    <t>2025-04-20 06:10:10</t>
  </si>
  <si>
    <t>2025-04-20 06:13:41</t>
  </si>
  <si>
    <t>2025-04-20 06:17:11</t>
  </si>
  <si>
    <t>2025-04-20 06:20:42</t>
  </si>
  <si>
    <t>2025-04-20 06:24:13</t>
  </si>
  <si>
    <t>2025-04-20 06:27:44</t>
  </si>
  <si>
    <t>2025-04-20 06:31:15</t>
  </si>
  <si>
    <t>2025-04-20 06:34:46</t>
  </si>
  <si>
    <t>2025-04-20 06:38:17</t>
  </si>
  <si>
    <t>2025-04-20 06:41:38</t>
  </si>
  <si>
    <t>2025-04-20 06:45:19</t>
  </si>
  <si>
    <t>2025-04-20 06:48:40</t>
  </si>
  <si>
    <t>2025-04-20 06:52:11</t>
  </si>
  <si>
    <t>2025-04-20 06:55:42</t>
  </si>
  <si>
    <t>2025-04-20 06:59:12</t>
  </si>
  <si>
    <t>2025-04-20 07:02:43</t>
  </si>
  <si>
    <t>2025-04-20 07:06:14</t>
  </si>
  <si>
    <t>2025-04-20 07:09:45</t>
  </si>
  <si>
    <t>2025-04-20 07:13:16</t>
  </si>
  <si>
    <t>2025-04-20 07:16:47</t>
  </si>
  <si>
    <t>2025-04-20 07:20:18</t>
  </si>
  <si>
    <t>2025-04-20 07:23:39</t>
  </si>
  <si>
    <t>2025-04-20 07:27:10</t>
  </si>
  <si>
    <t>2025-04-20 07:30:41</t>
  </si>
  <si>
    <t>2025-04-20 07:34:12</t>
  </si>
  <si>
    <t>2025-04-20 07:37:43</t>
  </si>
  <si>
    <t>2025-04-20 07:41:14</t>
  </si>
  <si>
    <t>2025-04-20 07:44:44</t>
  </si>
  <si>
    <t>2025-04-20 07:48:15</t>
  </si>
  <si>
    <t>2025-04-20 07:51:46</t>
  </si>
  <si>
    <t>2025-04-20 07:55:17</t>
  </si>
  <si>
    <t>2025-04-20 07:58:38</t>
  </si>
  <si>
    <t>2025-04-20 08:02:09</t>
  </si>
  <si>
    <t>2025-04-20 08:05:40</t>
  </si>
  <si>
    <t>2025-04-20 08:09:11</t>
  </si>
  <si>
    <t>2025-04-20 08:12:42</t>
  </si>
  <si>
    <t>2025-04-20 08:16:13</t>
  </si>
  <si>
    <t>2025-04-20 08:19:44</t>
  </si>
  <si>
    <t>2025-04-20 08:23:15</t>
  </si>
  <si>
    <t>2025-04-20 08:26:45</t>
  </si>
  <si>
    <t>2025-04-20 08:30:16</t>
  </si>
  <si>
    <t>2025-04-20 08:33:47</t>
  </si>
  <si>
    <t>2025-04-20 08:37:18</t>
  </si>
  <si>
    <t>2025-04-20 08:40:39</t>
  </si>
  <si>
    <t>2025-04-20 08:44:10</t>
  </si>
  <si>
    <t>2025-04-20 08:47:41</t>
  </si>
  <si>
    <t>2025-04-20 08:51:12</t>
  </si>
  <si>
    <t>2025-04-20 08:54:43</t>
  </si>
  <si>
    <t>2025-04-20 08:58:14</t>
  </si>
  <si>
    <t>2025-04-20 09:01:45</t>
  </si>
  <si>
    <t>2025-04-20 09:05:16</t>
  </si>
  <si>
    <t>2025-04-20 09:08:37</t>
  </si>
  <si>
    <t>2025-04-20 09:12:18</t>
  </si>
  <si>
    <t>2025-04-20 09:15:49</t>
  </si>
  <si>
    <t>2025-04-20 09:19:20</t>
  </si>
  <si>
    <t>2025-04-20 09:22:40</t>
  </si>
  <si>
    <t>2025-04-20 09:26:11</t>
  </si>
  <si>
    <t>2025-04-20 09:29:42</t>
  </si>
  <si>
    <t>2025-04-20 09:33:13</t>
  </si>
  <si>
    <t>2025-04-20 09:36:44</t>
  </si>
  <si>
    <t>2025-04-20 09:40:15</t>
  </si>
  <si>
    <t>2025-04-20 09:43:36</t>
  </si>
  <si>
    <t>2025-04-20 09:47:17</t>
  </si>
  <si>
    <t>2025-04-20 09:50:48</t>
  </si>
  <si>
    <t>2025-04-20 09:54:09</t>
  </si>
  <si>
    <t>2025-04-20 09:57:50</t>
  </si>
  <si>
    <t>2025-04-20 10:01:11</t>
  </si>
  <si>
    <t>2025-04-20 10:04:42</t>
  </si>
  <si>
    <t>2025-04-20 10:08:13</t>
  </si>
  <si>
    <t>2025-04-20 10:11:44</t>
  </si>
  <si>
    <t>2025-04-20 10:15:15</t>
  </si>
  <si>
    <t>2025-04-20 10:18:46</t>
  </si>
  <si>
    <t>2025-04-20 10:22:17</t>
  </si>
  <si>
    <t>2025-04-20 10:25:47</t>
  </si>
  <si>
    <t>2025-04-20 10:29:08</t>
  </si>
  <si>
    <t>2025-04-20 10:32:39</t>
  </si>
  <si>
    <t>2025-04-20 10:36:10</t>
  </si>
  <si>
    <t>2025-04-20 10:39:41</t>
  </si>
  <si>
    <t>2025-04-20 10:43:12</t>
  </si>
  <si>
    <t>2025-04-20 10:46:43</t>
  </si>
  <si>
    <t>2025-04-20 10:50:14</t>
  </si>
  <si>
    <t>2025-04-20 10:53:45</t>
  </si>
  <si>
    <t>2025-04-20 10:57:16</t>
  </si>
  <si>
    <t>2025-04-20 11:00:47</t>
  </si>
  <si>
    <t>2025-04-20 11:04:18</t>
  </si>
  <si>
    <t>2025-04-20 11:07:39</t>
  </si>
  <si>
    <t>2025-04-20 11:11:10</t>
  </si>
  <si>
    <t>2025-04-20 11:14:41</t>
  </si>
  <si>
    <t>2025-04-20 11:18:12</t>
  </si>
  <si>
    <t>2025-04-20 11:21:43</t>
  </si>
  <si>
    <t>2025-04-20 11:25:14</t>
  </si>
  <si>
    <t>2025-04-20 11:28:45</t>
  </si>
  <si>
    <t>2025-04-20 11:35:36</t>
  </si>
  <si>
    <t>2025-04-20 15:42:54</t>
  </si>
  <si>
    <t>2025-04-20 15:44:15</t>
  </si>
  <si>
    <t>2025-04-20 15:47:46</t>
  </si>
  <si>
    <t>2025-04-20 15:51:17</t>
  </si>
  <si>
    <t>2025-04-20 15:54:48</t>
  </si>
  <si>
    <t>2025-04-20 15:58:19</t>
  </si>
  <si>
    <t>2025-04-20 16:01:40</t>
  </si>
  <si>
    <t>2025-04-20 16:05:11</t>
  </si>
  <si>
    <t>2025-04-20 16:08:42</t>
  </si>
  <si>
    <t>2025-04-20 16:12:13</t>
  </si>
  <si>
    <t>2025-04-20 16:15:44</t>
  </si>
  <si>
    <t>2025-04-20 16:19:15</t>
  </si>
  <si>
    <t>2025-04-20 16:22:46</t>
  </si>
  <si>
    <t>2025-04-20 16:26:17</t>
  </si>
  <si>
    <t>2025-04-20 16:29:48</t>
  </si>
  <si>
    <t>2025-04-20 16:33:19</t>
  </si>
  <si>
    <t>2025-04-20 16:36:40</t>
  </si>
  <si>
    <t>2025-04-20 16:40:11</t>
  </si>
  <si>
    <t>2025-04-20 16:43:42</t>
  </si>
  <si>
    <t>2025-04-20 16:47:13</t>
  </si>
  <si>
    <t>2025-04-20 16:50:44</t>
  </si>
  <si>
    <t>2025-04-20 16:54:15</t>
  </si>
  <si>
    <t>2025-04-20 16:57:46</t>
  </si>
  <si>
    <t>2025-04-20 17:01:17</t>
  </si>
  <si>
    <t>2025-04-20 17:04:38</t>
  </si>
  <si>
    <t>2025-04-20 17:08:19</t>
  </si>
  <si>
    <t>2025-04-20 17:11:50</t>
  </si>
  <si>
    <t>2025-04-20 17:15:11</t>
  </si>
  <si>
    <t>2025-04-20 17:18:42</t>
  </si>
  <si>
    <t>2025-04-20 17:22:13</t>
  </si>
  <si>
    <t>2025-04-20 17:25:44</t>
  </si>
  <si>
    <t>2025-04-20 17:29:15</t>
  </si>
  <si>
    <t>2025-04-20 17:32:46</t>
  </si>
  <si>
    <t>2025-04-20 17:36:17</t>
  </si>
  <si>
    <t>2025-04-20 17:39:48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</si>
</sst>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10" fontId="0" fillId="4" borderId="0" xfId="3" applyNumberFormat="1" applyFont="1" applyFill="1" applyAlignment="1"/>
    <xf numFmtId="0" fontId="0" fillId="4" borderId="0" xfId="0" applyNumberFormat="1" applyFont="1" applyFill="1" applyAlignment="1"/>
    <xf numFmtId="0" fontId="0" fillId="0" borderId="0" xfId="0" applyNumberFormat="1" applyFont="1" applyFill="1" applyAlignment="1"/>
    <xf numFmtId="0" fontId="0" fillId="3" borderId="0" xfId="0" applyNumberFormat="1" applyFont="1" applyFill="1" applyAlignment="1"/>
    <xf numFmtId="10" fontId="0" fillId="3" borderId="0" xfId="3" applyNumberFormat="1" applyFont="1" applyFill="1" applyAlignment="1"/>
    <xf numFmtId="0" fontId="2" fillId="5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10" fontId="0" fillId="4" borderId="0" xfId="3" applyNumberFormat="1" applyFill="1" applyAlignment="1"/>
    <xf numFmtId="176" fontId="0" fillId="4" borderId="0" xfId="0" applyNumberFormat="1" applyFill="1"/>
    <xf numFmtId="10" fontId="0" fillId="0" borderId="0" xfId="3" applyNumberFormat="1" applyAlignment="1"/>
    <xf numFmtId="0" fontId="0" fillId="4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48427885020652"/>
          <c:y val="0.172169811320755"/>
          <c:w val="0.88716176346624"/>
          <c:h val="0.611687631027254"/>
        </c:manualLayout>
      </c:layout>
      <c:lineChart>
        <c:grouping val="standard"/>
        <c:varyColors val="0"/>
        <c:ser>
          <c:idx val="4"/>
          <c:order val="4"/>
          <c:tx>
            <c:strRef>
              <c:f>"资金曲线"</c:f>
              <c:strCache>
                <c:ptCount val="1"/>
                <c:pt idx="0">
                  <c:v>资金曲线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[0]!资金曲线</c:f>
              <c:numCache>
                <c:formatCode>General</c:formatCode>
                <c:ptCount val="630"/>
                <c:pt idx="0">
                  <c:v>9899.99</c:v>
                </c:pt>
                <c:pt idx="1">
                  <c:v>9948.4124</c:v>
                </c:pt>
                <c:pt idx="2">
                  <c:v>9996.8348</c:v>
                </c:pt>
                <c:pt idx="3">
                  <c:v>10045.2688</c:v>
                </c:pt>
                <c:pt idx="4">
                  <c:v>10093.7028</c:v>
                </c:pt>
                <c:pt idx="5">
                  <c:v>10093.7028</c:v>
                </c:pt>
                <c:pt idx="6">
                  <c:v>10146.442</c:v>
                </c:pt>
                <c:pt idx="7">
                  <c:v>10199.1812</c:v>
                </c:pt>
                <c:pt idx="8">
                  <c:v>10251.9436</c:v>
                </c:pt>
                <c:pt idx="9">
                  <c:v>10151.9436</c:v>
                </c:pt>
                <c:pt idx="10">
                  <c:v>10204.6828</c:v>
                </c:pt>
                <c:pt idx="11">
                  <c:v>10257.422</c:v>
                </c:pt>
                <c:pt idx="12">
                  <c:v>10310.1612</c:v>
                </c:pt>
                <c:pt idx="13">
                  <c:v>10242.0612</c:v>
                </c:pt>
                <c:pt idx="14">
                  <c:v>10142.0612</c:v>
                </c:pt>
                <c:pt idx="15">
                  <c:v>10194.8004</c:v>
                </c:pt>
                <c:pt idx="16">
                  <c:v>10243.2228</c:v>
                </c:pt>
                <c:pt idx="17">
                  <c:v>10295.962</c:v>
                </c:pt>
                <c:pt idx="18">
                  <c:v>10348.7244</c:v>
                </c:pt>
                <c:pt idx="19">
                  <c:v>10401.4868</c:v>
                </c:pt>
                <c:pt idx="20">
                  <c:v>10301.4868</c:v>
                </c:pt>
                <c:pt idx="21">
                  <c:v>10233.3868</c:v>
                </c:pt>
                <c:pt idx="22">
                  <c:v>10165.2868</c:v>
                </c:pt>
                <c:pt idx="23">
                  <c:v>10065.2868</c:v>
                </c:pt>
                <c:pt idx="24">
                  <c:v>10118.0492</c:v>
                </c:pt>
                <c:pt idx="25">
                  <c:v>10018.0492</c:v>
                </c:pt>
                <c:pt idx="26">
                  <c:v>9918.03919999999</c:v>
                </c:pt>
                <c:pt idx="27">
                  <c:v>9849.93919999999</c:v>
                </c:pt>
                <c:pt idx="28">
                  <c:v>9749.92919999999</c:v>
                </c:pt>
                <c:pt idx="29">
                  <c:v>9802.66839999999</c:v>
                </c:pt>
                <c:pt idx="30">
                  <c:v>9851.09079999999</c:v>
                </c:pt>
                <c:pt idx="31">
                  <c:v>9899.51319999999</c:v>
                </c:pt>
                <c:pt idx="32">
                  <c:v>9947.93559999999</c:v>
                </c:pt>
                <c:pt idx="33">
                  <c:v>9996.36959999999</c:v>
                </c:pt>
                <c:pt idx="34">
                  <c:v>9928.26959999999</c:v>
                </c:pt>
                <c:pt idx="35">
                  <c:v>9976.69199999999</c:v>
                </c:pt>
                <c:pt idx="36">
                  <c:v>9908.59199999999</c:v>
                </c:pt>
                <c:pt idx="37">
                  <c:v>9957.02599999999</c:v>
                </c:pt>
                <c:pt idx="38">
                  <c:v>9857.01599999999</c:v>
                </c:pt>
                <c:pt idx="39">
                  <c:v>9788.91599999999</c:v>
                </c:pt>
                <c:pt idx="40">
                  <c:v>9837.33839999999</c:v>
                </c:pt>
                <c:pt idx="41">
                  <c:v>9885.76079999999</c:v>
                </c:pt>
                <c:pt idx="42">
                  <c:v>9934.18319999999</c:v>
                </c:pt>
                <c:pt idx="43">
                  <c:v>9982.61719999999</c:v>
                </c:pt>
                <c:pt idx="44">
                  <c:v>9914.51719999999</c:v>
                </c:pt>
                <c:pt idx="45">
                  <c:v>9814.50719999999</c:v>
                </c:pt>
                <c:pt idx="46">
                  <c:v>9862.94119999998</c:v>
                </c:pt>
                <c:pt idx="47">
                  <c:v>9911.36359999998</c:v>
                </c:pt>
                <c:pt idx="48">
                  <c:v>9811.35359999998</c:v>
                </c:pt>
                <c:pt idx="49">
                  <c:v>9859.78759999998</c:v>
                </c:pt>
                <c:pt idx="50">
                  <c:v>9908.22159999998</c:v>
                </c:pt>
                <c:pt idx="51">
                  <c:v>9956.65559999998</c:v>
                </c:pt>
                <c:pt idx="52">
                  <c:v>9856.64559999998</c:v>
                </c:pt>
                <c:pt idx="53">
                  <c:v>9756.63559999998</c:v>
                </c:pt>
                <c:pt idx="54">
                  <c:v>9688.53559999998</c:v>
                </c:pt>
                <c:pt idx="55">
                  <c:v>9588.52559999998</c:v>
                </c:pt>
                <c:pt idx="56">
                  <c:v>9636.95959999998</c:v>
                </c:pt>
                <c:pt idx="57">
                  <c:v>9568.85959999998</c:v>
                </c:pt>
                <c:pt idx="58">
                  <c:v>9617.28199999998</c:v>
                </c:pt>
                <c:pt idx="59">
                  <c:v>9665.70439999998</c:v>
                </c:pt>
                <c:pt idx="60">
                  <c:v>9714.12679999998</c:v>
                </c:pt>
                <c:pt idx="61">
                  <c:v>9762.54919999998</c:v>
                </c:pt>
                <c:pt idx="62">
                  <c:v>9662.53919999998</c:v>
                </c:pt>
                <c:pt idx="63">
                  <c:v>9562.52919999998</c:v>
                </c:pt>
                <c:pt idx="64">
                  <c:v>9462.51919999998</c:v>
                </c:pt>
                <c:pt idx="65">
                  <c:v>9515.25839999998</c:v>
                </c:pt>
                <c:pt idx="66">
                  <c:v>9415.25839999998</c:v>
                </c:pt>
                <c:pt idx="67">
                  <c:v>9315.25839999998</c:v>
                </c:pt>
                <c:pt idx="68">
                  <c:v>9367.99759999998</c:v>
                </c:pt>
                <c:pt idx="69">
                  <c:v>9416.41999999998</c:v>
                </c:pt>
                <c:pt idx="70">
                  <c:v>9464.85399999998</c:v>
                </c:pt>
                <c:pt idx="71">
                  <c:v>9364.84399999998</c:v>
                </c:pt>
                <c:pt idx="72">
                  <c:v>9264.83399999998</c:v>
                </c:pt>
                <c:pt idx="73">
                  <c:v>9164.82399999998</c:v>
                </c:pt>
                <c:pt idx="74">
                  <c:v>9217.56319999998</c:v>
                </c:pt>
                <c:pt idx="75">
                  <c:v>9270.30239999997</c:v>
                </c:pt>
                <c:pt idx="76">
                  <c:v>9170.30239999997</c:v>
                </c:pt>
                <c:pt idx="77">
                  <c:v>9218.73639999997</c:v>
                </c:pt>
                <c:pt idx="78">
                  <c:v>9267.15879999997</c:v>
                </c:pt>
                <c:pt idx="79">
                  <c:v>9319.89799999997</c:v>
                </c:pt>
                <c:pt idx="80">
                  <c:v>9372.63719999997</c:v>
                </c:pt>
                <c:pt idx="81">
                  <c:v>9425.37639999997</c:v>
                </c:pt>
                <c:pt idx="82">
                  <c:v>9357.27639999997</c:v>
                </c:pt>
                <c:pt idx="83">
                  <c:v>9405.69879999997</c:v>
                </c:pt>
                <c:pt idx="84">
                  <c:v>9454.12119999997</c:v>
                </c:pt>
                <c:pt idx="85">
                  <c:v>9502.55519999997</c:v>
                </c:pt>
                <c:pt idx="86">
                  <c:v>9550.97759999997</c:v>
                </c:pt>
                <c:pt idx="87">
                  <c:v>9599.41159999997</c:v>
                </c:pt>
                <c:pt idx="88">
                  <c:v>9499.40159999997</c:v>
                </c:pt>
                <c:pt idx="89">
                  <c:v>9552.14079999997</c:v>
                </c:pt>
                <c:pt idx="90">
                  <c:v>9604.87999999997</c:v>
                </c:pt>
                <c:pt idx="91">
                  <c:v>9657.61919999997</c:v>
                </c:pt>
                <c:pt idx="92">
                  <c:v>9710.38159999997</c:v>
                </c:pt>
                <c:pt idx="93">
                  <c:v>9763.14399999997</c:v>
                </c:pt>
                <c:pt idx="94">
                  <c:v>9815.88319999997</c:v>
                </c:pt>
                <c:pt idx="95">
                  <c:v>9715.88319999997</c:v>
                </c:pt>
                <c:pt idx="96">
                  <c:v>9615.87319999997</c:v>
                </c:pt>
                <c:pt idx="97">
                  <c:v>9668.61239999997</c:v>
                </c:pt>
                <c:pt idx="98">
                  <c:v>9721.35159999997</c:v>
                </c:pt>
                <c:pt idx="99">
                  <c:v>9774.09079999997</c:v>
                </c:pt>
                <c:pt idx="100">
                  <c:v>9826.82999999997</c:v>
                </c:pt>
                <c:pt idx="101">
                  <c:v>9758.72999999997</c:v>
                </c:pt>
                <c:pt idx="102">
                  <c:v>9811.46919999997</c:v>
                </c:pt>
                <c:pt idx="103">
                  <c:v>9864.23159999997</c:v>
                </c:pt>
                <c:pt idx="104">
                  <c:v>9916.97079999997</c:v>
                </c:pt>
                <c:pt idx="105">
                  <c:v>9969.73319999997</c:v>
                </c:pt>
                <c:pt idx="106">
                  <c:v>9869.73319999997</c:v>
                </c:pt>
                <c:pt idx="107">
                  <c:v>9801.63319999997</c:v>
                </c:pt>
                <c:pt idx="108">
                  <c:v>9701.63319999997</c:v>
                </c:pt>
                <c:pt idx="109">
                  <c:v>9633.53319999997</c:v>
                </c:pt>
                <c:pt idx="110">
                  <c:v>9681.95559999997</c:v>
                </c:pt>
                <c:pt idx="111">
                  <c:v>9730.37799999997</c:v>
                </c:pt>
                <c:pt idx="112">
                  <c:v>9778.80039999997</c:v>
                </c:pt>
                <c:pt idx="113">
                  <c:v>9827.23439999996</c:v>
                </c:pt>
                <c:pt idx="114">
                  <c:v>9727.22439999996</c:v>
                </c:pt>
                <c:pt idx="115">
                  <c:v>9627.22439999996</c:v>
                </c:pt>
                <c:pt idx="116">
                  <c:v>9559.12439999996</c:v>
                </c:pt>
                <c:pt idx="117">
                  <c:v>9491.02439999996</c:v>
                </c:pt>
                <c:pt idx="118">
                  <c:v>9539.44679999996</c:v>
                </c:pt>
                <c:pt idx="119">
                  <c:v>9587.88079999996</c:v>
                </c:pt>
                <c:pt idx="120">
                  <c:v>9636.30319999996</c:v>
                </c:pt>
                <c:pt idx="121">
                  <c:v>9684.72559999996</c:v>
                </c:pt>
                <c:pt idx="122">
                  <c:v>9733.15959999996</c:v>
                </c:pt>
                <c:pt idx="123">
                  <c:v>9781.58199999996</c:v>
                </c:pt>
                <c:pt idx="124">
                  <c:v>9830.01599999996</c:v>
                </c:pt>
                <c:pt idx="125">
                  <c:v>9878.43839999996</c:v>
                </c:pt>
                <c:pt idx="126">
                  <c:v>9926.87239999996</c:v>
                </c:pt>
                <c:pt idx="127">
                  <c:v>9975.29479999996</c:v>
                </c:pt>
                <c:pt idx="128">
                  <c:v>10023.7288</c:v>
                </c:pt>
                <c:pt idx="129">
                  <c:v>10072.1628</c:v>
                </c:pt>
                <c:pt idx="130">
                  <c:v>10120.5852</c:v>
                </c:pt>
                <c:pt idx="131">
                  <c:v>10020.5752</c:v>
                </c:pt>
                <c:pt idx="132">
                  <c:v>10069.0092</c:v>
                </c:pt>
                <c:pt idx="133">
                  <c:v>10117.4316</c:v>
                </c:pt>
                <c:pt idx="134">
                  <c:v>10165.854</c:v>
                </c:pt>
                <c:pt idx="135">
                  <c:v>10065.844</c:v>
                </c:pt>
                <c:pt idx="136">
                  <c:v>10114.2664</c:v>
                </c:pt>
                <c:pt idx="137">
                  <c:v>10162.6888</c:v>
                </c:pt>
                <c:pt idx="138">
                  <c:v>10211.1228</c:v>
                </c:pt>
                <c:pt idx="139">
                  <c:v>10111.1128</c:v>
                </c:pt>
                <c:pt idx="140">
                  <c:v>10043.0128</c:v>
                </c:pt>
                <c:pt idx="141">
                  <c:v>10091.4352</c:v>
                </c:pt>
                <c:pt idx="142">
                  <c:v>9991.42519999995</c:v>
                </c:pt>
                <c:pt idx="143">
                  <c:v>10039.8591999999</c:v>
                </c:pt>
                <c:pt idx="144">
                  <c:v>10088.2815999999</c:v>
                </c:pt>
                <c:pt idx="145">
                  <c:v>9988.27159999995</c:v>
                </c:pt>
                <c:pt idx="146">
                  <c:v>9888.26159999995</c:v>
                </c:pt>
                <c:pt idx="147">
                  <c:v>9936.68399999995</c:v>
                </c:pt>
                <c:pt idx="148">
                  <c:v>9989.42319999995</c:v>
                </c:pt>
                <c:pt idx="149">
                  <c:v>9921.32319999995</c:v>
                </c:pt>
                <c:pt idx="150">
                  <c:v>9974.06239999995</c:v>
                </c:pt>
                <c:pt idx="151">
                  <c:v>10026.8015999999</c:v>
                </c:pt>
                <c:pt idx="152">
                  <c:v>9958.70159999995</c:v>
                </c:pt>
                <c:pt idx="153">
                  <c:v>10011.4639999999</c:v>
                </c:pt>
                <c:pt idx="154">
                  <c:v>10064.2031999999</c:v>
                </c:pt>
                <c:pt idx="155">
                  <c:v>10112.6255999999</c:v>
                </c:pt>
                <c:pt idx="156">
                  <c:v>10165.3647999999</c:v>
                </c:pt>
                <c:pt idx="157">
                  <c:v>10218.1039999999</c:v>
                </c:pt>
                <c:pt idx="158">
                  <c:v>10118.1039999999</c:v>
                </c:pt>
                <c:pt idx="159">
                  <c:v>10170.8431999999</c:v>
                </c:pt>
                <c:pt idx="160">
                  <c:v>10070.8431999999</c:v>
                </c:pt>
                <c:pt idx="161">
                  <c:v>9970.84319999995</c:v>
                </c:pt>
                <c:pt idx="162">
                  <c:v>10019.2771999999</c:v>
                </c:pt>
                <c:pt idx="163">
                  <c:v>10067.6995999999</c:v>
                </c:pt>
                <c:pt idx="164">
                  <c:v>10116.1219999999</c:v>
                </c:pt>
                <c:pt idx="165">
                  <c:v>10164.5443999999</c:v>
                </c:pt>
                <c:pt idx="166">
                  <c:v>10064.5343999999</c:v>
                </c:pt>
                <c:pt idx="167">
                  <c:v>9964.52439999994</c:v>
                </c:pt>
                <c:pt idx="168">
                  <c:v>10017.2635999999</c:v>
                </c:pt>
                <c:pt idx="169">
                  <c:v>10070.0027999999</c:v>
                </c:pt>
                <c:pt idx="170">
                  <c:v>10122.7419999999</c:v>
                </c:pt>
                <c:pt idx="171">
                  <c:v>10022.7419999999</c:v>
                </c:pt>
                <c:pt idx="172">
                  <c:v>9954.64199999994</c:v>
                </c:pt>
                <c:pt idx="173">
                  <c:v>10007.4043999999</c:v>
                </c:pt>
                <c:pt idx="174">
                  <c:v>10060.1667999999</c:v>
                </c:pt>
                <c:pt idx="175">
                  <c:v>9992.06679999994</c:v>
                </c:pt>
                <c:pt idx="176">
                  <c:v>10044.8291999999</c:v>
                </c:pt>
                <c:pt idx="177">
                  <c:v>10097.5683999999</c:v>
                </c:pt>
                <c:pt idx="178">
                  <c:v>9997.56839999994</c:v>
                </c:pt>
                <c:pt idx="179">
                  <c:v>10050.3075999999</c:v>
                </c:pt>
                <c:pt idx="180">
                  <c:v>10103.0699999999</c:v>
                </c:pt>
                <c:pt idx="181">
                  <c:v>10155.8323999999</c:v>
                </c:pt>
                <c:pt idx="182">
                  <c:v>10208.5715999999</c:v>
                </c:pt>
                <c:pt idx="183">
                  <c:v>10261.3107999999</c:v>
                </c:pt>
                <c:pt idx="184">
                  <c:v>10314.0731999999</c:v>
                </c:pt>
                <c:pt idx="185">
                  <c:v>10245.9731999999</c:v>
                </c:pt>
                <c:pt idx="186">
                  <c:v>10298.7123999999</c:v>
                </c:pt>
                <c:pt idx="187">
                  <c:v>10198.7123999999</c:v>
                </c:pt>
                <c:pt idx="188">
                  <c:v>10251.4747999999</c:v>
                </c:pt>
                <c:pt idx="189">
                  <c:v>10304.2371999999</c:v>
                </c:pt>
                <c:pt idx="190">
                  <c:v>10204.2371999999</c:v>
                </c:pt>
                <c:pt idx="191">
                  <c:v>10136.1371999999</c:v>
                </c:pt>
                <c:pt idx="192">
                  <c:v>10036.1271999999</c:v>
                </c:pt>
                <c:pt idx="193">
                  <c:v>9968.02719999994</c:v>
                </c:pt>
                <c:pt idx="194">
                  <c:v>10020.7895999999</c:v>
                </c:pt>
                <c:pt idx="195">
                  <c:v>10073.5287999999</c:v>
                </c:pt>
                <c:pt idx="196">
                  <c:v>9973.52879999994</c:v>
                </c:pt>
                <c:pt idx="197">
                  <c:v>10026.2679999999</c:v>
                </c:pt>
                <c:pt idx="198">
                  <c:v>10079.0303999999</c:v>
                </c:pt>
                <c:pt idx="199">
                  <c:v>9979.03039999994</c:v>
                </c:pt>
                <c:pt idx="200">
                  <c:v>9910.93039999994</c:v>
                </c:pt>
                <c:pt idx="201">
                  <c:v>9842.83039999994</c:v>
                </c:pt>
                <c:pt idx="202">
                  <c:v>9742.83039999994</c:v>
                </c:pt>
                <c:pt idx="203">
                  <c:v>9795.56959999994</c:v>
                </c:pt>
                <c:pt idx="204">
                  <c:v>9727.46959999994</c:v>
                </c:pt>
                <c:pt idx="205">
                  <c:v>9780.20879999994</c:v>
                </c:pt>
                <c:pt idx="206">
                  <c:v>9680.19879999994</c:v>
                </c:pt>
                <c:pt idx="207">
                  <c:v>9728.62119999994</c:v>
                </c:pt>
                <c:pt idx="208">
                  <c:v>9777.04359999994</c:v>
                </c:pt>
                <c:pt idx="209">
                  <c:v>9829.80599999993</c:v>
                </c:pt>
                <c:pt idx="210">
                  <c:v>9729.80599999993</c:v>
                </c:pt>
                <c:pt idx="211">
                  <c:v>9661.70599999993</c:v>
                </c:pt>
                <c:pt idx="212">
                  <c:v>9561.69599999993</c:v>
                </c:pt>
                <c:pt idx="213">
                  <c:v>9493.59599999993</c:v>
                </c:pt>
                <c:pt idx="214">
                  <c:v>9546.35839999993</c:v>
                </c:pt>
                <c:pt idx="215">
                  <c:v>9446.35839999993</c:v>
                </c:pt>
                <c:pt idx="216">
                  <c:v>9499.09759999993</c:v>
                </c:pt>
                <c:pt idx="217">
                  <c:v>9547.53159999993</c:v>
                </c:pt>
                <c:pt idx="218">
                  <c:v>9595.95399999993</c:v>
                </c:pt>
                <c:pt idx="219">
                  <c:v>9644.38799999993</c:v>
                </c:pt>
                <c:pt idx="220">
                  <c:v>9692.81039999993</c:v>
                </c:pt>
                <c:pt idx="221">
                  <c:v>9741.23279999993</c:v>
                </c:pt>
                <c:pt idx="222">
                  <c:v>9789.65519999993</c:v>
                </c:pt>
                <c:pt idx="223">
                  <c:v>9838.08919999993</c:v>
                </c:pt>
                <c:pt idx="224">
                  <c:v>9738.07919999993</c:v>
                </c:pt>
                <c:pt idx="225">
                  <c:v>9786.50159999993</c:v>
                </c:pt>
                <c:pt idx="226">
                  <c:v>9834.93559999993</c:v>
                </c:pt>
                <c:pt idx="227">
                  <c:v>9883.35799999993</c:v>
                </c:pt>
                <c:pt idx="228">
                  <c:v>9931.79199999993</c:v>
                </c:pt>
                <c:pt idx="229">
                  <c:v>9980.21439999993</c:v>
                </c:pt>
                <c:pt idx="230">
                  <c:v>9880.20439999993</c:v>
                </c:pt>
                <c:pt idx="231">
                  <c:v>9780.19439999993</c:v>
                </c:pt>
                <c:pt idx="232">
                  <c:v>9828.61679999993</c:v>
                </c:pt>
                <c:pt idx="233">
                  <c:v>9877.05079999992</c:v>
                </c:pt>
                <c:pt idx="234">
                  <c:v>9777.04079999992</c:v>
                </c:pt>
                <c:pt idx="235">
                  <c:v>9708.94079999992</c:v>
                </c:pt>
                <c:pt idx="236">
                  <c:v>9640.84079999992</c:v>
                </c:pt>
                <c:pt idx="237">
                  <c:v>9540.83079999992</c:v>
                </c:pt>
                <c:pt idx="238">
                  <c:v>9589.25319999992</c:v>
                </c:pt>
                <c:pt idx="239">
                  <c:v>9637.68719999992</c:v>
                </c:pt>
                <c:pt idx="240">
                  <c:v>9537.67719999992</c:v>
                </c:pt>
                <c:pt idx="241">
                  <c:v>9586.11119999992</c:v>
                </c:pt>
                <c:pt idx="242">
                  <c:v>9634.54519999992</c:v>
                </c:pt>
                <c:pt idx="243">
                  <c:v>9682.97919999992</c:v>
                </c:pt>
                <c:pt idx="244">
                  <c:v>9731.40159999992</c:v>
                </c:pt>
                <c:pt idx="245">
                  <c:v>9779.82399999992</c:v>
                </c:pt>
                <c:pt idx="246">
                  <c:v>9679.81399999992</c:v>
                </c:pt>
                <c:pt idx="247">
                  <c:v>9728.23639999992</c:v>
                </c:pt>
                <c:pt idx="248">
                  <c:v>9628.22639999992</c:v>
                </c:pt>
                <c:pt idx="249">
                  <c:v>9680.98879999992</c:v>
                </c:pt>
                <c:pt idx="250">
                  <c:v>9612.88879999992</c:v>
                </c:pt>
                <c:pt idx="251">
                  <c:v>9512.87879999992</c:v>
                </c:pt>
                <c:pt idx="252">
                  <c:v>9412.87879999992</c:v>
                </c:pt>
                <c:pt idx="253">
                  <c:v>9344.77879999992</c:v>
                </c:pt>
                <c:pt idx="254">
                  <c:v>9244.77879999992</c:v>
                </c:pt>
                <c:pt idx="255">
                  <c:v>9293.20119999992</c:v>
                </c:pt>
                <c:pt idx="256">
                  <c:v>9341.62359999992</c:v>
                </c:pt>
                <c:pt idx="257">
                  <c:v>9390.04599999991</c:v>
                </c:pt>
                <c:pt idx="258">
                  <c:v>9438.46839999991</c:v>
                </c:pt>
                <c:pt idx="259">
                  <c:v>9338.45839999991</c:v>
                </c:pt>
                <c:pt idx="260">
                  <c:v>9386.89239999991</c:v>
                </c:pt>
                <c:pt idx="261">
                  <c:v>9286.88239999991</c:v>
                </c:pt>
                <c:pt idx="262">
                  <c:v>9218.78239999991</c:v>
                </c:pt>
                <c:pt idx="263">
                  <c:v>9271.54479999991</c:v>
                </c:pt>
                <c:pt idx="264">
                  <c:v>9324.28399999991</c:v>
                </c:pt>
                <c:pt idx="265">
                  <c:v>9372.71799999991</c:v>
                </c:pt>
                <c:pt idx="266">
                  <c:v>9421.14039999991</c:v>
                </c:pt>
                <c:pt idx="267">
                  <c:v>9321.13039999991</c:v>
                </c:pt>
                <c:pt idx="268">
                  <c:v>9369.56439999991</c:v>
                </c:pt>
                <c:pt idx="269">
                  <c:v>9417.98679999991</c:v>
                </c:pt>
                <c:pt idx="270">
                  <c:v>9317.97679999991</c:v>
                </c:pt>
                <c:pt idx="271">
                  <c:v>9366.39919999991</c:v>
                </c:pt>
                <c:pt idx="272">
                  <c:v>9414.82159999991</c:v>
                </c:pt>
                <c:pt idx="273">
                  <c:v>9463.24399999991</c:v>
                </c:pt>
                <c:pt idx="274">
                  <c:v>9363.23399999991</c:v>
                </c:pt>
                <c:pt idx="275">
                  <c:v>9263.23399999991</c:v>
                </c:pt>
                <c:pt idx="276">
                  <c:v>9311.66799999991</c:v>
                </c:pt>
                <c:pt idx="277">
                  <c:v>9360.09039999991</c:v>
                </c:pt>
                <c:pt idx="278">
                  <c:v>9260.08039999991</c:v>
                </c:pt>
                <c:pt idx="279">
                  <c:v>9308.50279999991</c:v>
                </c:pt>
                <c:pt idx="280">
                  <c:v>9361.26519999991</c:v>
                </c:pt>
                <c:pt idx="281">
                  <c:v>9261.26519999991</c:v>
                </c:pt>
                <c:pt idx="282">
                  <c:v>9314.00439999991</c:v>
                </c:pt>
                <c:pt idx="283">
                  <c:v>9366.7667999999</c:v>
                </c:pt>
                <c:pt idx="284">
                  <c:v>9419.5059999999</c:v>
                </c:pt>
                <c:pt idx="285">
                  <c:v>9472.2451999999</c:v>
                </c:pt>
                <c:pt idx="286">
                  <c:v>9520.6675999999</c:v>
                </c:pt>
                <c:pt idx="287">
                  <c:v>9452.5675999999</c:v>
                </c:pt>
                <c:pt idx="288">
                  <c:v>9505.3067999999</c:v>
                </c:pt>
                <c:pt idx="289">
                  <c:v>9558.0691999999</c:v>
                </c:pt>
                <c:pt idx="290">
                  <c:v>9458.0691999999</c:v>
                </c:pt>
                <c:pt idx="291">
                  <c:v>9510.8315999999</c:v>
                </c:pt>
                <c:pt idx="292">
                  <c:v>9563.5939999999</c:v>
                </c:pt>
                <c:pt idx="293">
                  <c:v>9463.5939999999</c:v>
                </c:pt>
                <c:pt idx="294">
                  <c:v>9516.3331999999</c:v>
                </c:pt>
                <c:pt idx="295">
                  <c:v>9448.2331999999</c:v>
                </c:pt>
                <c:pt idx="296">
                  <c:v>9348.2331999999</c:v>
                </c:pt>
                <c:pt idx="297">
                  <c:v>9248.2331999999</c:v>
                </c:pt>
                <c:pt idx="298">
                  <c:v>9180.1331999999</c:v>
                </c:pt>
                <c:pt idx="299">
                  <c:v>9232.8955999999</c:v>
                </c:pt>
                <c:pt idx="300">
                  <c:v>9285.6579999999</c:v>
                </c:pt>
                <c:pt idx="301">
                  <c:v>9338.4203999999</c:v>
                </c:pt>
                <c:pt idx="302">
                  <c:v>9391.1595999999</c:v>
                </c:pt>
                <c:pt idx="303">
                  <c:v>9443.9219999999</c:v>
                </c:pt>
                <c:pt idx="304">
                  <c:v>9375.8219999999</c:v>
                </c:pt>
                <c:pt idx="305">
                  <c:v>9428.5611999999</c:v>
                </c:pt>
                <c:pt idx="306">
                  <c:v>9476.9835999999</c:v>
                </c:pt>
                <c:pt idx="307">
                  <c:v>9376.9735999999</c:v>
                </c:pt>
                <c:pt idx="308">
                  <c:v>9429.7127999999</c:v>
                </c:pt>
                <c:pt idx="309">
                  <c:v>9329.7027999999</c:v>
                </c:pt>
                <c:pt idx="310">
                  <c:v>9229.7027999999</c:v>
                </c:pt>
                <c:pt idx="311">
                  <c:v>9282.4651999999</c:v>
                </c:pt>
                <c:pt idx="312">
                  <c:v>9335.2275999999</c:v>
                </c:pt>
                <c:pt idx="313">
                  <c:v>9387.9899999999</c:v>
                </c:pt>
                <c:pt idx="314">
                  <c:v>9287.9899999999</c:v>
                </c:pt>
                <c:pt idx="315">
                  <c:v>9219.8899999999</c:v>
                </c:pt>
                <c:pt idx="316">
                  <c:v>9272.6523999999</c:v>
                </c:pt>
                <c:pt idx="317">
                  <c:v>9325.3915999999</c:v>
                </c:pt>
                <c:pt idx="318">
                  <c:v>9257.2915999999</c:v>
                </c:pt>
                <c:pt idx="319">
                  <c:v>9157.2915999999</c:v>
                </c:pt>
                <c:pt idx="320">
                  <c:v>9210.0307999999</c:v>
                </c:pt>
                <c:pt idx="321">
                  <c:v>9262.7931999999</c:v>
                </c:pt>
                <c:pt idx="322">
                  <c:v>9162.7931999999</c:v>
                </c:pt>
                <c:pt idx="323">
                  <c:v>9215.5323999999</c:v>
                </c:pt>
                <c:pt idx="324">
                  <c:v>9268.2715999999</c:v>
                </c:pt>
                <c:pt idx="325">
                  <c:v>9321.0107999999</c:v>
                </c:pt>
                <c:pt idx="326">
                  <c:v>9221.0107999999</c:v>
                </c:pt>
                <c:pt idx="327">
                  <c:v>9121.0007999999</c:v>
                </c:pt>
                <c:pt idx="328">
                  <c:v>9020.9907999999</c:v>
                </c:pt>
                <c:pt idx="329">
                  <c:v>9073.7299999999</c:v>
                </c:pt>
                <c:pt idx="330">
                  <c:v>9126.4923999999</c:v>
                </c:pt>
                <c:pt idx="331">
                  <c:v>9026.4923999999</c:v>
                </c:pt>
                <c:pt idx="332">
                  <c:v>9074.91479999989</c:v>
                </c:pt>
                <c:pt idx="333">
                  <c:v>9127.67719999989</c:v>
                </c:pt>
                <c:pt idx="334">
                  <c:v>9027.67719999989</c:v>
                </c:pt>
                <c:pt idx="335">
                  <c:v>8959.57719999989</c:v>
                </c:pt>
                <c:pt idx="336">
                  <c:v>8891.47719999989</c:v>
                </c:pt>
                <c:pt idx="337">
                  <c:v>8939.89959999989</c:v>
                </c:pt>
                <c:pt idx="338">
                  <c:v>8988.32199999989</c:v>
                </c:pt>
                <c:pt idx="339">
                  <c:v>8888.31199999989</c:v>
                </c:pt>
                <c:pt idx="340">
                  <c:v>8941.07439999989</c:v>
                </c:pt>
                <c:pt idx="341">
                  <c:v>8993.81359999989</c:v>
                </c:pt>
                <c:pt idx="342">
                  <c:v>9042.24759999989</c:v>
                </c:pt>
                <c:pt idx="343">
                  <c:v>9090.66999999989</c:v>
                </c:pt>
                <c:pt idx="344">
                  <c:v>9139.10399999989</c:v>
                </c:pt>
                <c:pt idx="345">
                  <c:v>9187.52639999989</c:v>
                </c:pt>
                <c:pt idx="346">
                  <c:v>9235.96039999989</c:v>
                </c:pt>
                <c:pt idx="347">
                  <c:v>9135.95039999989</c:v>
                </c:pt>
                <c:pt idx="348">
                  <c:v>9184.37279999989</c:v>
                </c:pt>
                <c:pt idx="349">
                  <c:v>9084.36279999989</c:v>
                </c:pt>
                <c:pt idx="350">
                  <c:v>9132.78519999989</c:v>
                </c:pt>
                <c:pt idx="351">
                  <c:v>9181.20759999989</c:v>
                </c:pt>
                <c:pt idx="352">
                  <c:v>9081.19759999989</c:v>
                </c:pt>
                <c:pt idx="353">
                  <c:v>9129.63159999989</c:v>
                </c:pt>
                <c:pt idx="354">
                  <c:v>9029.62159999989</c:v>
                </c:pt>
                <c:pt idx="355">
                  <c:v>9082.36079999989</c:v>
                </c:pt>
                <c:pt idx="356">
                  <c:v>9014.26079999989</c:v>
                </c:pt>
                <c:pt idx="357">
                  <c:v>8946.16079999989</c:v>
                </c:pt>
                <c:pt idx="358">
                  <c:v>8994.58319999988</c:v>
                </c:pt>
                <c:pt idx="359">
                  <c:v>8894.57319999988</c:v>
                </c:pt>
                <c:pt idx="360">
                  <c:v>8826.47319999988</c:v>
                </c:pt>
                <c:pt idx="361">
                  <c:v>8726.46319999988</c:v>
                </c:pt>
                <c:pt idx="362">
                  <c:v>8779.22559999988</c:v>
                </c:pt>
                <c:pt idx="363">
                  <c:v>8711.12559999988</c:v>
                </c:pt>
                <c:pt idx="364">
                  <c:v>8611.11559999988</c:v>
                </c:pt>
                <c:pt idx="365">
                  <c:v>8659.53799999988</c:v>
                </c:pt>
                <c:pt idx="366">
                  <c:v>8712.27719999988</c:v>
                </c:pt>
                <c:pt idx="367">
                  <c:v>8765.01639999988</c:v>
                </c:pt>
                <c:pt idx="368">
                  <c:v>8817.75559999988</c:v>
                </c:pt>
                <c:pt idx="369">
                  <c:v>8870.49479999988</c:v>
                </c:pt>
                <c:pt idx="370">
                  <c:v>8923.23399999988</c:v>
                </c:pt>
                <c:pt idx="371">
                  <c:v>8971.66799999988</c:v>
                </c:pt>
                <c:pt idx="372">
                  <c:v>8871.65799999988</c:v>
                </c:pt>
                <c:pt idx="373">
                  <c:v>8803.55799999988</c:v>
                </c:pt>
                <c:pt idx="374">
                  <c:v>8703.54799999988</c:v>
                </c:pt>
                <c:pt idx="375">
                  <c:v>8751.97039999988</c:v>
                </c:pt>
                <c:pt idx="376">
                  <c:v>8800.39279999988</c:v>
                </c:pt>
                <c:pt idx="377">
                  <c:v>8700.38279999988</c:v>
                </c:pt>
                <c:pt idx="378">
                  <c:v>8632.28279999988</c:v>
                </c:pt>
                <c:pt idx="379">
                  <c:v>8532.28279999988</c:v>
                </c:pt>
                <c:pt idx="380">
                  <c:v>8432.27279999988</c:v>
                </c:pt>
                <c:pt idx="381">
                  <c:v>8332.26279999988</c:v>
                </c:pt>
                <c:pt idx="382">
                  <c:v>8380.68519999988</c:v>
                </c:pt>
                <c:pt idx="383">
                  <c:v>8280.68519999988</c:v>
                </c:pt>
                <c:pt idx="384">
                  <c:v>8180.68519999988</c:v>
                </c:pt>
                <c:pt idx="385">
                  <c:v>8080.67519999988</c:v>
                </c:pt>
                <c:pt idx="386">
                  <c:v>8129.10919999988</c:v>
                </c:pt>
                <c:pt idx="387">
                  <c:v>8029.09919999988</c:v>
                </c:pt>
                <c:pt idx="388">
                  <c:v>8081.83839999988</c:v>
                </c:pt>
                <c:pt idx="389">
                  <c:v>8134.57759999988</c:v>
                </c:pt>
                <c:pt idx="390">
                  <c:v>8182.99999999988</c:v>
                </c:pt>
                <c:pt idx="391">
                  <c:v>8231.42239999988</c:v>
                </c:pt>
                <c:pt idx="392">
                  <c:v>8279.84479999988</c:v>
                </c:pt>
                <c:pt idx="393">
                  <c:v>8179.84479999988</c:v>
                </c:pt>
                <c:pt idx="394">
                  <c:v>8232.60719999988</c:v>
                </c:pt>
                <c:pt idx="395">
                  <c:v>8164.50719999988</c:v>
                </c:pt>
                <c:pt idx="396">
                  <c:v>8217.24639999988</c:v>
                </c:pt>
                <c:pt idx="397">
                  <c:v>8269.98559999988</c:v>
                </c:pt>
                <c:pt idx="398">
                  <c:v>8169.97559999988</c:v>
                </c:pt>
                <c:pt idx="399">
                  <c:v>8222.73799999988</c:v>
                </c:pt>
                <c:pt idx="400">
                  <c:v>8122.73799999988</c:v>
                </c:pt>
                <c:pt idx="401">
                  <c:v>8022.73799999988</c:v>
                </c:pt>
                <c:pt idx="402">
                  <c:v>7922.72799999988</c:v>
                </c:pt>
                <c:pt idx="403">
                  <c:v>7822.71799999988</c:v>
                </c:pt>
                <c:pt idx="404">
                  <c:v>7871.14039999988</c:v>
                </c:pt>
                <c:pt idx="405">
                  <c:v>7919.56279999988</c:v>
                </c:pt>
                <c:pt idx="406">
                  <c:v>7819.55279999988</c:v>
                </c:pt>
                <c:pt idx="407">
                  <c:v>7867.97519999988</c:v>
                </c:pt>
                <c:pt idx="408">
                  <c:v>7916.40919999988</c:v>
                </c:pt>
                <c:pt idx="409">
                  <c:v>7964.83159999988</c:v>
                </c:pt>
                <c:pt idx="410">
                  <c:v>8013.25399999988</c:v>
                </c:pt>
                <c:pt idx="411">
                  <c:v>7913.24399999988</c:v>
                </c:pt>
                <c:pt idx="412">
                  <c:v>7813.24399999988</c:v>
                </c:pt>
                <c:pt idx="413">
                  <c:v>7861.67799999988</c:v>
                </c:pt>
                <c:pt idx="414">
                  <c:v>7761.66799999988</c:v>
                </c:pt>
                <c:pt idx="415">
                  <c:v>7810.09039999988</c:v>
                </c:pt>
                <c:pt idx="416">
                  <c:v>7862.82959999988</c:v>
                </c:pt>
                <c:pt idx="417">
                  <c:v>7915.56879999988</c:v>
                </c:pt>
                <c:pt idx="418">
                  <c:v>7968.30799999988</c:v>
                </c:pt>
                <c:pt idx="419">
                  <c:v>8016.73039999988</c:v>
                </c:pt>
                <c:pt idx="420">
                  <c:v>8065.15279999988</c:v>
                </c:pt>
                <c:pt idx="421">
                  <c:v>7997.05279999988</c:v>
                </c:pt>
                <c:pt idx="422">
                  <c:v>8045.47519999988</c:v>
                </c:pt>
                <c:pt idx="423">
                  <c:v>8093.89759999988</c:v>
                </c:pt>
                <c:pt idx="424">
                  <c:v>8142.33159999988</c:v>
                </c:pt>
                <c:pt idx="425">
                  <c:v>8042.32159999988</c:v>
                </c:pt>
                <c:pt idx="426">
                  <c:v>8090.74399999988</c:v>
                </c:pt>
                <c:pt idx="427">
                  <c:v>8139.17799999988</c:v>
                </c:pt>
                <c:pt idx="428">
                  <c:v>8187.61199999988</c:v>
                </c:pt>
                <c:pt idx="429">
                  <c:v>8236.03439999988</c:v>
                </c:pt>
                <c:pt idx="430">
                  <c:v>8136.02439999988</c:v>
                </c:pt>
                <c:pt idx="431">
                  <c:v>8184.44679999988</c:v>
                </c:pt>
                <c:pt idx="432">
                  <c:v>8232.86919999988</c:v>
                </c:pt>
                <c:pt idx="433">
                  <c:v>8281.29159999988</c:v>
                </c:pt>
                <c:pt idx="434">
                  <c:v>8213.19159999988</c:v>
                </c:pt>
                <c:pt idx="435">
                  <c:v>8261.61399999988</c:v>
                </c:pt>
                <c:pt idx="436">
                  <c:v>8310.03639999988</c:v>
                </c:pt>
                <c:pt idx="437">
                  <c:v>8358.45879999988</c:v>
                </c:pt>
                <c:pt idx="438">
                  <c:v>8406.88119999988</c:v>
                </c:pt>
                <c:pt idx="439">
                  <c:v>8455.30359999988</c:v>
                </c:pt>
                <c:pt idx="440">
                  <c:v>8503.72599999988</c:v>
                </c:pt>
                <c:pt idx="441">
                  <c:v>8403.71599999987</c:v>
                </c:pt>
                <c:pt idx="442">
                  <c:v>8452.14999999987</c:v>
                </c:pt>
                <c:pt idx="443">
                  <c:v>8500.57239999987</c:v>
                </c:pt>
                <c:pt idx="444">
                  <c:v>8548.99479999987</c:v>
                </c:pt>
                <c:pt idx="445">
                  <c:v>8597.42879999987</c:v>
                </c:pt>
                <c:pt idx="446">
                  <c:v>8497.41879999987</c:v>
                </c:pt>
                <c:pt idx="447">
                  <c:v>8550.15799999987</c:v>
                </c:pt>
                <c:pt idx="448">
                  <c:v>8602.92039999987</c:v>
                </c:pt>
                <c:pt idx="449">
                  <c:v>8534.82039999987</c:v>
                </c:pt>
                <c:pt idx="450">
                  <c:v>8587.55959999987</c:v>
                </c:pt>
                <c:pt idx="451">
                  <c:v>8635.98199999987</c:v>
                </c:pt>
                <c:pt idx="452">
                  <c:v>8535.98199999987</c:v>
                </c:pt>
                <c:pt idx="453">
                  <c:v>8588.72119999987</c:v>
                </c:pt>
                <c:pt idx="454">
                  <c:v>8641.46039999987</c:v>
                </c:pt>
                <c:pt idx="455">
                  <c:v>8689.88279999987</c:v>
                </c:pt>
                <c:pt idx="456">
                  <c:v>8738.30519999987</c:v>
                </c:pt>
                <c:pt idx="457">
                  <c:v>8786.72759999987</c:v>
                </c:pt>
                <c:pt idx="458">
                  <c:v>8686.71759999987</c:v>
                </c:pt>
                <c:pt idx="459">
                  <c:v>8618.61759999987</c:v>
                </c:pt>
                <c:pt idx="460">
                  <c:v>8518.60759999987</c:v>
                </c:pt>
                <c:pt idx="461">
                  <c:v>8567.02999999987</c:v>
                </c:pt>
                <c:pt idx="462">
                  <c:v>8467.02999999987</c:v>
                </c:pt>
                <c:pt idx="463">
                  <c:v>8515.45239999987</c:v>
                </c:pt>
                <c:pt idx="464">
                  <c:v>8563.87479999987</c:v>
                </c:pt>
                <c:pt idx="465">
                  <c:v>8616.61399999987</c:v>
                </c:pt>
                <c:pt idx="466">
                  <c:v>8669.35319999987</c:v>
                </c:pt>
                <c:pt idx="467">
                  <c:v>8722.09239999987</c:v>
                </c:pt>
                <c:pt idx="468">
                  <c:v>8622.09239999987</c:v>
                </c:pt>
                <c:pt idx="469">
                  <c:v>8674.85479999987</c:v>
                </c:pt>
                <c:pt idx="470">
                  <c:v>8727.61719999987</c:v>
                </c:pt>
                <c:pt idx="471">
                  <c:v>8780.35639999987</c:v>
                </c:pt>
                <c:pt idx="472">
                  <c:v>8680.35639999987</c:v>
                </c:pt>
                <c:pt idx="473">
                  <c:v>8728.77879999987</c:v>
                </c:pt>
                <c:pt idx="474">
                  <c:v>8777.21279999986</c:v>
                </c:pt>
                <c:pt idx="475">
                  <c:v>8677.20279999986</c:v>
                </c:pt>
                <c:pt idx="476">
                  <c:v>8609.10279999986</c:v>
                </c:pt>
                <c:pt idx="477">
                  <c:v>8661.86519999986</c:v>
                </c:pt>
                <c:pt idx="478">
                  <c:v>8714.60439999986</c:v>
                </c:pt>
                <c:pt idx="479">
                  <c:v>8767.34359999986</c:v>
                </c:pt>
                <c:pt idx="480">
                  <c:v>8667.34359999986</c:v>
                </c:pt>
                <c:pt idx="481">
                  <c:v>8567.34359999986</c:v>
                </c:pt>
                <c:pt idx="482">
                  <c:v>8620.08279999986</c:v>
                </c:pt>
                <c:pt idx="483">
                  <c:v>8668.50519999986</c:v>
                </c:pt>
                <c:pt idx="484">
                  <c:v>8600.40519999986</c:v>
                </c:pt>
                <c:pt idx="485">
                  <c:v>8500.39519999986</c:v>
                </c:pt>
                <c:pt idx="486">
                  <c:v>8553.13439999986</c:v>
                </c:pt>
                <c:pt idx="487">
                  <c:v>8605.89679999986</c:v>
                </c:pt>
                <c:pt idx="488">
                  <c:v>8658.63599999986</c:v>
                </c:pt>
                <c:pt idx="489">
                  <c:v>8711.37519999986</c:v>
                </c:pt>
                <c:pt idx="490">
                  <c:v>8764.11439999986</c:v>
                </c:pt>
                <c:pt idx="491">
                  <c:v>8816.87679999986</c:v>
                </c:pt>
                <c:pt idx="492">
                  <c:v>8869.61599999986</c:v>
                </c:pt>
                <c:pt idx="493">
                  <c:v>8922.35519999986</c:v>
                </c:pt>
                <c:pt idx="494">
                  <c:v>8975.09439999986</c:v>
                </c:pt>
                <c:pt idx="495">
                  <c:v>9027.85679999986</c:v>
                </c:pt>
                <c:pt idx="496">
                  <c:v>8959.75679999986</c:v>
                </c:pt>
                <c:pt idx="497">
                  <c:v>8891.65679999986</c:v>
                </c:pt>
                <c:pt idx="498">
                  <c:v>8791.65679999986</c:v>
                </c:pt>
                <c:pt idx="499">
                  <c:v>8844.39599999986</c:v>
                </c:pt>
                <c:pt idx="500">
                  <c:v>8776.29599999986</c:v>
                </c:pt>
                <c:pt idx="501">
                  <c:v>8829.03519999986</c:v>
                </c:pt>
                <c:pt idx="502">
                  <c:v>8881.77439999986</c:v>
                </c:pt>
                <c:pt idx="503">
                  <c:v>8934.51359999986</c:v>
                </c:pt>
                <c:pt idx="504">
                  <c:v>8834.51359999986</c:v>
                </c:pt>
                <c:pt idx="505">
                  <c:v>8766.41359999986</c:v>
                </c:pt>
                <c:pt idx="506">
                  <c:v>8819.15279999986</c:v>
                </c:pt>
                <c:pt idx="507">
                  <c:v>8871.89199999986</c:v>
                </c:pt>
                <c:pt idx="508">
                  <c:v>8924.63119999986</c:v>
                </c:pt>
                <c:pt idx="509">
                  <c:v>8973.06519999986</c:v>
                </c:pt>
                <c:pt idx="510">
                  <c:v>9021.49919999986</c:v>
                </c:pt>
                <c:pt idx="511">
                  <c:v>8921.48919999986</c:v>
                </c:pt>
                <c:pt idx="512">
                  <c:v>8969.91159999986</c:v>
                </c:pt>
                <c:pt idx="513">
                  <c:v>9018.33399999986</c:v>
                </c:pt>
                <c:pt idx="514">
                  <c:v>9066.75639999986</c:v>
                </c:pt>
                <c:pt idx="515">
                  <c:v>9115.17879999986</c:v>
                </c:pt>
                <c:pt idx="516">
                  <c:v>9163.60119999986</c:v>
                </c:pt>
                <c:pt idx="517">
                  <c:v>9063.59119999986</c:v>
                </c:pt>
                <c:pt idx="518">
                  <c:v>8963.59119999986</c:v>
                </c:pt>
                <c:pt idx="519">
                  <c:v>8863.59119999986</c:v>
                </c:pt>
                <c:pt idx="520">
                  <c:v>8912.02519999985</c:v>
                </c:pt>
                <c:pt idx="521">
                  <c:v>8960.44759999985</c:v>
                </c:pt>
                <c:pt idx="522">
                  <c:v>9013.18679999985</c:v>
                </c:pt>
                <c:pt idx="523">
                  <c:v>9061.60919999985</c:v>
                </c:pt>
                <c:pt idx="524">
                  <c:v>9110.04319999985</c:v>
                </c:pt>
                <c:pt idx="525">
                  <c:v>9158.46559999985</c:v>
                </c:pt>
                <c:pt idx="526">
                  <c:v>9206.88799999985</c:v>
                </c:pt>
                <c:pt idx="527">
                  <c:v>9255.31039999985</c:v>
                </c:pt>
                <c:pt idx="528">
                  <c:v>9155.30039999985</c:v>
                </c:pt>
                <c:pt idx="529">
                  <c:v>9055.29039999985</c:v>
                </c:pt>
                <c:pt idx="530">
                  <c:v>8955.28039999985</c:v>
                </c:pt>
                <c:pt idx="531">
                  <c:v>8855.27039999985</c:v>
                </c:pt>
                <c:pt idx="532">
                  <c:v>8755.26039999985</c:v>
                </c:pt>
                <c:pt idx="533">
                  <c:v>8655.25039999985</c:v>
                </c:pt>
                <c:pt idx="534">
                  <c:v>8555.24039999985</c:v>
                </c:pt>
                <c:pt idx="535">
                  <c:v>8603.66279999985</c:v>
                </c:pt>
                <c:pt idx="536">
                  <c:v>8652.09679999985</c:v>
                </c:pt>
                <c:pt idx="537">
                  <c:v>8700.51919999985</c:v>
                </c:pt>
                <c:pt idx="538">
                  <c:v>8748.94159999985</c:v>
                </c:pt>
                <c:pt idx="539">
                  <c:v>8648.94159999985</c:v>
                </c:pt>
                <c:pt idx="540">
                  <c:v>8701.68079999985</c:v>
                </c:pt>
                <c:pt idx="541">
                  <c:v>8754.41999999985</c:v>
                </c:pt>
                <c:pt idx="542">
                  <c:v>8807.15919999985</c:v>
                </c:pt>
                <c:pt idx="543">
                  <c:v>8859.89839999985</c:v>
                </c:pt>
                <c:pt idx="544">
                  <c:v>8912.66079999985</c:v>
                </c:pt>
                <c:pt idx="545">
                  <c:v>8965.42319999985</c:v>
                </c:pt>
                <c:pt idx="546">
                  <c:v>9018.16239999985</c:v>
                </c:pt>
                <c:pt idx="547">
                  <c:v>8950.06239999985</c:v>
                </c:pt>
                <c:pt idx="548">
                  <c:v>9002.82479999985</c:v>
                </c:pt>
                <c:pt idx="549">
                  <c:v>9055.58719999985</c:v>
                </c:pt>
                <c:pt idx="550">
                  <c:v>8955.58719999985</c:v>
                </c:pt>
                <c:pt idx="551">
                  <c:v>9008.32639999985</c:v>
                </c:pt>
                <c:pt idx="552">
                  <c:v>9061.08879999984</c:v>
                </c:pt>
                <c:pt idx="553">
                  <c:v>8961.08879999984</c:v>
                </c:pt>
                <c:pt idx="554">
                  <c:v>8861.08879999984</c:v>
                </c:pt>
                <c:pt idx="555">
                  <c:v>8913.82799999984</c:v>
                </c:pt>
                <c:pt idx="556">
                  <c:v>8813.82799999984</c:v>
                </c:pt>
                <c:pt idx="557">
                  <c:v>8713.82799999984</c:v>
                </c:pt>
                <c:pt idx="558">
                  <c:v>8766.59039999984</c:v>
                </c:pt>
                <c:pt idx="559">
                  <c:v>8698.49039999984</c:v>
                </c:pt>
                <c:pt idx="560">
                  <c:v>8598.49039999984</c:v>
                </c:pt>
                <c:pt idx="561">
                  <c:v>8530.39039999984</c:v>
                </c:pt>
                <c:pt idx="562">
                  <c:v>8578.81279999984</c:v>
                </c:pt>
                <c:pt idx="563">
                  <c:v>8627.24679999984</c:v>
                </c:pt>
                <c:pt idx="564">
                  <c:v>8527.23679999984</c:v>
                </c:pt>
                <c:pt idx="565">
                  <c:v>8575.65919999984</c:v>
                </c:pt>
                <c:pt idx="566">
                  <c:v>8475.64919999984</c:v>
                </c:pt>
                <c:pt idx="567">
                  <c:v>8524.07159999984</c:v>
                </c:pt>
                <c:pt idx="568">
                  <c:v>8572.49399999984</c:v>
                </c:pt>
                <c:pt idx="569">
                  <c:v>8472.48399999984</c:v>
                </c:pt>
                <c:pt idx="570">
                  <c:v>8520.90639999984</c:v>
                </c:pt>
                <c:pt idx="571">
                  <c:v>8420.89639999984</c:v>
                </c:pt>
                <c:pt idx="572">
                  <c:v>8320.89639999984</c:v>
                </c:pt>
                <c:pt idx="573">
                  <c:v>8369.31879999984</c:v>
                </c:pt>
                <c:pt idx="574">
                  <c:v>8422.05799999984</c:v>
                </c:pt>
                <c:pt idx="575">
                  <c:v>8322.05799999984</c:v>
                </c:pt>
                <c:pt idx="576">
                  <c:v>8222.04799999984</c:v>
                </c:pt>
                <c:pt idx="577">
                  <c:v>8153.94799999984</c:v>
                </c:pt>
                <c:pt idx="578">
                  <c:v>8053.94799999984</c:v>
                </c:pt>
                <c:pt idx="579">
                  <c:v>8102.37039999984</c:v>
                </c:pt>
                <c:pt idx="580">
                  <c:v>8150.79279999984</c:v>
                </c:pt>
                <c:pt idx="581">
                  <c:v>8082.69279999984</c:v>
                </c:pt>
                <c:pt idx="582">
                  <c:v>8135.43199999984</c:v>
                </c:pt>
                <c:pt idx="583">
                  <c:v>8067.33199999984</c:v>
                </c:pt>
                <c:pt idx="584">
                  <c:v>8067.33199999984</c:v>
                </c:pt>
                <c:pt idx="585">
                  <c:v>8120.07119999984</c:v>
                </c:pt>
                <c:pt idx="586">
                  <c:v>8051.97119999984</c:v>
                </c:pt>
                <c:pt idx="587">
                  <c:v>7951.97119999984</c:v>
                </c:pt>
                <c:pt idx="588">
                  <c:v>8000.39359999984</c:v>
                </c:pt>
                <c:pt idx="589">
                  <c:v>8048.81599999984</c:v>
                </c:pt>
                <c:pt idx="590">
                  <c:v>8101.55519999984</c:v>
                </c:pt>
                <c:pt idx="591">
                  <c:v>8154.29439999984</c:v>
                </c:pt>
                <c:pt idx="592">
                  <c:v>8207.05679999984</c:v>
                </c:pt>
                <c:pt idx="593">
                  <c:v>8259.81919999984</c:v>
                </c:pt>
                <c:pt idx="594">
                  <c:v>8159.81919999984</c:v>
                </c:pt>
                <c:pt idx="595">
                  <c:v>8059.81919999984</c:v>
                </c:pt>
                <c:pt idx="596">
                  <c:v>8112.55839999984</c:v>
                </c:pt>
                <c:pt idx="597">
                  <c:v>8012.54839999984</c:v>
                </c:pt>
                <c:pt idx="598">
                  <c:v>7912.53839999984</c:v>
                </c:pt>
                <c:pt idx="599">
                  <c:v>7960.96079999984</c:v>
                </c:pt>
                <c:pt idx="600">
                  <c:v>7860.95079999984</c:v>
                </c:pt>
                <c:pt idx="601">
                  <c:v>7913.71319999984</c:v>
                </c:pt>
                <c:pt idx="602">
                  <c:v>7813.71319999984</c:v>
                </c:pt>
                <c:pt idx="603">
                  <c:v>7866.45239999984</c:v>
                </c:pt>
                <c:pt idx="604">
                  <c:v>7766.45239999984</c:v>
                </c:pt>
                <c:pt idx="605">
                  <c:v>7666.45239999984</c:v>
                </c:pt>
                <c:pt idx="606">
                  <c:v>7719.21479999984</c:v>
                </c:pt>
                <c:pt idx="607">
                  <c:v>7771.95399999984</c:v>
                </c:pt>
                <c:pt idx="608">
                  <c:v>7671.95399999984</c:v>
                </c:pt>
                <c:pt idx="609">
                  <c:v>7571.94399999984</c:v>
                </c:pt>
                <c:pt idx="610">
                  <c:v>7624.68319999984</c:v>
                </c:pt>
                <c:pt idx="611">
                  <c:v>7677.44559999984</c:v>
                </c:pt>
                <c:pt idx="612">
                  <c:v>7730.20799999984</c:v>
                </c:pt>
                <c:pt idx="613">
                  <c:v>7782.94719999984</c:v>
                </c:pt>
                <c:pt idx="614">
                  <c:v>7835.68639999984</c:v>
                </c:pt>
                <c:pt idx="615">
                  <c:v>7888.44879999984</c:v>
                </c:pt>
                <c:pt idx="616">
                  <c:v>7820.34879999984</c:v>
                </c:pt>
                <c:pt idx="617">
                  <c:v>7873.11119999983</c:v>
                </c:pt>
                <c:pt idx="618">
                  <c:v>7773.11119999983</c:v>
                </c:pt>
                <c:pt idx="619">
                  <c:v>7673.11119999983</c:v>
                </c:pt>
                <c:pt idx="620">
                  <c:v>7725.85039999983</c:v>
                </c:pt>
                <c:pt idx="621">
                  <c:v>7778.58959999983</c:v>
                </c:pt>
                <c:pt idx="622">
                  <c:v>7710.48959999983</c:v>
                </c:pt>
                <c:pt idx="623">
                  <c:v>7763.25199999983</c:v>
                </c:pt>
                <c:pt idx="624">
                  <c:v>7695.15199999983</c:v>
                </c:pt>
                <c:pt idx="625">
                  <c:v>7627.05199999983</c:v>
                </c:pt>
                <c:pt idx="626">
                  <c:v>7679.79119999983</c:v>
                </c:pt>
                <c:pt idx="627">
                  <c:v>7732.53039999983</c:v>
                </c:pt>
                <c:pt idx="628">
                  <c:v>7785.26959999983</c:v>
                </c:pt>
                <c:pt idx="629">
                  <c:v>7838.03199999983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412930"/>
        <c:axId val="57927281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{4.3,2.5,3.5,4.5}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4.3</c:v>
                      </c:pt>
                      <c:pt idx="1">
                        <c:v>2.5</c:v>
                      </c:pt>
                      <c:pt idx="2">
                        <c:v>3.5</c:v>
                      </c:pt>
                      <c:pt idx="3">
                        <c:v>4.5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{2.4,4.4,1.8,2.8}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2.4</c:v>
                      </c:pt>
                      <c:pt idx="1">
                        <c:v>4.4</c:v>
                      </c:pt>
                      <c:pt idx="2">
                        <c:v>1.8</c:v>
                      </c:pt>
                      <c:pt idx="3">
                        <c:v>2.8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{2,2,3,5}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"资金曲线"</c15:sqref>
                        </c15:formulaRef>
                      </c:ext>
                    </c:extLst>
                    <c:strCache>
                      <c:ptCount val="1"/>
                      <c:pt idx="0">
                        <c:v>资金曲线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[0]!zijin1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04129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272810"/>
        <c:crosses val="autoZero"/>
        <c:auto val="1"/>
        <c:lblAlgn val="ctr"/>
        <c:lblOffset val="100"/>
        <c:noMultiLvlLbl val="0"/>
      </c:catAx>
      <c:valAx>
        <c:axId val="5792728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4129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771decfd-e25e-4f2f-b14a-7af10c8da7f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EMA20</a:t>
            </a:r>
            <a:r>
              <a:rPr altLang="en-US"/>
              <a:t>和</a:t>
            </a:r>
            <a:r>
              <a:rPr lang="en-US" altLang="zh-CN"/>
              <a:t>EMA30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33437525046085"/>
          <c:y val="0.0729631130928253"/>
          <c:w val="0.923234751943576"/>
          <c:h val="0.803546817997568"/>
        </c:manualLayout>
      </c:layout>
      <c:lineChart>
        <c:grouping val="standard"/>
        <c:varyColors val="0"/>
        <c:ser>
          <c:idx val="1"/>
          <c:order val="0"/>
          <c:tx>
            <c:strRef>
              <c:f>"ema30"</c:f>
              <c:strCache>
                <c:ptCount val="1"/>
                <c:pt idx="0">
                  <c:v>ema30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Sheet!$A:$A</c:f>
              <c:strCache>
                <c:ptCount val="1048576"/>
                <c:pt idx="0">
                  <c:v>期号</c:v>
                </c:pt>
                <c:pt idx="1">
                  <c:v>3275383</c:v>
                </c:pt>
                <c:pt idx="2">
                  <c:v>3275384</c:v>
                </c:pt>
                <c:pt idx="3">
                  <c:v>3275385</c:v>
                </c:pt>
                <c:pt idx="4">
                  <c:v>3275386</c:v>
                </c:pt>
                <c:pt idx="5">
                  <c:v>3275387</c:v>
                </c:pt>
                <c:pt idx="6">
                  <c:v>3275388</c:v>
                </c:pt>
                <c:pt idx="7">
                  <c:v>3275409</c:v>
                </c:pt>
                <c:pt idx="8">
                  <c:v>3275410</c:v>
                </c:pt>
                <c:pt idx="9">
                  <c:v>3275411</c:v>
                </c:pt>
                <c:pt idx="10">
                  <c:v>3275412</c:v>
                </c:pt>
                <c:pt idx="11">
                  <c:v>3275413</c:v>
                </c:pt>
                <c:pt idx="12">
                  <c:v>3275414</c:v>
                </c:pt>
                <c:pt idx="13">
                  <c:v>3275415</c:v>
                </c:pt>
                <c:pt idx="14">
                  <c:v>3275416</c:v>
                </c:pt>
                <c:pt idx="15">
                  <c:v>3275417</c:v>
                </c:pt>
                <c:pt idx="16">
                  <c:v>3275418</c:v>
                </c:pt>
                <c:pt idx="17">
                  <c:v>3275419</c:v>
                </c:pt>
                <c:pt idx="18">
                  <c:v>3275420</c:v>
                </c:pt>
                <c:pt idx="19">
                  <c:v>3275421</c:v>
                </c:pt>
                <c:pt idx="20">
                  <c:v>3275422</c:v>
                </c:pt>
                <c:pt idx="21">
                  <c:v>3275423</c:v>
                </c:pt>
                <c:pt idx="22">
                  <c:v>3275424</c:v>
                </c:pt>
                <c:pt idx="23">
                  <c:v>3275425</c:v>
                </c:pt>
                <c:pt idx="24">
                  <c:v>3275426</c:v>
                </c:pt>
                <c:pt idx="25">
                  <c:v>3275427</c:v>
                </c:pt>
                <c:pt idx="26">
                  <c:v>3275428</c:v>
                </c:pt>
                <c:pt idx="27">
                  <c:v>3275429</c:v>
                </c:pt>
                <c:pt idx="28">
                  <c:v>3275430</c:v>
                </c:pt>
                <c:pt idx="29">
                  <c:v>3275431</c:v>
                </c:pt>
                <c:pt idx="30">
                  <c:v>3275432</c:v>
                </c:pt>
                <c:pt idx="31">
                  <c:v>3275433</c:v>
                </c:pt>
                <c:pt idx="32">
                  <c:v>3275434</c:v>
                </c:pt>
                <c:pt idx="33">
                  <c:v>3275435</c:v>
                </c:pt>
                <c:pt idx="34">
                  <c:v>3275436</c:v>
                </c:pt>
                <c:pt idx="35">
                  <c:v>3275437</c:v>
                </c:pt>
                <c:pt idx="36">
                  <c:v>3275438</c:v>
                </c:pt>
                <c:pt idx="37">
                  <c:v>3275439</c:v>
                </c:pt>
                <c:pt idx="38">
                  <c:v>3275440</c:v>
                </c:pt>
                <c:pt idx="39">
                  <c:v>3275441</c:v>
                </c:pt>
                <c:pt idx="40">
                  <c:v>3275442</c:v>
                </c:pt>
                <c:pt idx="41">
                  <c:v>3275443</c:v>
                </c:pt>
                <c:pt idx="42">
                  <c:v>3275444</c:v>
                </c:pt>
                <c:pt idx="43">
                  <c:v>3275445</c:v>
                </c:pt>
                <c:pt idx="44">
                  <c:v>3275446</c:v>
                </c:pt>
                <c:pt idx="45">
                  <c:v>3275447</c:v>
                </c:pt>
                <c:pt idx="46">
                  <c:v>3275448</c:v>
                </c:pt>
                <c:pt idx="47">
                  <c:v>3275449</c:v>
                </c:pt>
                <c:pt idx="48">
                  <c:v>3275450</c:v>
                </c:pt>
                <c:pt idx="49">
                  <c:v>3275451</c:v>
                </c:pt>
                <c:pt idx="50">
                  <c:v>3275452</c:v>
                </c:pt>
                <c:pt idx="51">
                  <c:v>3275453</c:v>
                </c:pt>
                <c:pt idx="52">
                  <c:v>3275454</c:v>
                </c:pt>
                <c:pt idx="53">
                  <c:v>3275455</c:v>
                </c:pt>
                <c:pt idx="54">
                  <c:v>3275456</c:v>
                </c:pt>
                <c:pt idx="55">
                  <c:v>3275457</c:v>
                </c:pt>
                <c:pt idx="56">
                  <c:v>3275458</c:v>
                </c:pt>
                <c:pt idx="57">
                  <c:v>3275459</c:v>
                </c:pt>
                <c:pt idx="58">
                  <c:v>3275460</c:v>
                </c:pt>
                <c:pt idx="59">
                  <c:v>3275461</c:v>
                </c:pt>
                <c:pt idx="60">
                  <c:v>3275462</c:v>
                </c:pt>
                <c:pt idx="61">
                  <c:v>3275463</c:v>
                </c:pt>
                <c:pt idx="62">
                  <c:v>3275464</c:v>
                </c:pt>
                <c:pt idx="63">
                  <c:v>3275465</c:v>
                </c:pt>
                <c:pt idx="64">
                  <c:v>3275466</c:v>
                </c:pt>
                <c:pt idx="65">
                  <c:v>3275467</c:v>
                </c:pt>
                <c:pt idx="66">
                  <c:v>3275468</c:v>
                </c:pt>
                <c:pt idx="67">
                  <c:v>3275469</c:v>
                </c:pt>
                <c:pt idx="68">
                  <c:v>3275470</c:v>
                </c:pt>
                <c:pt idx="69">
                  <c:v>3275471</c:v>
                </c:pt>
                <c:pt idx="70">
                  <c:v>3275472</c:v>
                </c:pt>
                <c:pt idx="71">
                  <c:v>3275473</c:v>
                </c:pt>
                <c:pt idx="72">
                  <c:v>3275474</c:v>
                </c:pt>
                <c:pt idx="73">
                  <c:v>3275475</c:v>
                </c:pt>
                <c:pt idx="74">
                  <c:v>3275476</c:v>
                </c:pt>
                <c:pt idx="75">
                  <c:v>3275477</c:v>
                </c:pt>
                <c:pt idx="76">
                  <c:v>3275478</c:v>
                </c:pt>
                <c:pt idx="77">
                  <c:v>3275479</c:v>
                </c:pt>
                <c:pt idx="78">
                  <c:v>3275480</c:v>
                </c:pt>
                <c:pt idx="79">
                  <c:v>3275481</c:v>
                </c:pt>
                <c:pt idx="80">
                  <c:v>3275482</c:v>
                </c:pt>
                <c:pt idx="81">
                  <c:v>3275483</c:v>
                </c:pt>
                <c:pt idx="82">
                  <c:v>3275484</c:v>
                </c:pt>
                <c:pt idx="83">
                  <c:v>3275485</c:v>
                </c:pt>
                <c:pt idx="84">
                  <c:v>3275486</c:v>
                </c:pt>
                <c:pt idx="85">
                  <c:v>3275487</c:v>
                </c:pt>
                <c:pt idx="86">
                  <c:v>3275488</c:v>
                </c:pt>
                <c:pt idx="87">
                  <c:v>3275489</c:v>
                </c:pt>
                <c:pt idx="88">
                  <c:v>3275490</c:v>
                </c:pt>
                <c:pt idx="89">
                  <c:v>3275491</c:v>
                </c:pt>
                <c:pt idx="90">
                  <c:v>3275492</c:v>
                </c:pt>
                <c:pt idx="91">
                  <c:v>3275493</c:v>
                </c:pt>
                <c:pt idx="92">
                  <c:v>3275494</c:v>
                </c:pt>
                <c:pt idx="93">
                  <c:v>3275495</c:v>
                </c:pt>
                <c:pt idx="94">
                  <c:v>3275496</c:v>
                </c:pt>
                <c:pt idx="95">
                  <c:v>3275497</c:v>
                </c:pt>
                <c:pt idx="96">
                  <c:v>3275498</c:v>
                </c:pt>
                <c:pt idx="97">
                  <c:v>3275499</c:v>
                </c:pt>
                <c:pt idx="98">
                  <c:v>3275500</c:v>
                </c:pt>
                <c:pt idx="99">
                  <c:v>3275501</c:v>
                </c:pt>
                <c:pt idx="100">
                  <c:v>3275502</c:v>
                </c:pt>
                <c:pt idx="101">
                  <c:v>3275503</c:v>
                </c:pt>
                <c:pt idx="102">
                  <c:v>3275504</c:v>
                </c:pt>
                <c:pt idx="103">
                  <c:v>3275505</c:v>
                </c:pt>
                <c:pt idx="104">
                  <c:v>3275506</c:v>
                </c:pt>
                <c:pt idx="105">
                  <c:v>3275507</c:v>
                </c:pt>
                <c:pt idx="106">
                  <c:v>3275508</c:v>
                </c:pt>
                <c:pt idx="107">
                  <c:v>3275509</c:v>
                </c:pt>
                <c:pt idx="108">
                  <c:v>3275510</c:v>
                </c:pt>
                <c:pt idx="109">
                  <c:v>3275511</c:v>
                </c:pt>
                <c:pt idx="110">
                  <c:v>3275512</c:v>
                </c:pt>
                <c:pt idx="111">
                  <c:v>3275513</c:v>
                </c:pt>
                <c:pt idx="112">
                  <c:v>3275514</c:v>
                </c:pt>
                <c:pt idx="113">
                  <c:v>3275515</c:v>
                </c:pt>
                <c:pt idx="114">
                  <c:v>3275516</c:v>
                </c:pt>
                <c:pt idx="115">
                  <c:v>3275517</c:v>
                </c:pt>
                <c:pt idx="116">
                  <c:v>3275518</c:v>
                </c:pt>
                <c:pt idx="117">
                  <c:v>3275519</c:v>
                </c:pt>
                <c:pt idx="118">
                  <c:v>3275520</c:v>
                </c:pt>
                <c:pt idx="119">
                  <c:v>3275521</c:v>
                </c:pt>
                <c:pt idx="120">
                  <c:v>3275522</c:v>
                </c:pt>
                <c:pt idx="121">
                  <c:v>3275523</c:v>
                </c:pt>
                <c:pt idx="122">
                  <c:v>3275524</c:v>
                </c:pt>
                <c:pt idx="123">
                  <c:v>3275525</c:v>
                </c:pt>
                <c:pt idx="124">
                  <c:v>3275526</c:v>
                </c:pt>
                <c:pt idx="125">
                  <c:v>3275527</c:v>
                </c:pt>
                <c:pt idx="126">
                  <c:v>3275528</c:v>
                </c:pt>
                <c:pt idx="127">
                  <c:v>3275529</c:v>
                </c:pt>
                <c:pt idx="128">
                  <c:v>3275530</c:v>
                </c:pt>
                <c:pt idx="129">
                  <c:v>3275531</c:v>
                </c:pt>
                <c:pt idx="130">
                  <c:v>3275532</c:v>
                </c:pt>
                <c:pt idx="131">
                  <c:v>3275533</c:v>
                </c:pt>
                <c:pt idx="132">
                  <c:v>3275534</c:v>
                </c:pt>
                <c:pt idx="133">
                  <c:v>3275535</c:v>
                </c:pt>
                <c:pt idx="134">
                  <c:v>3275536</c:v>
                </c:pt>
                <c:pt idx="135">
                  <c:v>3275537</c:v>
                </c:pt>
                <c:pt idx="136">
                  <c:v>3275538</c:v>
                </c:pt>
                <c:pt idx="137">
                  <c:v>3275539</c:v>
                </c:pt>
                <c:pt idx="138">
                  <c:v>3275540</c:v>
                </c:pt>
                <c:pt idx="139">
                  <c:v>3275541</c:v>
                </c:pt>
                <c:pt idx="140">
                  <c:v>3275542</c:v>
                </c:pt>
                <c:pt idx="141">
                  <c:v>3275543</c:v>
                </c:pt>
                <c:pt idx="142">
                  <c:v>3275544</c:v>
                </c:pt>
                <c:pt idx="143">
                  <c:v>3275545</c:v>
                </c:pt>
                <c:pt idx="144">
                  <c:v>3275546</c:v>
                </c:pt>
                <c:pt idx="145">
                  <c:v>3275547</c:v>
                </c:pt>
                <c:pt idx="146">
                  <c:v>3275548</c:v>
                </c:pt>
                <c:pt idx="147">
                  <c:v>3275549</c:v>
                </c:pt>
                <c:pt idx="148">
                  <c:v>3275550</c:v>
                </c:pt>
                <c:pt idx="149">
                  <c:v>3275551</c:v>
                </c:pt>
                <c:pt idx="150">
                  <c:v>3275552</c:v>
                </c:pt>
                <c:pt idx="151">
                  <c:v>3275553</c:v>
                </c:pt>
                <c:pt idx="152">
                  <c:v>3275554</c:v>
                </c:pt>
                <c:pt idx="153">
                  <c:v>3275555</c:v>
                </c:pt>
                <c:pt idx="154">
                  <c:v>3275556</c:v>
                </c:pt>
                <c:pt idx="155">
                  <c:v>3275557</c:v>
                </c:pt>
                <c:pt idx="156">
                  <c:v>3275558</c:v>
                </c:pt>
                <c:pt idx="157">
                  <c:v>3275559</c:v>
                </c:pt>
                <c:pt idx="158">
                  <c:v>3275560</c:v>
                </c:pt>
                <c:pt idx="159">
                  <c:v>3275561</c:v>
                </c:pt>
                <c:pt idx="160">
                  <c:v>3275562</c:v>
                </c:pt>
                <c:pt idx="161">
                  <c:v>3275563</c:v>
                </c:pt>
                <c:pt idx="162">
                  <c:v>3275564</c:v>
                </c:pt>
                <c:pt idx="163">
                  <c:v>3275565</c:v>
                </c:pt>
                <c:pt idx="164">
                  <c:v>3275566</c:v>
                </c:pt>
                <c:pt idx="165">
                  <c:v>3275567</c:v>
                </c:pt>
                <c:pt idx="166">
                  <c:v>3275568</c:v>
                </c:pt>
                <c:pt idx="167">
                  <c:v>3275569</c:v>
                </c:pt>
                <c:pt idx="168">
                  <c:v>3275570</c:v>
                </c:pt>
                <c:pt idx="169">
                  <c:v>3275571</c:v>
                </c:pt>
                <c:pt idx="170">
                  <c:v>3275572</c:v>
                </c:pt>
                <c:pt idx="171">
                  <c:v>3275573</c:v>
                </c:pt>
                <c:pt idx="172">
                  <c:v>3275574</c:v>
                </c:pt>
                <c:pt idx="173">
                  <c:v>3275575</c:v>
                </c:pt>
                <c:pt idx="174">
                  <c:v>3275576</c:v>
                </c:pt>
                <c:pt idx="175">
                  <c:v>3275577</c:v>
                </c:pt>
                <c:pt idx="176">
                  <c:v>3275578</c:v>
                </c:pt>
                <c:pt idx="177">
                  <c:v>3275579</c:v>
                </c:pt>
                <c:pt idx="178">
                  <c:v>3275580</c:v>
                </c:pt>
                <c:pt idx="179">
                  <c:v>3275581</c:v>
                </c:pt>
                <c:pt idx="180">
                  <c:v>3275582</c:v>
                </c:pt>
                <c:pt idx="181">
                  <c:v>3275583</c:v>
                </c:pt>
                <c:pt idx="182">
                  <c:v>3275584</c:v>
                </c:pt>
                <c:pt idx="183">
                  <c:v>3275585</c:v>
                </c:pt>
                <c:pt idx="184">
                  <c:v>3275586</c:v>
                </c:pt>
                <c:pt idx="185">
                  <c:v>3275587</c:v>
                </c:pt>
                <c:pt idx="186">
                  <c:v>3275588</c:v>
                </c:pt>
                <c:pt idx="187">
                  <c:v>3275589</c:v>
                </c:pt>
                <c:pt idx="188">
                  <c:v>3275590</c:v>
                </c:pt>
                <c:pt idx="189">
                  <c:v>3275591</c:v>
                </c:pt>
                <c:pt idx="190">
                  <c:v>3275592</c:v>
                </c:pt>
                <c:pt idx="191">
                  <c:v>3275593</c:v>
                </c:pt>
                <c:pt idx="192">
                  <c:v>3275594</c:v>
                </c:pt>
                <c:pt idx="193">
                  <c:v>3275595</c:v>
                </c:pt>
                <c:pt idx="194">
                  <c:v>3275596</c:v>
                </c:pt>
                <c:pt idx="195">
                  <c:v>3275597</c:v>
                </c:pt>
                <c:pt idx="196">
                  <c:v>3275598</c:v>
                </c:pt>
                <c:pt idx="197">
                  <c:v>3275599</c:v>
                </c:pt>
                <c:pt idx="198">
                  <c:v>3275600</c:v>
                </c:pt>
                <c:pt idx="199">
                  <c:v>3275601</c:v>
                </c:pt>
                <c:pt idx="200">
                  <c:v>3275602</c:v>
                </c:pt>
                <c:pt idx="201">
                  <c:v>3275603</c:v>
                </c:pt>
                <c:pt idx="202">
                  <c:v>3275604</c:v>
                </c:pt>
                <c:pt idx="203">
                  <c:v>3275605</c:v>
                </c:pt>
                <c:pt idx="204">
                  <c:v>3275606</c:v>
                </c:pt>
                <c:pt idx="205">
                  <c:v>3275607</c:v>
                </c:pt>
                <c:pt idx="206">
                  <c:v>3275608</c:v>
                </c:pt>
                <c:pt idx="207">
                  <c:v>3275609</c:v>
                </c:pt>
                <c:pt idx="208">
                  <c:v>3275610</c:v>
                </c:pt>
                <c:pt idx="209">
                  <c:v>3275611</c:v>
                </c:pt>
                <c:pt idx="210">
                  <c:v>3275612</c:v>
                </c:pt>
                <c:pt idx="211">
                  <c:v>3275613</c:v>
                </c:pt>
                <c:pt idx="212">
                  <c:v>3275614</c:v>
                </c:pt>
                <c:pt idx="213">
                  <c:v>3275615</c:v>
                </c:pt>
                <c:pt idx="214">
                  <c:v>3275616</c:v>
                </c:pt>
                <c:pt idx="215">
                  <c:v>3275617</c:v>
                </c:pt>
                <c:pt idx="216">
                  <c:v>3275618</c:v>
                </c:pt>
                <c:pt idx="217">
                  <c:v>3275619</c:v>
                </c:pt>
                <c:pt idx="218">
                  <c:v>3275620</c:v>
                </c:pt>
                <c:pt idx="219">
                  <c:v>3275621</c:v>
                </c:pt>
                <c:pt idx="220">
                  <c:v>3275622</c:v>
                </c:pt>
                <c:pt idx="221">
                  <c:v>3275623</c:v>
                </c:pt>
                <c:pt idx="222">
                  <c:v>3275624</c:v>
                </c:pt>
                <c:pt idx="223">
                  <c:v>3275625</c:v>
                </c:pt>
                <c:pt idx="224">
                  <c:v>3275626</c:v>
                </c:pt>
                <c:pt idx="225">
                  <c:v>3275627</c:v>
                </c:pt>
                <c:pt idx="226">
                  <c:v>3275628</c:v>
                </c:pt>
                <c:pt idx="227">
                  <c:v>3275629</c:v>
                </c:pt>
                <c:pt idx="228">
                  <c:v>3275630</c:v>
                </c:pt>
                <c:pt idx="229">
                  <c:v>3275631</c:v>
                </c:pt>
                <c:pt idx="230">
                  <c:v>3275632</c:v>
                </c:pt>
                <c:pt idx="231">
                  <c:v>3275633</c:v>
                </c:pt>
                <c:pt idx="232">
                  <c:v>3275634</c:v>
                </c:pt>
                <c:pt idx="233">
                  <c:v>3275635</c:v>
                </c:pt>
                <c:pt idx="234">
                  <c:v>3275636</c:v>
                </c:pt>
                <c:pt idx="235">
                  <c:v>3275637</c:v>
                </c:pt>
                <c:pt idx="236">
                  <c:v>3275638</c:v>
                </c:pt>
                <c:pt idx="237">
                  <c:v>3275639</c:v>
                </c:pt>
                <c:pt idx="238">
                  <c:v>3275640</c:v>
                </c:pt>
                <c:pt idx="239">
                  <c:v>3275641</c:v>
                </c:pt>
                <c:pt idx="240">
                  <c:v>3275642</c:v>
                </c:pt>
                <c:pt idx="241">
                  <c:v>3275643</c:v>
                </c:pt>
                <c:pt idx="242">
                  <c:v>3275644</c:v>
                </c:pt>
                <c:pt idx="243">
                  <c:v>3275645</c:v>
                </c:pt>
                <c:pt idx="244">
                  <c:v>3275646</c:v>
                </c:pt>
                <c:pt idx="245">
                  <c:v>3275647</c:v>
                </c:pt>
                <c:pt idx="246">
                  <c:v>3275648</c:v>
                </c:pt>
                <c:pt idx="247">
                  <c:v>3275649</c:v>
                </c:pt>
                <c:pt idx="248">
                  <c:v>3275650</c:v>
                </c:pt>
                <c:pt idx="249">
                  <c:v>3275651</c:v>
                </c:pt>
                <c:pt idx="250">
                  <c:v>3275652</c:v>
                </c:pt>
                <c:pt idx="251">
                  <c:v>3275653</c:v>
                </c:pt>
                <c:pt idx="252">
                  <c:v>3275654</c:v>
                </c:pt>
                <c:pt idx="253">
                  <c:v>3275655</c:v>
                </c:pt>
                <c:pt idx="254">
                  <c:v>3275656</c:v>
                </c:pt>
                <c:pt idx="255">
                  <c:v>3275657</c:v>
                </c:pt>
                <c:pt idx="256">
                  <c:v>3275658</c:v>
                </c:pt>
                <c:pt idx="257">
                  <c:v>3275659</c:v>
                </c:pt>
                <c:pt idx="258">
                  <c:v>3275660</c:v>
                </c:pt>
                <c:pt idx="259">
                  <c:v>3275661</c:v>
                </c:pt>
                <c:pt idx="260">
                  <c:v>3275662</c:v>
                </c:pt>
                <c:pt idx="261">
                  <c:v>3275663</c:v>
                </c:pt>
                <c:pt idx="262">
                  <c:v>3275664</c:v>
                </c:pt>
                <c:pt idx="263">
                  <c:v>3275665</c:v>
                </c:pt>
                <c:pt idx="264">
                  <c:v>3275666</c:v>
                </c:pt>
                <c:pt idx="265">
                  <c:v>3275667</c:v>
                </c:pt>
                <c:pt idx="266">
                  <c:v>3275668</c:v>
                </c:pt>
                <c:pt idx="267">
                  <c:v>3275669</c:v>
                </c:pt>
                <c:pt idx="268">
                  <c:v>3275670</c:v>
                </c:pt>
                <c:pt idx="269">
                  <c:v>3275671</c:v>
                </c:pt>
                <c:pt idx="270">
                  <c:v>3275672</c:v>
                </c:pt>
                <c:pt idx="271">
                  <c:v>3275673</c:v>
                </c:pt>
                <c:pt idx="272">
                  <c:v>3275674</c:v>
                </c:pt>
                <c:pt idx="273">
                  <c:v>3275675</c:v>
                </c:pt>
                <c:pt idx="274">
                  <c:v>3275676</c:v>
                </c:pt>
                <c:pt idx="275">
                  <c:v>3275677</c:v>
                </c:pt>
                <c:pt idx="276">
                  <c:v>3275678</c:v>
                </c:pt>
                <c:pt idx="277">
                  <c:v>3275679</c:v>
                </c:pt>
                <c:pt idx="278">
                  <c:v>3275680</c:v>
                </c:pt>
                <c:pt idx="279">
                  <c:v>3275681</c:v>
                </c:pt>
                <c:pt idx="280">
                  <c:v>3275682</c:v>
                </c:pt>
                <c:pt idx="281">
                  <c:v>3275683</c:v>
                </c:pt>
                <c:pt idx="282">
                  <c:v>3275684</c:v>
                </c:pt>
                <c:pt idx="283">
                  <c:v>3275685</c:v>
                </c:pt>
                <c:pt idx="284">
                  <c:v>3275686</c:v>
                </c:pt>
                <c:pt idx="285">
                  <c:v>3275687</c:v>
                </c:pt>
                <c:pt idx="286">
                  <c:v>3275688</c:v>
                </c:pt>
                <c:pt idx="287">
                  <c:v>3275689</c:v>
                </c:pt>
                <c:pt idx="288">
                  <c:v>3275690</c:v>
                </c:pt>
                <c:pt idx="289">
                  <c:v>3275691</c:v>
                </c:pt>
                <c:pt idx="290">
                  <c:v>3275692</c:v>
                </c:pt>
                <c:pt idx="291">
                  <c:v>3275693</c:v>
                </c:pt>
                <c:pt idx="292">
                  <c:v>3275694</c:v>
                </c:pt>
                <c:pt idx="293">
                  <c:v>3275695</c:v>
                </c:pt>
                <c:pt idx="294">
                  <c:v>3275696</c:v>
                </c:pt>
                <c:pt idx="295">
                  <c:v>3275697</c:v>
                </c:pt>
                <c:pt idx="296">
                  <c:v>3275698</c:v>
                </c:pt>
                <c:pt idx="297">
                  <c:v>3275699</c:v>
                </c:pt>
                <c:pt idx="298">
                  <c:v>3275700</c:v>
                </c:pt>
                <c:pt idx="299">
                  <c:v>3275701</c:v>
                </c:pt>
                <c:pt idx="300">
                  <c:v>3275702</c:v>
                </c:pt>
                <c:pt idx="301">
                  <c:v>3275703</c:v>
                </c:pt>
                <c:pt idx="302">
                  <c:v>3275704</c:v>
                </c:pt>
                <c:pt idx="303">
                  <c:v>3275705</c:v>
                </c:pt>
                <c:pt idx="304">
                  <c:v>3275706</c:v>
                </c:pt>
                <c:pt idx="305">
                  <c:v>3275707</c:v>
                </c:pt>
                <c:pt idx="306">
                  <c:v>3275708</c:v>
                </c:pt>
                <c:pt idx="307">
                  <c:v>3275709</c:v>
                </c:pt>
                <c:pt idx="308">
                  <c:v>3275710</c:v>
                </c:pt>
                <c:pt idx="309">
                  <c:v>3275711</c:v>
                </c:pt>
                <c:pt idx="310">
                  <c:v>3275712</c:v>
                </c:pt>
                <c:pt idx="311">
                  <c:v>3275713</c:v>
                </c:pt>
                <c:pt idx="312">
                  <c:v>3275714</c:v>
                </c:pt>
                <c:pt idx="313">
                  <c:v>3275715</c:v>
                </c:pt>
                <c:pt idx="314">
                  <c:v>3275716</c:v>
                </c:pt>
                <c:pt idx="315">
                  <c:v>3275717</c:v>
                </c:pt>
                <c:pt idx="316">
                  <c:v>3275718</c:v>
                </c:pt>
                <c:pt idx="317">
                  <c:v>3275719</c:v>
                </c:pt>
                <c:pt idx="318">
                  <c:v>3275720</c:v>
                </c:pt>
                <c:pt idx="319">
                  <c:v>3275721</c:v>
                </c:pt>
                <c:pt idx="320">
                  <c:v>3275722</c:v>
                </c:pt>
                <c:pt idx="321">
                  <c:v>3275723</c:v>
                </c:pt>
                <c:pt idx="322">
                  <c:v>3275724</c:v>
                </c:pt>
                <c:pt idx="323">
                  <c:v>3275725</c:v>
                </c:pt>
                <c:pt idx="324">
                  <c:v>3275726</c:v>
                </c:pt>
                <c:pt idx="325">
                  <c:v>3275727</c:v>
                </c:pt>
                <c:pt idx="326">
                  <c:v>3275728</c:v>
                </c:pt>
                <c:pt idx="327">
                  <c:v>3275729</c:v>
                </c:pt>
                <c:pt idx="328">
                  <c:v>3275730</c:v>
                </c:pt>
                <c:pt idx="329">
                  <c:v>3275731</c:v>
                </c:pt>
                <c:pt idx="330">
                  <c:v>3275732</c:v>
                </c:pt>
                <c:pt idx="331">
                  <c:v>3275733</c:v>
                </c:pt>
                <c:pt idx="332">
                  <c:v>3275734</c:v>
                </c:pt>
                <c:pt idx="333">
                  <c:v>3275735</c:v>
                </c:pt>
                <c:pt idx="334">
                  <c:v>3275736</c:v>
                </c:pt>
                <c:pt idx="335">
                  <c:v>3275737</c:v>
                </c:pt>
                <c:pt idx="336">
                  <c:v>3275738</c:v>
                </c:pt>
                <c:pt idx="337">
                  <c:v>3275739</c:v>
                </c:pt>
                <c:pt idx="338">
                  <c:v>3275740</c:v>
                </c:pt>
                <c:pt idx="339">
                  <c:v>3275741</c:v>
                </c:pt>
                <c:pt idx="340">
                  <c:v>3275742</c:v>
                </c:pt>
                <c:pt idx="341">
                  <c:v>3275743</c:v>
                </c:pt>
                <c:pt idx="342">
                  <c:v>3275744</c:v>
                </c:pt>
                <c:pt idx="343">
                  <c:v>3275745</c:v>
                </c:pt>
                <c:pt idx="344">
                  <c:v>3275746</c:v>
                </c:pt>
                <c:pt idx="345">
                  <c:v>3275747</c:v>
                </c:pt>
                <c:pt idx="346">
                  <c:v>3275748</c:v>
                </c:pt>
                <c:pt idx="347">
                  <c:v>3275749</c:v>
                </c:pt>
                <c:pt idx="348">
                  <c:v>3275750</c:v>
                </c:pt>
                <c:pt idx="349">
                  <c:v>3275751</c:v>
                </c:pt>
                <c:pt idx="350">
                  <c:v>3275752</c:v>
                </c:pt>
                <c:pt idx="351">
                  <c:v>3275753</c:v>
                </c:pt>
                <c:pt idx="352">
                  <c:v>3275754</c:v>
                </c:pt>
                <c:pt idx="353">
                  <c:v>3275755</c:v>
                </c:pt>
                <c:pt idx="354">
                  <c:v>3275756</c:v>
                </c:pt>
                <c:pt idx="355">
                  <c:v>3275757</c:v>
                </c:pt>
                <c:pt idx="356">
                  <c:v>3275758</c:v>
                </c:pt>
                <c:pt idx="357">
                  <c:v>3275759</c:v>
                </c:pt>
                <c:pt idx="358">
                  <c:v>3275760</c:v>
                </c:pt>
                <c:pt idx="359">
                  <c:v>3275761</c:v>
                </c:pt>
                <c:pt idx="360">
                  <c:v>3275762</c:v>
                </c:pt>
                <c:pt idx="361">
                  <c:v>3275763</c:v>
                </c:pt>
                <c:pt idx="362">
                  <c:v>3275764</c:v>
                </c:pt>
                <c:pt idx="363">
                  <c:v>3275765</c:v>
                </c:pt>
                <c:pt idx="364">
                  <c:v>3275766</c:v>
                </c:pt>
                <c:pt idx="365">
                  <c:v>3275767</c:v>
                </c:pt>
                <c:pt idx="366">
                  <c:v>3275768</c:v>
                </c:pt>
                <c:pt idx="367">
                  <c:v>3275769</c:v>
                </c:pt>
                <c:pt idx="368">
                  <c:v>3275770</c:v>
                </c:pt>
                <c:pt idx="369">
                  <c:v>3275771</c:v>
                </c:pt>
                <c:pt idx="370">
                  <c:v>3275772</c:v>
                </c:pt>
                <c:pt idx="371">
                  <c:v>3275773</c:v>
                </c:pt>
                <c:pt idx="372">
                  <c:v>3275774</c:v>
                </c:pt>
                <c:pt idx="373">
                  <c:v>3275775</c:v>
                </c:pt>
                <c:pt idx="374">
                  <c:v>3275776</c:v>
                </c:pt>
                <c:pt idx="375">
                  <c:v>3275777</c:v>
                </c:pt>
                <c:pt idx="376">
                  <c:v>3275778</c:v>
                </c:pt>
                <c:pt idx="377">
                  <c:v>3275779</c:v>
                </c:pt>
                <c:pt idx="378">
                  <c:v>3275780</c:v>
                </c:pt>
                <c:pt idx="379">
                  <c:v>3275781</c:v>
                </c:pt>
                <c:pt idx="380">
                  <c:v>3275782</c:v>
                </c:pt>
                <c:pt idx="381">
                  <c:v>3275783</c:v>
                </c:pt>
                <c:pt idx="382">
                  <c:v>3275784</c:v>
                </c:pt>
                <c:pt idx="383">
                  <c:v>3275785</c:v>
                </c:pt>
                <c:pt idx="384">
                  <c:v>3275786</c:v>
                </c:pt>
                <c:pt idx="385">
                  <c:v>3275787</c:v>
                </c:pt>
                <c:pt idx="386">
                  <c:v>3275788</c:v>
                </c:pt>
                <c:pt idx="387">
                  <c:v>3275789</c:v>
                </c:pt>
                <c:pt idx="388">
                  <c:v>3275790</c:v>
                </c:pt>
                <c:pt idx="389">
                  <c:v>3275791</c:v>
                </c:pt>
                <c:pt idx="390">
                  <c:v>3275792</c:v>
                </c:pt>
                <c:pt idx="391">
                  <c:v>3275793</c:v>
                </c:pt>
                <c:pt idx="392">
                  <c:v>3275794</c:v>
                </c:pt>
                <c:pt idx="393">
                  <c:v>3275795</c:v>
                </c:pt>
                <c:pt idx="394">
                  <c:v>3275796</c:v>
                </c:pt>
                <c:pt idx="395">
                  <c:v>3275797</c:v>
                </c:pt>
                <c:pt idx="396">
                  <c:v>3275798</c:v>
                </c:pt>
                <c:pt idx="397">
                  <c:v>3275799</c:v>
                </c:pt>
                <c:pt idx="398">
                  <c:v>3275800</c:v>
                </c:pt>
                <c:pt idx="399">
                  <c:v>3275801</c:v>
                </c:pt>
                <c:pt idx="400">
                  <c:v>3275802</c:v>
                </c:pt>
                <c:pt idx="401">
                  <c:v>3275803</c:v>
                </c:pt>
                <c:pt idx="402">
                  <c:v>3275804</c:v>
                </c:pt>
                <c:pt idx="403">
                  <c:v>3275805</c:v>
                </c:pt>
                <c:pt idx="404">
                  <c:v>3275806</c:v>
                </c:pt>
                <c:pt idx="405">
                  <c:v>3275807</c:v>
                </c:pt>
                <c:pt idx="406">
                  <c:v>3275808</c:v>
                </c:pt>
                <c:pt idx="407">
                  <c:v>3275809</c:v>
                </c:pt>
                <c:pt idx="408">
                  <c:v>3275810</c:v>
                </c:pt>
                <c:pt idx="409">
                  <c:v>3275811</c:v>
                </c:pt>
                <c:pt idx="410">
                  <c:v>3275812</c:v>
                </c:pt>
                <c:pt idx="411">
                  <c:v>3275813</c:v>
                </c:pt>
                <c:pt idx="412">
                  <c:v>3275814</c:v>
                </c:pt>
                <c:pt idx="413">
                  <c:v>3275815</c:v>
                </c:pt>
                <c:pt idx="414">
                  <c:v>3275816</c:v>
                </c:pt>
                <c:pt idx="415">
                  <c:v>3275817</c:v>
                </c:pt>
                <c:pt idx="416">
                  <c:v>3275818</c:v>
                </c:pt>
                <c:pt idx="417">
                  <c:v>3275819</c:v>
                </c:pt>
                <c:pt idx="418">
                  <c:v>3275820</c:v>
                </c:pt>
                <c:pt idx="419">
                  <c:v>3275821</c:v>
                </c:pt>
                <c:pt idx="420">
                  <c:v>3275822</c:v>
                </c:pt>
                <c:pt idx="421">
                  <c:v>3275823</c:v>
                </c:pt>
                <c:pt idx="422">
                  <c:v>3275824</c:v>
                </c:pt>
                <c:pt idx="423">
                  <c:v>3275825</c:v>
                </c:pt>
                <c:pt idx="424">
                  <c:v>3275826</c:v>
                </c:pt>
                <c:pt idx="425">
                  <c:v>3275827</c:v>
                </c:pt>
                <c:pt idx="426">
                  <c:v>3275828</c:v>
                </c:pt>
                <c:pt idx="427">
                  <c:v>3275829</c:v>
                </c:pt>
                <c:pt idx="428">
                  <c:v>3275830</c:v>
                </c:pt>
                <c:pt idx="429">
                  <c:v>3275831</c:v>
                </c:pt>
                <c:pt idx="430">
                  <c:v>3275832</c:v>
                </c:pt>
                <c:pt idx="431">
                  <c:v>3275833</c:v>
                </c:pt>
                <c:pt idx="432">
                  <c:v>3275834</c:v>
                </c:pt>
                <c:pt idx="433">
                  <c:v>3275835</c:v>
                </c:pt>
                <c:pt idx="434">
                  <c:v>3275836</c:v>
                </c:pt>
                <c:pt idx="435">
                  <c:v>3275837</c:v>
                </c:pt>
                <c:pt idx="436">
                  <c:v>3275838</c:v>
                </c:pt>
                <c:pt idx="437">
                  <c:v>3275839</c:v>
                </c:pt>
                <c:pt idx="438">
                  <c:v>3275840</c:v>
                </c:pt>
                <c:pt idx="439">
                  <c:v>3275841</c:v>
                </c:pt>
                <c:pt idx="440">
                  <c:v>3275842</c:v>
                </c:pt>
                <c:pt idx="441">
                  <c:v>3275843</c:v>
                </c:pt>
                <c:pt idx="442">
                  <c:v>3275844</c:v>
                </c:pt>
                <c:pt idx="443">
                  <c:v>3275845</c:v>
                </c:pt>
                <c:pt idx="444">
                  <c:v>3275846</c:v>
                </c:pt>
                <c:pt idx="445">
                  <c:v>3275847</c:v>
                </c:pt>
                <c:pt idx="446">
                  <c:v>3275848</c:v>
                </c:pt>
                <c:pt idx="447">
                  <c:v>3275849</c:v>
                </c:pt>
                <c:pt idx="448">
                  <c:v>3275850</c:v>
                </c:pt>
                <c:pt idx="449">
                  <c:v>3275851</c:v>
                </c:pt>
                <c:pt idx="450">
                  <c:v>3275852</c:v>
                </c:pt>
                <c:pt idx="451">
                  <c:v>3275853</c:v>
                </c:pt>
                <c:pt idx="452">
                  <c:v>3275854</c:v>
                </c:pt>
                <c:pt idx="453">
                  <c:v>3275855</c:v>
                </c:pt>
                <c:pt idx="454">
                  <c:v>3275856</c:v>
                </c:pt>
                <c:pt idx="455">
                  <c:v>3275857</c:v>
                </c:pt>
                <c:pt idx="456">
                  <c:v>3275858</c:v>
                </c:pt>
                <c:pt idx="457">
                  <c:v>3275859</c:v>
                </c:pt>
                <c:pt idx="458">
                  <c:v>3275860</c:v>
                </c:pt>
                <c:pt idx="459">
                  <c:v>3275861</c:v>
                </c:pt>
                <c:pt idx="460">
                  <c:v>3275862</c:v>
                </c:pt>
                <c:pt idx="461">
                  <c:v>3275863</c:v>
                </c:pt>
                <c:pt idx="462">
                  <c:v>3275864</c:v>
                </c:pt>
                <c:pt idx="463">
                  <c:v>3275865</c:v>
                </c:pt>
                <c:pt idx="464">
                  <c:v>3275866</c:v>
                </c:pt>
                <c:pt idx="465">
                  <c:v>3275867</c:v>
                </c:pt>
                <c:pt idx="466">
                  <c:v>3275868</c:v>
                </c:pt>
                <c:pt idx="467">
                  <c:v>3275869</c:v>
                </c:pt>
                <c:pt idx="468">
                  <c:v>3275870</c:v>
                </c:pt>
                <c:pt idx="469">
                  <c:v>3275871</c:v>
                </c:pt>
                <c:pt idx="470">
                  <c:v>3275872</c:v>
                </c:pt>
                <c:pt idx="471">
                  <c:v>3275873</c:v>
                </c:pt>
                <c:pt idx="472">
                  <c:v>3275874</c:v>
                </c:pt>
                <c:pt idx="473">
                  <c:v>3275875</c:v>
                </c:pt>
                <c:pt idx="474">
                  <c:v>3275876</c:v>
                </c:pt>
                <c:pt idx="475">
                  <c:v>3275877</c:v>
                </c:pt>
                <c:pt idx="476">
                  <c:v>3275878</c:v>
                </c:pt>
                <c:pt idx="477">
                  <c:v>3275879</c:v>
                </c:pt>
                <c:pt idx="478">
                  <c:v>3275880</c:v>
                </c:pt>
                <c:pt idx="479">
                  <c:v>3275881</c:v>
                </c:pt>
                <c:pt idx="480">
                  <c:v>3275882</c:v>
                </c:pt>
                <c:pt idx="481">
                  <c:v>3275883</c:v>
                </c:pt>
                <c:pt idx="482">
                  <c:v>3275884</c:v>
                </c:pt>
                <c:pt idx="483">
                  <c:v>3275885</c:v>
                </c:pt>
                <c:pt idx="484">
                  <c:v>3275886</c:v>
                </c:pt>
                <c:pt idx="485">
                  <c:v>3275887</c:v>
                </c:pt>
                <c:pt idx="486">
                  <c:v>3275888</c:v>
                </c:pt>
                <c:pt idx="487">
                  <c:v>3275889</c:v>
                </c:pt>
                <c:pt idx="488">
                  <c:v>3275890</c:v>
                </c:pt>
                <c:pt idx="489">
                  <c:v>3275891</c:v>
                </c:pt>
                <c:pt idx="490">
                  <c:v>3275892</c:v>
                </c:pt>
                <c:pt idx="491">
                  <c:v>3275893</c:v>
                </c:pt>
                <c:pt idx="492">
                  <c:v>3275894</c:v>
                </c:pt>
                <c:pt idx="493">
                  <c:v>3275895</c:v>
                </c:pt>
                <c:pt idx="494">
                  <c:v>3275896</c:v>
                </c:pt>
                <c:pt idx="495">
                  <c:v>3275897</c:v>
                </c:pt>
                <c:pt idx="496">
                  <c:v>3275898</c:v>
                </c:pt>
                <c:pt idx="497">
                  <c:v>3275899</c:v>
                </c:pt>
                <c:pt idx="498">
                  <c:v>3275900</c:v>
                </c:pt>
                <c:pt idx="499">
                  <c:v>3275901</c:v>
                </c:pt>
                <c:pt idx="500">
                  <c:v>3275902</c:v>
                </c:pt>
                <c:pt idx="501">
                  <c:v>3275903</c:v>
                </c:pt>
                <c:pt idx="502">
                  <c:v>3275904</c:v>
                </c:pt>
                <c:pt idx="503">
                  <c:v>3275905</c:v>
                </c:pt>
                <c:pt idx="504">
                  <c:v>3275906</c:v>
                </c:pt>
                <c:pt idx="505">
                  <c:v>3275907</c:v>
                </c:pt>
                <c:pt idx="506">
                  <c:v>3275908</c:v>
                </c:pt>
                <c:pt idx="507">
                  <c:v>3275909</c:v>
                </c:pt>
                <c:pt idx="508">
                  <c:v>3275910</c:v>
                </c:pt>
                <c:pt idx="509">
                  <c:v>3275911</c:v>
                </c:pt>
                <c:pt idx="510">
                  <c:v>3275912</c:v>
                </c:pt>
                <c:pt idx="511">
                  <c:v>3275913</c:v>
                </c:pt>
                <c:pt idx="512">
                  <c:v>3275914</c:v>
                </c:pt>
                <c:pt idx="513">
                  <c:v>3275915</c:v>
                </c:pt>
                <c:pt idx="514">
                  <c:v>3275916</c:v>
                </c:pt>
                <c:pt idx="515">
                  <c:v>3275917</c:v>
                </c:pt>
                <c:pt idx="516">
                  <c:v>3275918</c:v>
                </c:pt>
                <c:pt idx="517">
                  <c:v>3275919</c:v>
                </c:pt>
                <c:pt idx="518">
                  <c:v>3275920</c:v>
                </c:pt>
                <c:pt idx="519">
                  <c:v>3275921</c:v>
                </c:pt>
                <c:pt idx="520">
                  <c:v>3275922</c:v>
                </c:pt>
                <c:pt idx="521">
                  <c:v>3275923</c:v>
                </c:pt>
                <c:pt idx="522">
                  <c:v>3275924</c:v>
                </c:pt>
                <c:pt idx="523">
                  <c:v>3275925</c:v>
                </c:pt>
                <c:pt idx="524">
                  <c:v>3275926</c:v>
                </c:pt>
                <c:pt idx="525">
                  <c:v>3275927</c:v>
                </c:pt>
                <c:pt idx="526">
                  <c:v>3275928</c:v>
                </c:pt>
                <c:pt idx="527">
                  <c:v>3275929</c:v>
                </c:pt>
                <c:pt idx="528">
                  <c:v>3275930</c:v>
                </c:pt>
                <c:pt idx="529">
                  <c:v>3275931</c:v>
                </c:pt>
                <c:pt idx="530">
                  <c:v>3275932</c:v>
                </c:pt>
                <c:pt idx="531">
                  <c:v>3275933</c:v>
                </c:pt>
                <c:pt idx="532">
                  <c:v>3275934</c:v>
                </c:pt>
                <c:pt idx="533">
                  <c:v>3275935</c:v>
                </c:pt>
                <c:pt idx="534">
                  <c:v>3275936</c:v>
                </c:pt>
                <c:pt idx="535">
                  <c:v>3275937</c:v>
                </c:pt>
                <c:pt idx="536">
                  <c:v>3275938</c:v>
                </c:pt>
                <c:pt idx="537">
                  <c:v>3275939</c:v>
                </c:pt>
                <c:pt idx="538">
                  <c:v>3275940</c:v>
                </c:pt>
                <c:pt idx="539">
                  <c:v>3275941</c:v>
                </c:pt>
                <c:pt idx="540">
                  <c:v>3275942</c:v>
                </c:pt>
                <c:pt idx="541">
                  <c:v>3275943</c:v>
                </c:pt>
                <c:pt idx="542">
                  <c:v>3275944</c:v>
                </c:pt>
                <c:pt idx="543">
                  <c:v>3275945</c:v>
                </c:pt>
                <c:pt idx="544">
                  <c:v>3275946</c:v>
                </c:pt>
                <c:pt idx="545">
                  <c:v>3275947</c:v>
                </c:pt>
                <c:pt idx="546">
                  <c:v>3275948</c:v>
                </c:pt>
                <c:pt idx="547">
                  <c:v>3275949</c:v>
                </c:pt>
                <c:pt idx="548">
                  <c:v>3275950</c:v>
                </c:pt>
                <c:pt idx="549">
                  <c:v>3275951</c:v>
                </c:pt>
                <c:pt idx="550">
                  <c:v>3275952</c:v>
                </c:pt>
                <c:pt idx="551">
                  <c:v>3275953</c:v>
                </c:pt>
                <c:pt idx="552">
                  <c:v>3275954</c:v>
                </c:pt>
                <c:pt idx="553">
                  <c:v>3275955</c:v>
                </c:pt>
                <c:pt idx="554">
                  <c:v>3275956</c:v>
                </c:pt>
                <c:pt idx="555">
                  <c:v>3275957</c:v>
                </c:pt>
                <c:pt idx="556">
                  <c:v>3275958</c:v>
                </c:pt>
                <c:pt idx="557">
                  <c:v>3275959</c:v>
                </c:pt>
                <c:pt idx="558">
                  <c:v>3275960</c:v>
                </c:pt>
                <c:pt idx="559">
                  <c:v>3275961</c:v>
                </c:pt>
                <c:pt idx="560">
                  <c:v>3275962</c:v>
                </c:pt>
                <c:pt idx="561">
                  <c:v>3275963</c:v>
                </c:pt>
                <c:pt idx="562">
                  <c:v>3275964</c:v>
                </c:pt>
                <c:pt idx="563">
                  <c:v>3275965</c:v>
                </c:pt>
                <c:pt idx="564">
                  <c:v>3275966</c:v>
                </c:pt>
                <c:pt idx="565">
                  <c:v>3275967</c:v>
                </c:pt>
                <c:pt idx="566">
                  <c:v>3275968</c:v>
                </c:pt>
                <c:pt idx="567">
                  <c:v>3275969</c:v>
                </c:pt>
                <c:pt idx="568">
                  <c:v>3275970</c:v>
                </c:pt>
                <c:pt idx="569">
                  <c:v>3275971</c:v>
                </c:pt>
                <c:pt idx="570">
                  <c:v>3275972</c:v>
                </c:pt>
                <c:pt idx="571">
                  <c:v>3275973</c:v>
                </c:pt>
                <c:pt idx="572">
                  <c:v>3275974</c:v>
                </c:pt>
                <c:pt idx="573">
                  <c:v>3275975</c:v>
                </c:pt>
                <c:pt idx="574">
                  <c:v>3275976</c:v>
                </c:pt>
                <c:pt idx="575">
                  <c:v>3275977</c:v>
                </c:pt>
                <c:pt idx="576">
                  <c:v>3275978</c:v>
                </c:pt>
                <c:pt idx="577">
                  <c:v>3275979</c:v>
                </c:pt>
                <c:pt idx="578">
                  <c:v>3275980</c:v>
                </c:pt>
                <c:pt idx="579">
                  <c:v>3275981</c:v>
                </c:pt>
                <c:pt idx="580">
                  <c:v>3275982</c:v>
                </c:pt>
                <c:pt idx="581">
                  <c:v>3275983</c:v>
                </c:pt>
                <c:pt idx="582">
                  <c:v>3275984</c:v>
                </c:pt>
                <c:pt idx="583">
                  <c:v>3275985</c:v>
                </c:pt>
                <c:pt idx="584">
                  <c:v>3275986</c:v>
                </c:pt>
                <c:pt idx="585">
                  <c:v>3275987</c:v>
                </c:pt>
                <c:pt idx="586">
                  <c:v>3276058</c:v>
                </c:pt>
                <c:pt idx="587">
                  <c:v>3276059</c:v>
                </c:pt>
                <c:pt idx="588">
                  <c:v>3276060</c:v>
                </c:pt>
                <c:pt idx="589">
                  <c:v>3276061</c:v>
                </c:pt>
                <c:pt idx="590">
                  <c:v>3276062</c:v>
                </c:pt>
                <c:pt idx="591">
                  <c:v>3276063</c:v>
                </c:pt>
                <c:pt idx="592">
                  <c:v>3276064</c:v>
                </c:pt>
                <c:pt idx="593">
                  <c:v>3276065</c:v>
                </c:pt>
                <c:pt idx="594">
                  <c:v>3276066</c:v>
                </c:pt>
                <c:pt idx="595">
                  <c:v>3276067</c:v>
                </c:pt>
                <c:pt idx="596">
                  <c:v>3276068</c:v>
                </c:pt>
                <c:pt idx="597">
                  <c:v>3276069</c:v>
                </c:pt>
                <c:pt idx="598">
                  <c:v>3276070</c:v>
                </c:pt>
                <c:pt idx="599">
                  <c:v>3276071</c:v>
                </c:pt>
                <c:pt idx="600">
                  <c:v>3276072</c:v>
                </c:pt>
                <c:pt idx="601">
                  <c:v>3276073</c:v>
                </c:pt>
                <c:pt idx="602">
                  <c:v>3276074</c:v>
                </c:pt>
                <c:pt idx="603">
                  <c:v>3276075</c:v>
                </c:pt>
                <c:pt idx="604">
                  <c:v>3276076</c:v>
                </c:pt>
                <c:pt idx="605">
                  <c:v>3276077</c:v>
                </c:pt>
                <c:pt idx="606">
                  <c:v>3276078</c:v>
                </c:pt>
                <c:pt idx="607">
                  <c:v>3276079</c:v>
                </c:pt>
                <c:pt idx="608">
                  <c:v>3276080</c:v>
                </c:pt>
                <c:pt idx="609">
                  <c:v>3276081</c:v>
                </c:pt>
                <c:pt idx="610">
                  <c:v>3276082</c:v>
                </c:pt>
                <c:pt idx="611">
                  <c:v>3276083</c:v>
                </c:pt>
                <c:pt idx="612">
                  <c:v>3276084</c:v>
                </c:pt>
                <c:pt idx="613">
                  <c:v>3276085</c:v>
                </c:pt>
                <c:pt idx="614">
                  <c:v>3276086</c:v>
                </c:pt>
                <c:pt idx="615">
                  <c:v>3276087</c:v>
                </c:pt>
                <c:pt idx="616">
                  <c:v>3276088</c:v>
                </c:pt>
                <c:pt idx="617">
                  <c:v>3276089</c:v>
                </c:pt>
                <c:pt idx="618">
                  <c:v>3276090</c:v>
                </c:pt>
                <c:pt idx="619">
                  <c:v>3276091</c:v>
                </c:pt>
                <c:pt idx="620">
                  <c:v>3276092</c:v>
                </c:pt>
                <c:pt idx="621">
                  <c:v>3276093</c:v>
                </c:pt>
                <c:pt idx="622">
                  <c:v>3276094</c:v>
                </c:pt>
                <c:pt idx="623">
                  <c:v>3276095</c:v>
                </c:pt>
                <c:pt idx="624">
                  <c:v>3276096</c:v>
                </c:pt>
                <c:pt idx="625">
                  <c:v>3276097</c:v>
                </c:pt>
                <c:pt idx="626">
                  <c:v>3276098</c:v>
                </c:pt>
                <c:pt idx="627">
                  <c:v>3276099</c:v>
                </c:pt>
                <c:pt idx="628">
                  <c:v>3276100</c:v>
                </c:pt>
                <c:pt idx="629">
                  <c:v>3276101</c:v>
                </c:pt>
                <c:pt idx="630">
                  <c:v>3276102</c:v>
                </c:pt>
                <c:pt idx="631">
                  <c:v>3276103</c:v>
                </c:pt>
                <c:pt idx="632">
                  <c:v/>
                </c:pt>
              </c:strCache>
            </c:strRef>
          </c:cat>
          <c:val>
            <c:numRef>
              <c:f>[0]!emasan</c:f>
              <c:numCache>
                <c:formatCode>General</c:formatCode>
                <c:ptCount val="631"/>
                <c:pt idx="28">
                  <c:v>0</c:v>
                </c:pt>
                <c:pt idx="29">
                  <c:v>0</c:v>
                </c:pt>
                <c:pt idx="30">
                  <c:v>0.714285714285714</c:v>
                </c:pt>
                <c:pt idx="31">
                  <c:v>0.774193548387097</c:v>
                </c:pt>
                <c:pt idx="32">
                  <c:v>0.774193548387097</c:v>
                </c:pt>
                <c:pt idx="33">
                  <c:v>0.774193548387097</c:v>
                </c:pt>
                <c:pt idx="34">
                  <c:v>0.774193548387097</c:v>
                </c:pt>
                <c:pt idx="35">
                  <c:v>0.774193548387097</c:v>
                </c:pt>
                <c:pt idx="36">
                  <c:v>0.781720430107527</c:v>
                </c:pt>
                <c:pt idx="37">
                  <c:v>0.781720430107527</c:v>
                </c:pt>
                <c:pt idx="38">
                  <c:v>0.781720430107527</c:v>
                </c:pt>
                <c:pt idx="39">
                  <c:v>0.686021505376344</c:v>
                </c:pt>
                <c:pt idx="40">
                  <c:v>0.781720430107527</c:v>
                </c:pt>
                <c:pt idx="41">
                  <c:v>0.781720430107527</c:v>
                </c:pt>
                <c:pt idx="42">
                  <c:v>0.781720430107527</c:v>
                </c:pt>
                <c:pt idx="43">
                  <c:v>0.781720430107527</c:v>
                </c:pt>
                <c:pt idx="44">
                  <c:v>0.781720430107527</c:v>
                </c:pt>
                <c:pt idx="45">
                  <c:v>0.812903225806452</c:v>
                </c:pt>
                <c:pt idx="46">
                  <c:v>0.717204301075269</c:v>
                </c:pt>
                <c:pt idx="47">
                  <c:v>0.781720430107527</c:v>
                </c:pt>
                <c:pt idx="48">
                  <c:v>0.781720430107527</c:v>
                </c:pt>
                <c:pt idx="49">
                  <c:v>0.686021505376344</c:v>
                </c:pt>
                <c:pt idx="50">
                  <c:v>0.750537634408602</c:v>
                </c:pt>
                <c:pt idx="51">
                  <c:v>0.781720430107527</c:v>
                </c:pt>
                <c:pt idx="52">
                  <c:v>0.781720430107527</c:v>
                </c:pt>
                <c:pt idx="53">
                  <c:v>0.686021505376344</c:v>
                </c:pt>
                <c:pt idx="54">
                  <c:v>0.686021505376344</c:v>
                </c:pt>
                <c:pt idx="55">
                  <c:v>0.750537634408602</c:v>
                </c:pt>
                <c:pt idx="56">
                  <c:v>0.686021505376344</c:v>
                </c:pt>
                <c:pt idx="57">
                  <c:v>0.781720430107527</c:v>
                </c:pt>
                <c:pt idx="58">
                  <c:v>0.781720430107527</c:v>
                </c:pt>
                <c:pt idx="59">
                  <c:v>0.812903225806452</c:v>
                </c:pt>
                <c:pt idx="60">
                  <c:v>0.812903225806452</c:v>
                </c:pt>
                <c:pt idx="61">
                  <c:v>0.812903225806452</c:v>
                </c:pt>
                <c:pt idx="62">
                  <c:v>0.812903225806452</c:v>
                </c:pt>
                <c:pt idx="63">
                  <c:v>0.717204301075269</c:v>
                </c:pt>
                <c:pt idx="64">
                  <c:v>0.686021505376344</c:v>
                </c:pt>
                <c:pt idx="65">
                  <c:v>0.654838709677419</c:v>
                </c:pt>
                <c:pt idx="66">
                  <c:v>0.719354838709677</c:v>
                </c:pt>
                <c:pt idx="67">
                  <c:v>0.623655913978495</c:v>
                </c:pt>
                <c:pt idx="68">
                  <c:v>0.59247311827957</c:v>
                </c:pt>
                <c:pt idx="69">
                  <c:v>0.688172043010753</c:v>
                </c:pt>
                <c:pt idx="70">
                  <c:v>0.688172043010753</c:v>
                </c:pt>
                <c:pt idx="71">
                  <c:v>0.688172043010753</c:v>
                </c:pt>
                <c:pt idx="72">
                  <c:v>0.59247311827957</c:v>
                </c:pt>
                <c:pt idx="73">
                  <c:v>0.561290322580645</c:v>
                </c:pt>
                <c:pt idx="74">
                  <c:v>0.53010752688172</c:v>
                </c:pt>
                <c:pt idx="75">
                  <c:v>0.594623655913979</c:v>
                </c:pt>
                <c:pt idx="76">
                  <c:v>0.625806451612903</c:v>
                </c:pt>
                <c:pt idx="77">
                  <c:v>0.53010752688172</c:v>
                </c:pt>
                <c:pt idx="78">
                  <c:v>0.594623655913979</c:v>
                </c:pt>
                <c:pt idx="79">
                  <c:v>0.625806451612903</c:v>
                </c:pt>
                <c:pt idx="80">
                  <c:v>0.625806451612903</c:v>
                </c:pt>
                <c:pt idx="81">
                  <c:v>0.625806451612903</c:v>
                </c:pt>
                <c:pt idx="82">
                  <c:v>0.625806451612903</c:v>
                </c:pt>
                <c:pt idx="83">
                  <c:v>0.656989247311828</c:v>
                </c:pt>
                <c:pt idx="84">
                  <c:v>0.688172043010753</c:v>
                </c:pt>
                <c:pt idx="85">
                  <c:v>0.688172043010753</c:v>
                </c:pt>
                <c:pt idx="86">
                  <c:v>0.719354838709677</c:v>
                </c:pt>
                <c:pt idx="87">
                  <c:v>0.719354838709677</c:v>
                </c:pt>
                <c:pt idx="88">
                  <c:v>0.719354838709677</c:v>
                </c:pt>
                <c:pt idx="89">
                  <c:v>0.623655913978495</c:v>
                </c:pt>
                <c:pt idx="90">
                  <c:v>0.688172043010753</c:v>
                </c:pt>
                <c:pt idx="91">
                  <c:v>0.688172043010753</c:v>
                </c:pt>
                <c:pt idx="92">
                  <c:v>0.688172043010753</c:v>
                </c:pt>
                <c:pt idx="93">
                  <c:v>0.719354838709677</c:v>
                </c:pt>
                <c:pt idx="94">
                  <c:v>0.750537634408602</c:v>
                </c:pt>
                <c:pt idx="95">
                  <c:v>0.781720430107527</c:v>
                </c:pt>
                <c:pt idx="96">
                  <c:v>0.686021505376344</c:v>
                </c:pt>
                <c:pt idx="97">
                  <c:v>0.686021505376344</c:v>
                </c:pt>
                <c:pt idx="98">
                  <c:v>0.781720430107527</c:v>
                </c:pt>
                <c:pt idx="99">
                  <c:v>0.781720430107527</c:v>
                </c:pt>
                <c:pt idx="100">
                  <c:v>0.781720430107527</c:v>
                </c:pt>
                <c:pt idx="101">
                  <c:v>0.781720430107527</c:v>
                </c:pt>
                <c:pt idx="102">
                  <c:v>0.812903225806452</c:v>
                </c:pt>
                <c:pt idx="103">
                  <c:v>0.844086021505376</c:v>
                </c:pt>
                <c:pt idx="104">
                  <c:v>0.875268817204301</c:v>
                </c:pt>
                <c:pt idx="105">
                  <c:v>0.875268817204301</c:v>
                </c:pt>
                <c:pt idx="106">
                  <c:v>0.875268817204301</c:v>
                </c:pt>
                <c:pt idx="107">
                  <c:v>0.810752688172043</c:v>
                </c:pt>
                <c:pt idx="108">
                  <c:v>0.875268817204301</c:v>
                </c:pt>
                <c:pt idx="109">
                  <c:v>0.779569892473118</c:v>
                </c:pt>
                <c:pt idx="110">
                  <c:v>0.844086021505376</c:v>
                </c:pt>
                <c:pt idx="111">
                  <c:v>0.844086021505376</c:v>
                </c:pt>
                <c:pt idx="112">
                  <c:v>0.844086021505376</c:v>
                </c:pt>
                <c:pt idx="113">
                  <c:v>0.844086021505376</c:v>
                </c:pt>
                <c:pt idx="114">
                  <c:v>0.844086021505376</c:v>
                </c:pt>
                <c:pt idx="115">
                  <c:v>0.748387096774194</c:v>
                </c:pt>
                <c:pt idx="116">
                  <c:v>0.717204301075269</c:v>
                </c:pt>
                <c:pt idx="117">
                  <c:v>0.781720430107527</c:v>
                </c:pt>
                <c:pt idx="118">
                  <c:v>0.781720430107527</c:v>
                </c:pt>
                <c:pt idx="119">
                  <c:v>0.812903225806452</c:v>
                </c:pt>
                <c:pt idx="120">
                  <c:v>0.812903225806452</c:v>
                </c:pt>
                <c:pt idx="121">
                  <c:v>0.812903225806452</c:v>
                </c:pt>
                <c:pt idx="122">
                  <c:v>0.812903225806452</c:v>
                </c:pt>
                <c:pt idx="123">
                  <c:v>0.812903225806452</c:v>
                </c:pt>
                <c:pt idx="124">
                  <c:v>0.812903225806452</c:v>
                </c:pt>
                <c:pt idx="125">
                  <c:v>0.812903225806452</c:v>
                </c:pt>
                <c:pt idx="126">
                  <c:v>0.844086021505376</c:v>
                </c:pt>
                <c:pt idx="127">
                  <c:v>0.875268817204301</c:v>
                </c:pt>
                <c:pt idx="128">
                  <c:v>0.875268817204301</c:v>
                </c:pt>
                <c:pt idx="129">
                  <c:v>0.875268817204301</c:v>
                </c:pt>
                <c:pt idx="130">
                  <c:v>0.875268817204301</c:v>
                </c:pt>
                <c:pt idx="131">
                  <c:v>0.875268817204301</c:v>
                </c:pt>
                <c:pt idx="132">
                  <c:v>0.779569892473118</c:v>
                </c:pt>
                <c:pt idx="133">
                  <c:v>0.844086021505376</c:v>
                </c:pt>
                <c:pt idx="134">
                  <c:v>0.844086021505376</c:v>
                </c:pt>
                <c:pt idx="135">
                  <c:v>0.844086021505376</c:v>
                </c:pt>
                <c:pt idx="136">
                  <c:v>0.748387096774194</c:v>
                </c:pt>
                <c:pt idx="137">
                  <c:v>0.844086021505376</c:v>
                </c:pt>
                <c:pt idx="138">
                  <c:v>0.844086021505376</c:v>
                </c:pt>
                <c:pt idx="139">
                  <c:v>0.875268817204301</c:v>
                </c:pt>
                <c:pt idx="140">
                  <c:v>0.779569892473118</c:v>
                </c:pt>
                <c:pt idx="141">
                  <c:v>0.844086021505376</c:v>
                </c:pt>
                <c:pt idx="142">
                  <c:v>0.844086021505376</c:v>
                </c:pt>
                <c:pt idx="143">
                  <c:v>0.748387096774194</c:v>
                </c:pt>
                <c:pt idx="144">
                  <c:v>0.812903225806452</c:v>
                </c:pt>
                <c:pt idx="145">
                  <c:v>0.844086021505376</c:v>
                </c:pt>
                <c:pt idx="146">
                  <c:v>0.779569892473118</c:v>
                </c:pt>
                <c:pt idx="147">
                  <c:v>0.748387096774194</c:v>
                </c:pt>
                <c:pt idx="148">
                  <c:v>0.812903225806452</c:v>
                </c:pt>
                <c:pt idx="149">
                  <c:v>0.812903225806452</c:v>
                </c:pt>
                <c:pt idx="150">
                  <c:v>0.812903225806452</c:v>
                </c:pt>
                <c:pt idx="151">
                  <c:v>0.812903225806452</c:v>
                </c:pt>
                <c:pt idx="152">
                  <c:v>0.812903225806452</c:v>
                </c:pt>
                <c:pt idx="153">
                  <c:v>0.812903225806452</c:v>
                </c:pt>
                <c:pt idx="154">
                  <c:v>0.812903225806452</c:v>
                </c:pt>
                <c:pt idx="155">
                  <c:v>0.812903225806452</c:v>
                </c:pt>
                <c:pt idx="156">
                  <c:v>0.812903225806452</c:v>
                </c:pt>
                <c:pt idx="157">
                  <c:v>0.812903225806452</c:v>
                </c:pt>
                <c:pt idx="158">
                  <c:v>0.812903225806452</c:v>
                </c:pt>
                <c:pt idx="159">
                  <c:v>0.717204301075269</c:v>
                </c:pt>
                <c:pt idx="160">
                  <c:v>0.781720430107527</c:v>
                </c:pt>
                <c:pt idx="161">
                  <c:v>0.686021505376344</c:v>
                </c:pt>
                <c:pt idx="162">
                  <c:v>0.686021505376344</c:v>
                </c:pt>
                <c:pt idx="163">
                  <c:v>0.750537634408602</c:v>
                </c:pt>
                <c:pt idx="164">
                  <c:v>0.750537634408602</c:v>
                </c:pt>
                <c:pt idx="165">
                  <c:v>0.750537634408602</c:v>
                </c:pt>
                <c:pt idx="166">
                  <c:v>0.781720430107527</c:v>
                </c:pt>
                <c:pt idx="167">
                  <c:v>0.686021505376344</c:v>
                </c:pt>
                <c:pt idx="168">
                  <c:v>0.654838709677419</c:v>
                </c:pt>
                <c:pt idx="169">
                  <c:v>0.719354838709677</c:v>
                </c:pt>
                <c:pt idx="170">
                  <c:v>0.750537634408602</c:v>
                </c:pt>
                <c:pt idx="171">
                  <c:v>0.750537634408602</c:v>
                </c:pt>
                <c:pt idx="172">
                  <c:v>0.654838709677419</c:v>
                </c:pt>
                <c:pt idx="173">
                  <c:v>0.750537634408602</c:v>
                </c:pt>
                <c:pt idx="174">
                  <c:v>0.750537634408602</c:v>
                </c:pt>
                <c:pt idx="175">
                  <c:v>0.750537634408602</c:v>
                </c:pt>
                <c:pt idx="176">
                  <c:v>0.781720430107527</c:v>
                </c:pt>
                <c:pt idx="177">
                  <c:v>0.812903225806452</c:v>
                </c:pt>
                <c:pt idx="178">
                  <c:v>0.812903225806452</c:v>
                </c:pt>
                <c:pt idx="179">
                  <c:v>0.717204301075269</c:v>
                </c:pt>
                <c:pt idx="180">
                  <c:v>0.781720430107527</c:v>
                </c:pt>
                <c:pt idx="181">
                  <c:v>0.781720430107527</c:v>
                </c:pt>
                <c:pt idx="182">
                  <c:v>0.781720430107527</c:v>
                </c:pt>
                <c:pt idx="183">
                  <c:v>0.781720430107527</c:v>
                </c:pt>
                <c:pt idx="184">
                  <c:v>0.781720430107527</c:v>
                </c:pt>
                <c:pt idx="185">
                  <c:v>0.781720430107527</c:v>
                </c:pt>
                <c:pt idx="186">
                  <c:v>0.781720430107527</c:v>
                </c:pt>
                <c:pt idx="187">
                  <c:v>0.781720430107527</c:v>
                </c:pt>
                <c:pt idx="188">
                  <c:v>0.686021505376344</c:v>
                </c:pt>
                <c:pt idx="189">
                  <c:v>0.781720430107527</c:v>
                </c:pt>
                <c:pt idx="190">
                  <c:v>0.781720430107527</c:v>
                </c:pt>
                <c:pt idx="191">
                  <c:v>0.717204301075269</c:v>
                </c:pt>
                <c:pt idx="192">
                  <c:v>0.812903225806452</c:v>
                </c:pt>
                <c:pt idx="193">
                  <c:v>0.717204301075269</c:v>
                </c:pt>
                <c:pt idx="194">
                  <c:v>0.781720430107527</c:v>
                </c:pt>
                <c:pt idx="195">
                  <c:v>0.781720430107527</c:v>
                </c:pt>
                <c:pt idx="196">
                  <c:v>0.781720430107527</c:v>
                </c:pt>
                <c:pt idx="197">
                  <c:v>0.717204301075269</c:v>
                </c:pt>
                <c:pt idx="198">
                  <c:v>0.812903225806452</c:v>
                </c:pt>
                <c:pt idx="199">
                  <c:v>0.812903225806452</c:v>
                </c:pt>
                <c:pt idx="200">
                  <c:v>0.717204301075269</c:v>
                </c:pt>
                <c:pt idx="201">
                  <c:v>0.781720430107527</c:v>
                </c:pt>
                <c:pt idx="202">
                  <c:v>0.812903225806452</c:v>
                </c:pt>
                <c:pt idx="203">
                  <c:v>0.717204301075269</c:v>
                </c:pt>
                <c:pt idx="204">
                  <c:v>0.781720430107527</c:v>
                </c:pt>
                <c:pt idx="205">
                  <c:v>0.781720430107527</c:v>
                </c:pt>
                <c:pt idx="206">
                  <c:v>0.781720430107527</c:v>
                </c:pt>
                <c:pt idx="207">
                  <c:v>0.686021505376344</c:v>
                </c:pt>
                <c:pt idx="208">
                  <c:v>0.750537634408602</c:v>
                </c:pt>
                <c:pt idx="209">
                  <c:v>0.781720430107527</c:v>
                </c:pt>
                <c:pt idx="210">
                  <c:v>0.781720430107527</c:v>
                </c:pt>
                <c:pt idx="211">
                  <c:v>0.686021505376344</c:v>
                </c:pt>
                <c:pt idx="212">
                  <c:v>0.750537634408602</c:v>
                </c:pt>
                <c:pt idx="213">
                  <c:v>0.654838709677419</c:v>
                </c:pt>
                <c:pt idx="214">
                  <c:v>0.719354838709677</c:v>
                </c:pt>
                <c:pt idx="215">
                  <c:v>0.719354838709677</c:v>
                </c:pt>
                <c:pt idx="216">
                  <c:v>0.623655913978495</c:v>
                </c:pt>
                <c:pt idx="217">
                  <c:v>0.688172043010753</c:v>
                </c:pt>
                <c:pt idx="218">
                  <c:v>0.719354838709677</c:v>
                </c:pt>
                <c:pt idx="219">
                  <c:v>0.719354838709677</c:v>
                </c:pt>
                <c:pt idx="220">
                  <c:v>0.719354838709677</c:v>
                </c:pt>
                <c:pt idx="221">
                  <c:v>0.750537634408602</c:v>
                </c:pt>
                <c:pt idx="222">
                  <c:v>0.750537634408602</c:v>
                </c:pt>
                <c:pt idx="223">
                  <c:v>0.781720430107527</c:v>
                </c:pt>
                <c:pt idx="224">
                  <c:v>0.781720430107527</c:v>
                </c:pt>
                <c:pt idx="225">
                  <c:v>0.686021505376344</c:v>
                </c:pt>
                <c:pt idx="226">
                  <c:v>0.750537634408602</c:v>
                </c:pt>
                <c:pt idx="227">
                  <c:v>0.781720430107527</c:v>
                </c:pt>
                <c:pt idx="228">
                  <c:v>0.781720430107527</c:v>
                </c:pt>
                <c:pt idx="229">
                  <c:v>0.781720430107527</c:v>
                </c:pt>
                <c:pt idx="230">
                  <c:v>0.812903225806452</c:v>
                </c:pt>
                <c:pt idx="231">
                  <c:v>0.717204301075269</c:v>
                </c:pt>
                <c:pt idx="232">
                  <c:v>0.686021505376344</c:v>
                </c:pt>
                <c:pt idx="233">
                  <c:v>0.781720430107527</c:v>
                </c:pt>
                <c:pt idx="234">
                  <c:v>0.781720430107527</c:v>
                </c:pt>
                <c:pt idx="235">
                  <c:v>0.686021505376344</c:v>
                </c:pt>
                <c:pt idx="236">
                  <c:v>0.750537634408602</c:v>
                </c:pt>
                <c:pt idx="237">
                  <c:v>0.781720430107527</c:v>
                </c:pt>
                <c:pt idx="238">
                  <c:v>0.686021505376344</c:v>
                </c:pt>
                <c:pt idx="239">
                  <c:v>0.750537634408602</c:v>
                </c:pt>
                <c:pt idx="240">
                  <c:v>0.750537634408602</c:v>
                </c:pt>
                <c:pt idx="241">
                  <c:v>0.686021505376344</c:v>
                </c:pt>
                <c:pt idx="242">
                  <c:v>0.750537634408602</c:v>
                </c:pt>
                <c:pt idx="243">
                  <c:v>0.781720430107527</c:v>
                </c:pt>
                <c:pt idx="244">
                  <c:v>0.781720430107527</c:v>
                </c:pt>
                <c:pt idx="245">
                  <c:v>0.781720430107527</c:v>
                </c:pt>
                <c:pt idx="246">
                  <c:v>0.812903225806452</c:v>
                </c:pt>
                <c:pt idx="247">
                  <c:v>0.717204301075269</c:v>
                </c:pt>
                <c:pt idx="248">
                  <c:v>0.781720430107527</c:v>
                </c:pt>
                <c:pt idx="249">
                  <c:v>0.686021505376344</c:v>
                </c:pt>
                <c:pt idx="250">
                  <c:v>0.750537634408602</c:v>
                </c:pt>
                <c:pt idx="251">
                  <c:v>0.750537634408602</c:v>
                </c:pt>
                <c:pt idx="252">
                  <c:v>0.654838709677419</c:v>
                </c:pt>
                <c:pt idx="253">
                  <c:v>0.623655913978495</c:v>
                </c:pt>
                <c:pt idx="254">
                  <c:v>0.688172043010753</c:v>
                </c:pt>
                <c:pt idx="255">
                  <c:v>0.623655913978495</c:v>
                </c:pt>
                <c:pt idx="256">
                  <c:v>0.688172043010753</c:v>
                </c:pt>
                <c:pt idx="257">
                  <c:v>0.688172043010753</c:v>
                </c:pt>
                <c:pt idx="258">
                  <c:v>0.688172043010753</c:v>
                </c:pt>
                <c:pt idx="259">
                  <c:v>0.688172043010753</c:v>
                </c:pt>
                <c:pt idx="260">
                  <c:v>0.59247311827957</c:v>
                </c:pt>
                <c:pt idx="261">
                  <c:v>0.688172043010753</c:v>
                </c:pt>
                <c:pt idx="262">
                  <c:v>0.623655913978495</c:v>
                </c:pt>
                <c:pt idx="263">
                  <c:v>0.688172043010753</c:v>
                </c:pt>
                <c:pt idx="264">
                  <c:v>0.688172043010753</c:v>
                </c:pt>
                <c:pt idx="265">
                  <c:v>0.719354838709677</c:v>
                </c:pt>
                <c:pt idx="266">
                  <c:v>0.719354838709677</c:v>
                </c:pt>
                <c:pt idx="267">
                  <c:v>0.719354838709677</c:v>
                </c:pt>
                <c:pt idx="268">
                  <c:v>0.654838709677419</c:v>
                </c:pt>
                <c:pt idx="269">
                  <c:v>0.719354838709677</c:v>
                </c:pt>
                <c:pt idx="270">
                  <c:v>0.719354838709677</c:v>
                </c:pt>
                <c:pt idx="271">
                  <c:v>0.654838709677419</c:v>
                </c:pt>
                <c:pt idx="272">
                  <c:v>0.719354838709677</c:v>
                </c:pt>
                <c:pt idx="273">
                  <c:v>0.719354838709677</c:v>
                </c:pt>
                <c:pt idx="274">
                  <c:v>0.719354838709677</c:v>
                </c:pt>
                <c:pt idx="275">
                  <c:v>0.623655913978495</c:v>
                </c:pt>
                <c:pt idx="276">
                  <c:v>0.59247311827957</c:v>
                </c:pt>
                <c:pt idx="277">
                  <c:v>0.688172043010753</c:v>
                </c:pt>
                <c:pt idx="278">
                  <c:v>0.688172043010753</c:v>
                </c:pt>
                <c:pt idx="279">
                  <c:v>0.623655913978495</c:v>
                </c:pt>
                <c:pt idx="280">
                  <c:v>0.688172043010753</c:v>
                </c:pt>
                <c:pt idx="281">
                  <c:v>0.688172043010753</c:v>
                </c:pt>
                <c:pt idx="282">
                  <c:v>0.623655913978495</c:v>
                </c:pt>
                <c:pt idx="283">
                  <c:v>0.719354838709677</c:v>
                </c:pt>
                <c:pt idx="284">
                  <c:v>0.719354838709677</c:v>
                </c:pt>
                <c:pt idx="285">
                  <c:v>0.750537634408602</c:v>
                </c:pt>
                <c:pt idx="286">
                  <c:v>0.750537634408602</c:v>
                </c:pt>
                <c:pt idx="287">
                  <c:v>0.750537634408602</c:v>
                </c:pt>
                <c:pt idx="288">
                  <c:v>0.750537634408602</c:v>
                </c:pt>
                <c:pt idx="289">
                  <c:v>0.750537634408602</c:v>
                </c:pt>
                <c:pt idx="290">
                  <c:v>0.781720430107527</c:v>
                </c:pt>
                <c:pt idx="291">
                  <c:v>0.686021505376344</c:v>
                </c:pt>
                <c:pt idx="292">
                  <c:v>0.781720430107527</c:v>
                </c:pt>
                <c:pt idx="293">
                  <c:v>0.781720430107527</c:v>
                </c:pt>
                <c:pt idx="294">
                  <c:v>0.686021505376344</c:v>
                </c:pt>
                <c:pt idx="295">
                  <c:v>0.750537634408602</c:v>
                </c:pt>
                <c:pt idx="296">
                  <c:v>0.750537634408602</c:v>
                </c:pt>
                <c:pt idx="297">
                  <c:v>0.654838709677419</c:v>
                </c:pt>
                <c:pt idx="298">
                  <c:v>0.654838709677419</c:v>
                </c:pt>
                <c:pt idx="299">
                  <c:v>0.719354838709677</c:v>
                </c:pt>
                <c:pt idx="300">
                  <c:v>0.719354838709677</c:v>
                </c:pt>
                <c:pt idx="301">
                  <c:v>0.750537634408602</c:v>
                </c:pt>
                <c:pt idx="302">
                  <c:v>0.750537634408602</c:v>
                </c:pt>
                <c:pt idx="303">
                  <c:v>0.750537634408602</c:v>
                </c:pt>
                <c:pt idx="304">
                  <c:v>0.750537634408602</c:v>
                </c:pt>
                <c:pt idx="305">
                  <c:v>0.781720430107527</c:v>
                </c:pt>
                <c:pt idx="306">
                  <c:v>0.812903225806452</c:v>
                </c:pt>
                <c:pt idx="307">
                  <c:v>0.812903225806452</c:v>
                </c:pt>
                <c:pt idx="308">
                  <c:v>0.717204301075269</c:v>
                </c:pt>
                <c:pt idx="309">
                  <c:v>0.812903225806452</c:v>
                </c:pt>
                <c:pt idx="310">
                  <c:v>0.717204301075269</c:v>
                </c:pt>
                <c:pt idx="311">
                  <c:v>0.686021505376344</c:v>
                </c:pt>
                <c:pt idx="312">
                  <c:v>0.781720430107527</c:v>
                </c:pt>
                <c:pt idx="313">
                  <c:v>0.781720430107527</c:v>
                </c:pt>
                <c:pt idx="314">
                  <c:v>0.781720430107527</c:v>
                </c:pt>
                <c:pt idx="315">
                  <c:v>0.686021505376344</c:v>
                </c:pt>
                <c:pt idx="316">
                  <c:v>0.750537634408602</c:v>
                </c:pt>
                <c:pt idx="317">
                  <c:v>0.750537634408602</c:v>
                </c:pt>
                <c:pt idx="318">
                  <c:v>0.750537634408602</c:v>
                </c:pt>
                <c:pt idx="319">
                  <c:v>0.750537634408602</c:v>
                </c:pt>
                <c:pt idx="320">
                  <c:v>0.654838709677419</c:v>
                </c:pt>
                <c:pt idx="321">
                  <c:v>0.750537634408602</c:v>
                </c:pt>
                <c:pt idx="322">
                  <c:v>0.750537634408602</c:v>
                </c:pt>
                <c:pt idx="323">
                  <c:v>0.654838709677419</c:v>
                </c:pt>
                <c:pt idx="324">
                  <c:v>0.750537634408602</c:v>
                </c:pt>
                <c:pt idx="325">
                  <c:v>0.750537634408602</c:v>
                </c:pt>
                <c:pt idx="326">
                  <c:v>0.750537634408602</c:v>
                </c:pt>
                <c:pt idx="327">
                  <c:v>0.686021505376344</c:v>
                </c:pt>
                <c:pt idx="328">
                  <c:v>0.686021505376344</c:v>
                </c:pt>
                <c:pt idx="329">
                  <c:v>0.654838709677419</c:v>
                </c:pt>
                <c:pt idx="330">
                  <c:v>0.719354838709677</c:v>
                </c:pt>
                <c:pt idx="331">
                  <c:v>0.719354838709677</c:v>
                </c:pt>
                <c:pt idx="332">
                  <c:v>0.623655913978495</c:v>
                </c:pt>
                <c:pt idx="333">
                  <c:v>0.688172043010753</c:v>
                </c:pt>
                <c:pt idx="334">
                  <c:v>0.688172043010753</c:v>
                </c:pt>
                <c:pt idx="335">
                  <c:v>0.59247311827957</c:v>
                </c:pt>
                <c:pt idx="336">
                  <c:v>0.656989247311828</c:v>
                </c:pt>
                <c:pt idx="337">
                  <c:v>0.656989247311828</c:v>
                </c:pt>
                <c:pt idx="338">
                  <c:v>0.688172043010753</c:v>
                </c:pt>
                <c:pt idx="339">
                  <c:v>0.688172043010753</c:v>
                </c:pt>
                <c:pt idx="340">
                  <c:v>0.623655913978495</c:v>
                </c:pt>
                <c:pt idx="341">
                  <c:v>0.719354838709677</c:v>
                </c:pt>
                <c:pt idx="342">
                  <c:v>0.719354838709677</c:v>
                </c:pt>
                <c:pt idx="343">
                  <c:v>0.719354838709677</c:v>
                </c:pt>
                <c:pt idx="344">
                  <c:v>0.719354838709677</c:v>
                </c:pt>
                <c:pt idx="345">
                  <c:v>0.750537634408602</c:v>
                </c:pt>
                <c:pt idx="346">
                  <c:v>0.750537634408602</c:v>
                </c:pt>
                <c:pt idx="347">
                  <c:v>0.750537634408602</c:v>
                </c:pt>
                <c:pt idx="348">
                  <c:v>0.654838709677419</c:v>
                </c:pt>
                <c:pt idx="349">
                  <c:v>0.719354838709677</c:v>
                </c:pt>
                <c:pt idx="350">
                  <c:v>0.654838709677419</c:v>
                </c:pt>
                <c:pt idx="351">
                  <c:v>0.719354838709677</c:v>
                </c:pt>
                <c:pt idx="352">
                  <c:v>0.719354838709677</c:v>
                </c:pt>
                <c:pt idx="353">
                  <c:v>0.654838709677419</c:v>
                </c:pt>
                <c:pt idx="354">
                  <c:v>0.719354838709677</c:v>
                </c:pt>
                <c:pt idx="355">
                  <c:v>0.623655913978495</c:v>
                </c:pt>
                <c:pt idx="356">
                  <c:v>0.688172043010753</c:v>
                </c:pt>
                <c:pt idx="357">
                  <c:v>0.719354838709677</c:v>
                </c:pt>
                <c:pt idx="358">
                  <c:v>0.750537634408602</c:v>
                </c:pt>
                <c:pt idx="359">
                  <c:v>0.781720430107527</c:v>
                </c:pt>
                <c:pt idx="360">
                  <c:v>0.686021505376344</c:v>
                </c:pt>
                <c:pt idx="361">
                  <c:v>0.750537634408602</c:v>
                </c:pt>
                <c:pt idx="362">
                  <c:v>0.686021505376344</c:v>
                </c:pt>
                <c:pt idx="363">
                  <c:v>0.750537634408602</c:v>
                </c:pt>
                <c:pt idx="364">
                  <c:v>0.750537634408602</c:v>
                </c:pt>
                <c:pt idx="365">
                  <c:v>0.686021505376344</c:v>
                </c:pt>
                <c:pt idx="366">
                  <c:v>0.750537634408602</c:v>
                </c:pt>
                <c:pt idx="367">
                  <c:v>0.750537634408602</c:v>
                </c:pt>
                <c:pt idx="368">
                  <c:v>0.750537634408602</c:v>
                </c:pt>
                <c:pt idx="369">
                  <c:v>0.750537634408602</c:v>
                </c:pt>
                <c:pt idx="370">
                  <c:v>0.781720430107527</c:v>
                </c:pt>
                <c:pt idx="371">
                  <c:v>0.781720430107527</c:v>
                </c:pt>
                <c:pt idx="372">
                  <c:v>0.781720430107527</c:v>
                </c:pt>
                <c:pt idx="373">
                  <c:v>0.686021505376344</c:v>
                </c:pt>
                <c:pt idx="374">
                  <c:v>0.750537634408602</c:v>
                </c:pt>
                <c:pt idx="375">
                  <c:v>0.654838709677419</c:v>
                </c:pt>
                <c:pt idx="376">
                  <c:v>0.719354838709677</c:v>
                </c:pt>
                <c:pt idx="377">
                  <c:v>0.719354838709677</c:v>
                </c:pt>
                <c:pt idx="378">
                  <c:v>0.654838709677419</c:v>
                </c:pt>
                <c:pt idx="379">
                  <c:v>0.719354838709677</c:v>
                </c:pt>
                <c:pt idx="380">
                  <c:v>0.654838709677419</c:v>
                </c:pt>
                <c:pt idx="381">
                  <c:v>0.623655913978495</c:v>
                </c:pt>
                <c:pt idx="382">
                  <c:v>0.59247311827957</c:v>
                </c:pt>
                <c:pt idx="383">
                  <c:v>0.688172043010753</c:v>
                </c:pt>
                <c:pt idx="384">
                  <c:v>0.59247311827957</c:v>
                </c:pt>
                <c:pt idx="385">
                  <c:v>0.59247311827957</c:v>
                </c:pt>
                <c:pt idx="386">
                  <c:v>0.561290322580645</c:v>
                </c:pt>
                <c:pt idx="387">
                  <c:v>0.625806451612903</c:v>
                </c:pt>
                <c:pt idx="388">
                  <c:v>0.53010752688172</c:v>
                </c:pt>
                <c:pt idx="389">
                  <c:v>0.594623655913979</c:v>
                </c:pt>
                <c:pt idx="390">
                  <c:v>0.625806451612903</c:v>
                </c:pt>
                <c:pt idx="391">
                  <c:v>0.625806451612903</c:v>
                </c:pt>
                <c:pt idx="392">
                  <c:v>0.656989247311828</c:v>
                </c:pt>
                <c:pt idx="393">
                  <c:v>0.656989247311828</c:v>
                </c:pt>
                <c:pt idx="394">
                  <c:v>0.561290322580645</c:v>
                </c:pt>
                <c:pt idx="395">
                  <c:v>0.656989247311828</c:v>
                </c:pt>
                <c:pt idx="396">
                  <c:v>0.656989247311828</c:v>
                </c:pt>
                <c:pt idx="397">
                  <c:v>0.656989247311828</c:v>
                </c:pt>
                <c:pt idx="398">
                  <c:v>0.656989247311828</c:v>
                </c:pt>
                <c:pt idx="399">
                  <c:v>0.561290322580645</c:v>
                </c:pt>
                <c:pt idx="400">
                  <c:v>0.625806451612903</c:v>
                </c:pt>
                <c:pt idx="401">
                  <c:v>0.53010752688172</c:v>
                </c:pt>
                <c:pt idx="402">
                  <c:v>0.498924731182796</c:v>
                </c:pt>
                <c:pt idx="403">
                  <c:v>0.498924731182796</c:v>
                </c:pt>
                <c:pt idx="404">
                  <c:v>0.467741935483871</c:v>
                </c:pt>
                <c:pt idx="405">
                  <c:v>0.563440860215054</c:v>
                </c:pt>
                <c:pt idx="406">
                  <c:v>0.563440860215054</c:v>
                </c:pt>
                <c:pt idx="407">
                  <c:v>0.467741935483871</c:v>
                </c:pt>
                <c:pt idx="408">
                  <c:v>0.563440860215054</c:v>
                </c:pt>
                <c:pt idx="409">
                  <c:v>0.563440860215054</c:v>
                </c:pt>
                <c:pt idx="410">
                  <c:v>0.594623655913979</c:v>
                </c:pt>
                <c:pt idx="411">
                  <c:v>0.625806451612903</c:v>
                </c:pt>
                <c:pt idx="412">
                  <c:v>0.561290322580645</c:v>
                </c:pt>
                <c:pt idx="413">
                  <c:v>0.53010752688172</c:v>
                </c:pt>
                <c:pt idx="414">
                  <c:v>0.625806451612903</c:v>
                </c:pt>
                <c:pt idx="415">
                  <c:v>0.561290322580645</c:v>
                </c:pt>
                <c:pt idx="416">
                  <c:v>0.656989247311828</c:v>
                </c:pt>
                <c:pt idx="417">
                  <c:v>0.656989247311828</c:v>
                </c:pt>
                <c:pt idx="418">
                  <c:v>0.688172043010753</c:v>
                </c:pt>
                <c:pt idx="419">
                  <c:v>0.688172043010753</c:v>
                </c:pt>
                <c:pt idx="420">
                  <c:v>0.688172043010753</c:v>
                </c:pt>
                <c:pt idx="421">
                  <c:v>0.688172043010753</c:v>
                </c:pt>
                <c:pt idx="422">
                  <c:v>0.688172043010753</c:v>
                </c:pt>
                <c:pt idx="423">
                  <c:v>0.688172043010753</c:v>
                </c:pt>
                <c:pt idx="424">
                  <c:v>0.719354838709677</c:v>
                </c:pt>
                <c:pt idx="425">
                  <c:v>0.719354838709677</c:v>
                </c:pt>
                <c:pt idx="426">
                  <c:v>0.623655913978495</c:v>
                </c:pt>
                <c:pt idx="427">
                  <c:v>0.688172043010753</c:v>
                </c:pt>
                <c:pt idx="428">
                  <c:v>0.688172043010753</c:v>
                </c:pt>
                <c:pt idx="429">
                  <c:v>0.719354838709677</c:v>
                </c:pt>
                <c:pt idx="430">
                  <c:v>0.719354838709677</c:v>
                </c:pt>
                <c:pt idx="431">
                  <c:v>0.654838709677419</c:v>
                </c:pt>
                <c:pt idx="432">
                  <c:v>0.750537634408602</c:v>
                </c:pt>
                <c:pt idx="433">
                  <c:v>0.781720430107527</c:v>
                </c:pt>
                <c:pt idx="434">
                  <c:v>0.812903225806452</c:v>
                </c:pt>
                <c:pt idx="435">
                  <c:v>0.812903225806452</c:v>
                </c:pt>
                <c:pt idx="436">
                  <c:v>0.812903225806452</c:v>
                </c:pt>
                <c:pt idx="437">
                  <c:v>0.844086021505376</c:v>
                </c:pt>
                <c:pt idx="438">
                  <c:v>0.844086021505376</c:v>
                </c:pt>
                <c:pt idx="439">
                  <c:v>0.844086021505376</c:v>
                </c:pt>
                <c:pt idx="440">
                  <c:v>0.844086021505376</c:v>
                </c:pt>
                <c:pt idx="441">
                  <c:v>0.844086021505376</c:v>
                </c:pt>
                <c:pt idx="442">
                  <c:v>0.779569892473118</c:v>
                </c:pt>
                <c:pt idx="443">
                  <c:v>0.875268817204301</c:v>
                </c:pt>
                <c:pt idx="444">
                  <c:v>0.875268817204301</c:v>
                </c:pt>
                <c:pt idx="445">
                  <c:v>0.906451612903226</c:v>
                </c:pt>
                <c:pt idx="446">
                  <c:v>0.906451612903226</c:v>
                </c:pt>
                <c:pt idx="447">
                  <c:v>0.810752688172043</c:v>
                </c:pt>
                <c:pt idx="448">
                  <c:v>0.875268817204301</c:v>
                </c:pt>
                <c:pt idx="449">
                  <c:v>0.875268817204301</c:v>
                </c:pt>
                <c:pt idx="450">
                  <c:v>0.875268817204301</c:v>
                </c:pt>
                <c:pt idx="451">
                  <c:v>0.875268817204301</c:v>
                </c:pt>
                <c:pt idx="452">
                  <c:v>0.875268817204301</c:v>
                </c:pt>
                <c:pt idx="453">
                  <c:v>0.779569892473118</c:v>
                </c:pt>
                <c:pt idx="454">
                  <c:v>0.844086021505376</c:v>
                </c:pt>
                <c:pt idx="455">
                  <c:v>0.844086021505376</c:v>
                </c:pt>
                <c:pt idx="456">
                  <c:v>0.875268817204301</c:v>
                </c:pt>
                <c:pt idx="457">
                  <c:v>0.875268817204301</c:v>
                </c:pt>
                <c:pt idx="458">
                  <c:v>0.875268817204301</c:v>
                </c:pt>
                <c:pt idx="459">
                  <c:v>0.779569892473118</c:v>
                </c:pt>
                <c:pt idx="460">
                  <c:v>0.844086021505376</c:v>
                </c:pt>
                <c:pt idx="461">
                  <c:v>0.779569892473118</c:v>
                </c:pt>
                <c:pt idx="462">
                  <c:v>0.844086021505376</c:v>
                </c:pt>
                <c:pt idx="463">
                  <c:v>0.748387096774194</c:v>
                </c:pt>
                <c:pt idx="464">
                  <c:v>0.812903225806452</c:v>
                </c:pt>
                <c:pt idx="465">
                  <c:v>0.812903225806452</c:v>
                </c:pt>
                <c:pt idx="466">
                  <c:v>0.812903225806452</c:v>
                </c:pt>
                <c:pt idx="467">
                  <c:v>0.812903225806452</c:v>
                </c:pt>
                <c:pt idx="468">
                  <c:v>0.812903225806452</c:v>
                </c:pt>
                <c:pt idx="469">
                  <c:v>0.717204301075269</c:v>
                </c:pt>
                <c:pt idx="470">
                  <c:v>0.781720430107527</c:v>
                </c:pt>
                <c:pt idx="471">
                  <c:v>0.781720430107527</c:v>
                </c:pt>
                <c:pt idx="472">
                  <c:v>0.812903225806452</c:v>
                </c:pt>
                <c:pt idx="473">
                  <c:v>0.717204301075269</c:v>
                </c:pt>
                <c:pt idx="474">
                  <c:v>0.781720430107527</c:v>
                </c:pt>
                <c:pt idx="475">
                  <c:v>0.781720430107527</c:v>
                </c:pt>
                <c:pt idx="476">
                  <c:v>0.686021505376344</c:v>
                </c:pt>
                <c:pt idx="477">
                  <c:v>0.781720430107527</c:v>
                </c:pt>
                <c:pt idx="478">
                  <c:v>0.781720430107527</c:v>
                </c:pt>
                <c:pt idx="479">
                  <c:v>0.781720430107527</c:v>
                </c:pt>
                <c:pt idx="480">
                  <c:v>0.781720430107527</c:v>
                </c:pt>
                <c:pt idx="481">
                  <c:v>0.686021505376344</c:v>
                </c:pt>
                <c:pt idx="482">
                  <c:v>0.654838709677419</c:v>
                </c:pt>
                <c:pt idx="483">
                  <c:v>0.750537634408602</c:v>
                </c:pt>
                <c:pt idx="484">
                  <c:v>0.750537634408602</c:v>
                </c:pt>
                <c:pt idx="485">
                  <c:v>0.750537634408602</c:v>
                </c:pt>
                <c:pt idx="486">
                  <c:v>0.654838709677419</c:v>
                </c:pt>
                <c:pt idx="487">
                  <c:v>0.719354838709677</c:v>
                </c:pt>
                <c:pt idx="488">
                  <c:v>0.719354838709677</c:v>
                </c:pt>
                <c:pt idx="489">
                  <c:v>0.750537634408602</c:v>
                </c:pt>
                <c:pt idx="490">
                  <c:v>0.750537634408602</c:v>
                </c:pt>
                <c:pt idx="491">
                  <c:v>0.781720430107527</c:v>
                </c:pt>
                <c:pt idx="492">
                  <c:v>0.781720430107527</c:v>
                </c:pt>
                <c:pt idx="493">
                  <c:v>0.812903225806452</c:v>
                </c:pt>
                <c:pt idx="494">
                  <c:v>0.812903225806452</c:v>
                </c:pt>
                <c:pt idx="495">
                  <c:v>0.812903225806452</c:v>
                </c:pt>
                <c:pt idx="496">
                  <c:v>0.812903225806452</c:v>
                </c:pt>
                <c:pt idx="497">
                  <c:v>0.812903225806452</c:v>
                </c:pt>
                <c:pt idx="498">
                  <c:v>0.812903225806452</c:v>
                </c:pt>
                <c:pt idx="499">
                  <c:v>0.748387096774194</c:v>
                </c:pt>
                <c:pt idx="500">
                  <c:v>0.812903225806452</c:v>
                </c:pt>
                <c:pt idx="501">
                  <c:v>0.812903225806452</c:v>
                </c:pt>
                <c:pt idx="502">
                  <c:v>0.812903225806452</c:v>
                </c:pt>
                <c:pt idx="503">
                  <c:v>0.844086021505376</c:v>
                </c:pt>
                <c:pt idx="504">
                  <c:v>0.844086021505376</c:v>
                </c:pt>
                <c:pt idx="505">
                  <c:v>0.748387096774194</c:v>
                </c:pt>
                <c:pt idx="506">
                  <c:v>0.844086021505376</c:v>
                </c:pt>
                <c:pt idx="507">
                  <c:v>0.844086021505376</c:v>
                </c:pt>
                <c:pt idx="508">
                  <c:v>0.844086021505376</c:v>
                </c:pt>
                <c:pt idx="509">
                  <c:v>0.844086021505376</c:v>
                </c:pt>
                <c:pt idx="510">
                  <c:v>0.844086021505376</c:v>
                </c:pt>
                <c:pt idx="511">
                  <c:v>0.875268817204301</c:v>
                </c:pt>
                <c:pt idx="512">
                  <c:v>0.810752688172043</c:v>
                </c:pt>
                <c:pt idx="513">
                  <c:v>0.875268817204301</c:v>
                </c:pt>
                <c:pt idx="514">
                  <c:v>0.875268817204301</c:v>
                </c:pt>
                <c:pt idx="515">
                  <c:v>0.875268817204301</c:v>
                </c:pt>
                <c:pt idx="516">
                  <c:v>0.906451612903226</c:v>
                </c:pt>
                <c:pt idx="517">
                  <c:v>0.906451612903226</c:v>
                </c:pt>
                <c:pt idx="518">
                  <c:v>0.810752688172043</c:v>
                </c:pt>
                <c:pt idx="519">
                  <c:v>0.779569892473118</c:v>
                </c:pt>
                <c:pt idx="520">
                  <c:v>0.748387096774194</c:v>
                </c:pt>
                <c:pt idx="521">
                  <c:v>0.812903225806452</c:v>
                </c:pt>
                <c:pt idx="522">
                  <c:v>0.812903225806452</c:v>
                </c:pt>
                <c:pt idx="523">
                  <c:v>0.812903225806452</c:v>
                </c:pt>
                <c:pt idx="524">
                  <c:v>0.812903225806452</c:v>
                </c:pt>
                <c:pt idx="525">
                  <c:v>0.812903225806452</c:v>
                </c:pt>
                <c:pt idx="526">
                  <c:v>0.812903225806452</c:v>
                </c:pt>
                <c:pt idx="527">
                  <c:v>0.812903225806452</c:v>
                </c:pt>
                <c:pt idx="528">
                  <c:v>0.812903225806452</c:v>
                </c:pt>
                <c:pt idx="529">
                  <c:v>0.748387096774194</c:v>
                </c:pt>
                <c:pt idx="530">
                  <c:v>0.717204301075269</c:v>
                </c:pt>
                <c:pt idx="531">
                  <c:v>0.686021505376344</c:v>
                </c:pt>
                <c:pt idx="532">
                  <c:v>0.654838709677419</c:v>
                </c:pt>
                <c:pt idx="533">
                  <c:v>0.623655913978495</c:v>
                </c:pt>
                <c:pt idx="534">
                  <c:v>0.59247311827957</c:v>
                </c:pt>
                <c:pt idx="535">
                  <c:v>0.59247311827957</c:v>
                </c:pt>
                <c:pt idx="536">
                  <c:v>0.656989247311828</c:v>
                </c:pt>
                <c:pt idx="537">
                  <c:v>0.656989247311828</c:v>
                </c:pt>
                <c:pt idx="538">
                  <c:v>0.656989247311828</c:v>
                </c:pt>
                <c:pt idx="539">
                  <c:v>0.656989247311828</c:v>
                </c:pt>
                <c:pt idx="540">
                  <c:v>0.561290322580645</c:v>
                </c:pt>
                <c:pt idx="541">
                  <c:v>0.625806451612903</c:v>
                </c:pt>
                <c:pt idx="542">
                  <c:v>0.656989247311828</c:v>
                </c:pt>
                <c:pt idx="543">
                  <c:v>0.656989247311828</c:v>
                </c:pt>
                <c:pt idx="544">
                  <c:v>0.656989247311828</c:v>
                </c:pt>
                <c:pt idx="545">
                  <c:v>0.656989247311828</c:v>
                </c:pt>
                <c:pt idx="546">
                  <c:v>0.656989247311828</c:v>
                </c:pt>
                <c:pt idx="547">
                  <c:v>0.656989247311828</c:v>
                </c:pt>
                <c:pt idx="548">
                  <c:v>0.688172043010753</c:v>
                </c:pt>
                <c:pt idx="549">
                  <c:v>0.719354838709677</c:v>
                </c:pt>
                <c:pt idx="550">
                  <c:v>0.750537634408602</c:v>
                </c:pt>
                <c:pt idx="551">
                  <c:v>0.654838709677419</c:v>
                </c:pt>
                <c:pt idx="552">
                  <c:v>0.719354838709677</c:v>
                </c:pt>
                <c:pt idx="553">
                  <c:v>0.719354838709677</c:v>
                </c:pt>
                <c:pt idx="554">
                  <c:v>0.623655913978495</c:v>
                </c:pt>
                <c:pt idx="555">
                  <c:v>0.59247311827957</c:v>
                </c:pt>
                <c:pt idx="556">
                  <c:v>0.656989247311828</c:v>
                </c:pt>
                <c:pt idx="557">
                  <c:v>0.561290322580645</c:v>
                </c:pt>
                <c:pt idx="558">
                  <c:v>0.53010752688172</c:v>
                </c:pt>
                <c:pt idx="559">
                  <c:v>0.625806451612903</c:v>
                </c:pt>
                <c:pt idx="560">
                  <c:v>0.656989247311828</c:v>
                </c:pt>
                <c:pt idx="561">
                  <c:v>0.59247311827957</c:v>
                </c:pt>
                <c:pt idx="562">
                  <c:v>0.688172043010753</c:v>
                </c:pt>
                <c:pt idx="563">
                  <c:v>0.719354838709677</c:v>
                </c:pt>
                <c:pt idx="564">
                  <c:v>0.750537634408602</c:v>
                </c:pt>
                <c:pt idx="565">
                  <c:v>0.686021505376344</c:v>
                </c:pt>
                <c:pt idx="566">
                  <c:v>0.750537634408602</c:v>
                </c:pt>
                <c:pt idx="567">
                  <c:v>0.654838709677419</c:v>
                </c:pt>
                <c:pt idx="568">
                  <c:v>0.719354838709677</c:v>
                </c:pt>
                <c:pt idx="569">
                  <c:v>0.719354838709677</c:v>
                </c:pt>
                <c:pt idx="570">
                  <c:v>0.654838709677419</c:v>
                </c:pt>
                <c:pt idx="571">
                  <c:v>0.719354838709677</c:v>
                </c:pt>
                <c:pt idx="572">
                  <c:v>0.623655913978495</c:v>
                </c:pt>
                <c:pt idx="573">
                  <c:v>0.59247311827957</c:v>
                </c:pt>
                <c:pt idx="574">
                  <c:v>0.656989247311828</c:v>
                </c:pt>
                <c:pt idx="575">
                  <c:v>0.656989247311828</c:v>
                </c:pt>
                <c:pt idx="576">
                  <c:v>0.561290322580645</c:v>
                </c:pt>
                <c:pt idx="577">
                  <c:v>0.53010752688172</c:v>
                </c:pt>
                <c:pt idx="578">
                  <c:v>0.594623655913979</c:v>
                </c:pt>
                <c:pt idx="579">
                  <c:v>0.498924731182796</c:v>
                </c:pt>
                <c:pt idx="580">
                  <c:v>0.563440860215054</c:v>
                </c:pt>
                <c:pt idx="581">
                  <c:v>0.594623655913979</c:v>
                </c:pt>
                <c:pt idx="582">
                  <c:v>0.594623655913979</c:v>
                </c:pt>
                <c:pt idx="583">
                  <c:v>0.594623655913979</c:v>
                </c:pt>
                <c:pt idx="584">
                  <c:v>0.625806451612903</c:v>
                </c:pt>
                <c:pt idx="585">
                  <c:v>0.594623655913979</c:v>
                </c:pt>
                <c:pt idx="586">
                  <c:v>0.645161290322581</c:v>
                </c:pt>
                <c:pt idx="587">
                  <c:v>0.67741935483871</c:v>
                </c:pt>
                <c:pt idx="588">
                  <c:v>0.612903225806452</c:v>
                </c:pt>
                <c:pt idx="589">
                  <c:v>0.67741935483871</c:v>
                </c:pt>
                <c:pt idx="590">
                  <c:v>0.67741935483871</c:v>
                </c:pt>
                <c:pt idx="591">
                  <c:v>0.709677419354839</c:v>
                </c:pt>
                <c:pt idx="592">
                  <c:v>0.709677419354839</c:v>
                </c:pt>
                <c:pt idx="593">
                  <c:v>0.709677419354839</c:v>
                </c:pt>
                <c:pt idx="594">
                  <c:v>0.709677419354839</c:v>
                </c:pt>
                <c:pt idx="595">
                  <c:v>0.645161290322581</c:v>
                </c:pt>
                <c:pt idx="596">
                  <c:v>0.612903225806452</c:v>
                </c:pt>
                <c:pt idx="597">
                  <c:v>0.709677419354839</c:v>
                </c:pt>
                <c:pt idx="598">
                  <c:v>0.612903225806452</c:v>
                </c:pt>
                <c:pt idx="599">
                  <c:v>0.580645161290323</c:v>
                </c:pt>
                <c:pt idx="600">
                  <c:v>0.67741935483871</c:v>
                </c:pt>
                <c:pt idx="601">
                  <c:v>0.580645161290323</c:v>
                </c:pt>
                <c:pt idx="602">
                  <c:v>0.67741935483871</c:v>
                </c:pt>
                <c:pt idx="603">
                  <c:v>0.612903225806452</c:v>
                </c:pt>
                <c:pt idx="604">
                  <c:v>0.67741935483871</c:v>
                </c:pt>
                <c:pt idx="605">
                  <c:v>0.580645161290323</c:v>
                </c:pt>
                <c:pt idx="606">
                  <c:v>0.580645161290323</c:v>
                </c:pt>
                <c:pt idx="607">
                  <c:v>0.67741935483871</c:v>
                </c:pt>
                <c:pt idx="608">
                  <c:v>0.67741935483871</c:v>
                </c:pt>
                <c:pt idx="609">
                  <c:v>0.612903225806452</c:v>
                </c:pt>
                <c:pt idx="610">
                  <c:v>0.580645161290323</c:v>
                </c:pt>
                <c:pt idx="611">
                  <c:v>0.645161290322581</c:v>
                </c:pt>
                <c:pt idx="612">
                  <c:v>0.645161290322581</c:v>
                </c:pt>
                <c:pt idx="613">
                  <c:v>0.645161290322581</c:v>
                </c:pt>
                <c:pt idx="614">
                  <c:v>0.645161290322581</c:v>
                </c:pt>
                <c:pt idx="615">
                  <c:v>0.656989247311828</c:v>
                </c:pt>
                <c:pt idx="616">
                  <c:v>0.656989247311828</c:v>
                </c:pt>
                <c:pt idx="617">
                  <c:v>0.656989247311828</c:v>
                </c:pt>
                <c:pt idx="618">
                  <c:v>0.688172043010753</c:v>
                </c:pt>
                <c:pt idx="619">
                  <c:v>0.59247311827957</c:v>
                </c:pt>
                <c:pt idx="620">
                  <c:v>0.561290322580645</c:v>
                </c:pt>
                <c:pt idx="621">
                  <c:v>0.625806451612903</c:v>
                </c:pt>
                <c:pt idx="622">
                  <c:v>0.625806451612903</c:v>
                </c:pt>
                <c:pt idx="623">
                  <c:v>0.625806451612903</c:v>
                </c:pt>
                <c:pt idx="624">
                  <c:v>0.625806451612903</c:v>
                </c:pt>
                <c:pt idx="625">
                  <c:v>0.656989247311828</c:v>
                </c:pt>
                <c:pt idx="626">
                  <c:v>0.688172043010753</c:v>
                </c:pt>
                <c:pt idx="627">
                  <c:v>0.688172043010753</c:v>
                </c:pt>
                <c:pt idx="628">
                  <c:v>0.719354838709677</c:v>
                </c:pt>
                <c:pt idx="629">
                  <c:v>0.750537634408602</c:v>
                </c:pt>
                <c:pt idx="630">
                  <c:v>0.750537634408602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"ema20"</c:f>
              <c:strCache>
                <c:ptCount val="1"/>
                <c:pt idx="0">
                  <c:v>ema20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Sheet!$A:$A</c:f>
              <c:strCache>
                <c:ptCount val="1048576"/>
                <c:pt idx="0">
                  <c:v>期号</c:v>
                </c:pt>
                <c:pt idx="1">
                  <c:v>3275383</c:v>
                </c:pt>
                <c:pt idx="2">
                  <c:v>3275384</c:v>
                </c:pt>
                <c:pt idx="3">
                  <c:v>3275385</c:v>
                </c:pt>
                <c:pt idx="4">
                  <c:v>3275386</c:v>
                </c:pt>
                <c:pt idx="5">
                  <c:v>3275387</c:v>
                </c:pt>
                <c:pt idx="6">
                  <c:v>3275388</c:v>
                </c:pt>
                <c:pt idx="7">
                  <c:v>3275409</c:v>
                </c:pt>
                <c:pt idx="8">
                  <c:v>3275410</c:v>
                </c:pt>
                <c:pt idx="9">
                  <c:v>3275411</c:v>
                </c:pt>
                <c:pt idx="10">
                  <c:v>3275412</c:v>
                </c:pt>
                <c:pt idx="11">
                  <c:v>3275413</c:v>
                </c:pt>
                <c:pt idx="12">
                  <c:v>3275414</c:v>
                </c:pt>
                <c:pt idx="13">
                  <c:v>3275415</c:v>
                </c:pt>
                <c:pt idx="14">
                  <c:v>3275416</c:v>
                </c:pt>
                <c:pt idx="15">
                  <c:v>3275417</c:v>
                </c:pt>
                <c:pt idx="16">
                  <c:v>3275418</c:v>
                </c:pt>
                <c:pt idx="17">
                  <c:v>3275419</c:v>
                </c:pt>
                <c:pt idx="18">
                  <c:v>3275420</c:v>
                </c:pt>
                <c:pt idx="19">
                  <c:v>3275421</c:v>
                </c:pt>
                <c:pt idx="20">
                  <c:v>3275422</c:v>
                </c:pt>
                <c:pt idx="21">
                  <c:v>3275423</c:v>
                </c:pt>
                <c:pt idx="22">
                  <c:v>3275424</c:v>
                </c:pt>
                <c:pt idx="23">
                  <c:v>3275425</c:v>
                </c:pt>
                <c:pt idx="24">
                  <c:v>3275426</c:v>
                </c:pt>
                <c:pt idx="25">
                  <c:v>3275427</c:v>
                </c:pt>
                <c:pt idx="26">
                  <c:v>3275428</c:v>
                </c:pt>
                <c:pt idx="27">
                  <c:v>3275429</c:v>
                </c:pt>
                <c:pt idx="28">
                  <c:v>3275430</c:v>
                </c:pt>
                <c:pt idx="29">
                  <c:v>3275431</c:v>
                </c:pt>
                <c:pt idx="30">
                  <c:v>3275432</c:v>
                </c:pt>
                <c:pt idx="31">
                  <c:v>3275433</c:v>
                </c:pt>
                <c:pt idx="32">
                  <c:v>3275434</c:v>
                </c:pt>
                <c:pt idx="33">
                  <c:v>3275435</c:v>
                </c:pt>
                <c:pt idx="34">
                  <c:v>3275436</c:v>
                </c:pt>
                <c:pt idx="35">
                  <c:v>3275437</c:v>
                </c:pt>
                <c:pt idx="36">
                  <c:v>3275438</c:v>
                </c:pt>
                <c:pt idx="37">
                  <c:v>3275439</c:v>
                </c:pt>
                <c:pt idx="38">
                  <c:v>3275440</c:v>
                </c:pt>
                <c:pt idx="39">
                  <c:v>3275441</c:v>
                </c:pt>
                <c:pt idx="40">
                  <c:v>3275442</c:v>
                </c:pt>
                <c:pt idx="41">
                  <c:v>3275443</c:v>
                </c:pt>
                <c:pt idx="42">
                  <c:v>3275444</c:v>
                </c:pt>
                <c:pt idx="43">
                  <c:v>3275445</c:v>
                </c:pt>
                <c:pt idx="44">
                  <c:v>3275446</c:v>
                </c:pt>
                <c:pt idx="45">
                  <c:v>3275447</c:v>
                </c:pt>
                <c:pt idx="46">
                  <c:v>3275448</c:v>
                </c:pt>
                <c:pt idx="47">
                  <c:v>3275449</c:v>
                </c:pt>
                <c:pt idx="48">
                  <c:v>3275450</c:v>
                </c:pt>
                <c:pt idx="49">
                  <c:v>3275451</c:v>
                </c:pt>
                <c:pt idx="50">
                  <c:v>3275452</c:v>
                </c:pt>
                <c:pt idx="51">
                  <c:v>3275453</c:v>
                </c:pt>
                <c:pt idx="52">
                  <c:v>3275454</c:v>
                </c:pt>
                <c:pt idx="53">
                  <c:v>3275455</c:v>
                </c:pt>
                <c:pt idx="54">
                  <c:v>3275456</c:v>
                </c:pt>
                <c:pt idx="55">
                  <c:v>3275457</c:v>
                </c:pt>
                <c:pt idx="56">
                  <c:v>3275458</c:v>
                </c:pt>
                <c:pt idx="57">
                  <c:v>3275459</c:v>
                </c:pt>
                <c:pt idx="58">
                  <c:v>3275460</c:v>
                </c:pt>
                <c:pt idx="59">
                  <c:v>3275461</c:v>
                </c:pt>
                <c:pt idx="60">
                  <c:v>3275462</c:v>
                </c:pt>
                <c:pt idx="61">
                  <c:v>3275463</c:v>
                </c:pt>
                <c:pt idx="62">
                  <c:v>3275464</c:v>
                </c:pt>
                <c:pt idx="63">
                  <c:v>3275465</c:v>
                </c:pt>
                <c:pt idx="64">
                  <c:v>3275466</c:v>
                </c:pt>
                <c:pt idx="65">
                  <c:v>3275467</c:v>
                </c:pt>
                <c:pt idx="66">
                  <c:v>3275468</c:v>
                </c:pt>
                <c:pt idx="67">
                  <c:v>3275469</c:v>
                </c:pt>
                <c:pt idx="68">
                  <c:v>3275470</c:v>
                </c:pt>
                <c:pt idx="69">
                  <c:v>3275471</c:v>
                </c:pt>
                <c:pt idx="70">
                  <c:v>3275472</c:v>
                </c:pt>
                <c:pt idx="71">
                  <c:v>3275473</c:v>
                </c:pt>
                <c:pt idx="72">
                  <c:v>3275474</c:v>
                </c:pt>
                <c:pt idx="73">
                  <c:v>3275475</c:v>
                </c:pt>
                <c:pt idx="74">
                  <c:v>3275476</c:v>
                </c:pt>
                <c:pt idx="75">
                  <c:v>3275477</c:v>
                </c:pt>
                <c:pt idx="76">
                  <c:v>3275478</c:v>
                </c:pt>
                <c:pt idx="77">
                  <c:v>3275479</c:v>
                </c:pt>
                <c:pt idx="78">
                  <c:v>3275480</c:v>
                </c:pt>
                <c:pt idx="79">
                  <c:v>3275481</c:v>
                </c:pt>
                <c:pt idx="80">
                  <c:v>3275482</c:v>
                </c:pt>
                <c:pt idx="81">
                  <c:v>3275483</c:v>
                </c:pt>
                <c:pt idx="82">
                  <c:v>3275484</c:v>
                </c:pt>
                <c:pt idx="83">
                  <c:v>3275485</c:v>
                </c:pt>
                <c:pt idx="84">
                  <c:v>3275486</c:v>
                </c:pt>
                <c:pt idx="85">
                  <c:v>3275487</c:v>
                </c:pt>
                <c:pt idx="86">
                  <c:v>3275488</c:v>
                </c:pt>
                <c:pt idx="87">
                  <c:v>3275489</c:v>
                </c:pt>
                <c:pt idx="88">
                  <c:v>3275490</c:v>
                </c:pt>
                <c:pt idx="89">
                  <c:v>3275491</c:v>
                </c:pt>
                <c:pt idx="90">
                  <c:v>3275492</c:v>
                </c:pt>
                <c:pt idx="91">
                  <c:v>3275493</c:v>
                </c:pt>
                <c:pt idx="92">
                  <c:v>3275494</c:v>
                </c:pt>
                <c:pt idx="93">
                  <c:v>3275495</c:v>
                </c:pt>
                <c:pt idx="94">
                  <c:v>3275496</c:v>
                </c:pt>
                <c:pt idx="95">
                  <c:v>3275497</c:v>
                </c:pt>
                <c:pt idx="96">
                  <c:v>3275498</c:v>
                </c:pt>
                <c:pt idx="97">
                  <c:v>3275499</c:v>
                </c:pt>
                <c:pt idx="98">
                  <c:v>3275500</c:v>
                </c:pt>
                <c:pt idx="99">
                  <c:v>3275501</c:v>
                </c:pt>
                <c:pt idx="100">
                  <c:v>3275502</c:v>
                </c:pt>
                <c:pt idx="101">
                  <c:v>3275503</c:v>
                </c:pt>
                <c:pt idx="102">
                  <c:v>3275504</c:v>
                </c:pt>
                <c:pt idx="103">
                  <c:v>3275505</c:v>
                </c:pt>
                <c:pt idx="104">
                  <c:v>3275506</c:v>
                </c:pt>
                <c:pt idx="105">
                  <c:v>3275507</c:v>
                </c:pt>
                <c:pt idx="106">
                  <c:v>3275508</c:v>
                </c:pt>
                <c:pt idx="107">
                  <c:v>3275509</c:v>
                </c:pt>
                <c:pt idx="108">
                  <c:v>3275510</c:v>
                </c:pt>
                <c:pt idx="109">
                  <c:v>3275511</c:v>
                </c:pt>
                <c:pt idx="110">
                  <c:v>3275512</c:v>
                </c:pt>
                <c:pt idx="111">
                  <c:v>3275513</c:v>
                </c:pt>
                <c:pt idx="112">
                  <c:v>3275514</c:v>
                </c:pt>
                <c:pt idx="113">
                  <c:v>3275515</c:v>
                </c:pt>
                <c:pt idx="114">
                  <c:v>3275516</c:v>
                </c:pt>
                <c:pt idx="115">
                  <c:v>3275517</c:v>
                </c:pt>
                <c:pt idx="116">
                  <c:v>3275518</c:v>
                </c:pt>
                <c:pt idx="117">
                  <c:v>3275519</c:v>
                </c:pt>
                <c:pt idx="118">
                  <c:v>3275520</c:v>
                </c:pt>
                <c:pt idx="119">
                  <c:v>3275521</c:v>
                </c:pt>
                <c:pt idx="120">
                  <c:v>3275522</c:v>
                </c:pt>
                <c:pt idx="121">
                  <c:v>3275523</c:v>
                </c:pt>
                <c:pt idx="122">
                  <c:v>3275524</c:v>
                </c:pt>
                <c:pt idx="123">
                  <c:v>3275525</c:v>
                </c:pt>
                <c:pt idx="124">
                  <c:v>3275526</c:v>
                </c:pt>
                <c:pt idx="125">
                  <c:v>3275527</c:v>
                </c:pt>
                <c:pt idx="126">
                  <c:v>3275528</c:v>
                </c:pt>
                <c:pt idx="127">
                  <c:v>3275529</c:v>
                </c:pt>
                <c:pt idx="128">
                  <c:v>3275530</c:v>
                </c:pt>
                <c:pt idx="129">
                  <c:v>3275531</c:v>
                </c:pt>
                <c:pt idx="130">
                  <c:v>3275532</c:v>
                </c:pt>
                <c:pt idx="131">
                  <c:v>3275533</c:v>
                </c:pt>
                <c:pt idx="132">
                  <c:v>3275534</c:v>
                </c:pt>
                <c:pt idx="133">
                  <c:v>3275535</c:v>
                </c:pt>
                <c:pt idx="134">
                  <c:v>3275536</c:v>
                </c:pt>
                <c:pt idx="135">
                  <c:v>3275537</c:v>
                </c:pt>
                <c:pt idx="136">
                  <c:v>3275538</c:v>
                </c:pt>
                <c:pt idx="137">
                  <c:v>3275539</c:v>
                </c:pt>
                <c:pt idx="138">
                  <c:v>3275540</c:v>
                </c:pt>
                <c:pt idx="139">
                  <c:v>3275541</c:v>
                </c:pt>
                <c:pt idx="140">
                  <c:v>3275542</c:v>
                </c:pt>
                <c:pt idx="141">
                  <c:v>3275543</c:v>
                </c:pt>
                <c:pt idx="142">
                  <c:v>3275544</c:v>
                </c:pt>
                <c:pt idx="143">
                  <c:v>3275545</c:v>
                </c:pt>
                <c:pt idx="144">
                  <c:v>3275546</c:v>
                </c:pt>
                <c:pt idx="145">
                  <c:v>3275547</c:v>
                </c:pt>
                <c:pt idx="146">
                  <c:v>3275548</c:v>
                </c:pt>
                <c:pt idx="147">
                  <c:v>3275549</c:v>
                </c:pt>
                <c:pt idx="148">
                  <c:v>3275550</c:v>
                </c:pt>
                <c:pt idx="149">
                  <c:v>3275551</c:v>
                </c:pt>
                <c:pt idx="150">
                  <c:v>3275552</c:v>
                </c:pt>
                <c:pt idx="151">
                  <c:v>3275553</c:v>
                </c:pt>
                <c:pt idx="152">
                  <c:v>3275554</c:v>
                </c:pt>
                <c:pt idx="153">
                  <c:v>3275555</c:v>
                </c:pt>
                <c:pt idx="154">
                  <c:v>3275556</c:v>
                </c:pt>
                <c:pt idx="155">
                  <c:v>3275557</c:v>
                </c:pt>
                <c:pt idx="156">
                  <c:v>3275558</c:v>
                </c:pt>
                <c:pt idx="157">
                  <c:v>3275559</c:v>
                </c:pt>
                <c:pt idx="158">
                  <c:v>3275560</c:v>
                </c:pt>
                <c:pt idx="159">
                  <c:v>3275561</c:v>
                </c:pt>
                <c:pt idx="160">
                  <c:v>3275562</c:v>
                </c:pt>
                <c:pt idx="161">
                  <c:v>3275563</c:v>
                </c:pt>
                <c:pt idx="162">
                  <c:v>3275564</c:v>
                </c:pt>
                <c:pt idx="163">
                  <c:v>3275565</c:v>
                </c:pt>
                <c:pt idx="164">
                  <c:v>3275566</c:v>
                </c:pt>
                <c:pt idx="165">
                  <c:v>3275567</c:v>
                </c:pt>
                <c:pt idx="166">
                  <c:v>3275568</c:v>
                </c:pt>
                <c:pt idx="167">
                  <c:v>3275569</c:v>
                </c:pt>
                <c:pt idx="168">
                  <c:v>3275570</c:v>
                </c:pt>
                <c:pt idx="169">
                  <c:v>3275571</c:v>
                </c:pt>
                <c:pt idx="170">
                  <c:v>3275572</c:v>
                </c:pt>
                <c:pt idx="171">
                  <c:v>3275573</c:v>
                </c:pt>
                <c:pt idx="172">
                  <c:v>3275574</c:v>
                </c:pt>
                <c:pt idx="173">
                  <c:v>3275575</c:v>
                </c:pt>
                <c:pt idx="174">
                  <c:v>3275576</c:v>
                </c:pt>
                <c:pt idx="175">
                  <c:v>3275577</c:v>
                </c:pt>
                <c:pt idx="176">
                  <c:v>3275578</c:v>
                </c:pt>
                <c:pt idx="177">
                  <c:v>3275579</c:v>
                </c:pt>
                <c:pt idx="178">
                  <c:v>3275580</c:v>
                </c:pt>
                <c:pt idx="179">
                  <c:v>3275581</c:v>
                </c:pt>
                <c:pt idx="180">
                  <c:v>3275582</c:v>
                </c:pt>
                <c:pt idx="181">
                  <c:v>3275583</c:v>
                </c:pt>
                <c:pt idx="182">
                  <c:v>3275584</c:v>
                </c:pt>
                <c:pt idx="183">
                  <c:v>3275585</c:v>
                </c:pt>
                <c:pt idx="184">
                  <c:v>3275586</c:v>
                </c:pt>
                <c:pt idx="185">
                  <c:v>3275587</c:v>
                </c:pt>
                <c:pt idx="186">
                  <c:v>3275588</c:v>
                </c:pt>
                <c:pt idx="187">
                  <c:v>3275589</c:v>
                </c:pt>
                <c:pt idx="188">
                  <c:v>3275590</c:v>
                </c:pt>
                <c:pt idx="189">
                  <c:v>3275591</c:v>
                </c:pt>
                <c:pt idx="190">
                  <c:v>3275592</c:v>
                </c:pt>
                <c:pt idx="191">
                  <c:v>3275593</c:v>
                </c:pt>
                <c:pt idx="192">
                  <c:v>3275594</c:v>
                </c:pt>
                <c:pt idx="193">
                  <c:v>3275595</c:v>
                </c:pt>
                <c:pt idx="194">
                  <c:v>3275596</c:v>
                </c:pt>
                <c:pt idx="195">
                  <c:v>3275597</c:v>
                </c:pt>
                <c:pt idx="196">
                  <c:v>3275598</c:v>
                </c:pt>
                <c:pt idx="197">
                  <c:v>3275599</c:v>
                </c:pt>
                <c:pt idx="198">
                  <c:v>3275600</c:v>
                </c:pt>
                <c:pt idx="199">
                  <c:v>3275601</c:v>
                </c:pt>
                <c:pt idx="200">
                  <c:v>3275602</c:v>
                </c:pt>
                <c:pt idx="201">
                  <c:v>3275603</c:v>
                </c:pt>
                <c:pt idx="202">
                  <c:v>3275604</c:v>
                </c:pt>
                <c:pt idx="203">
                  <c:v>3275605</c:v>
                </c:pt>
                <c:pt idx="204">
                  <c:v>3275606</c:v>
                </c:pt>
                <c:pt idx="205">
                  <c:v>3275607</c:v>
                </c:pt>
                <c:pt idx="206">
                  <c:v>3275608</c:v>
                </c:pt>
                <c:pt idx="207">
                  <c:v>3275609</c:v>
                </c:pt>
                <c:pt idx="208">
                  <c:v>3275610</c:v>
                </c:pt>
                <c:pt idx="209">
                  <c:v>3275611</c:v>
                </c:pt>
                <c:pt idx="210">
                  <c:v>3275612</c:v>
                </c:pt>
                <c:pt idx="211">
                  <c:v>3275613</c:v>
                </c:pt>
                <c:pt idx="212">
                  <c:v>3275614</c:v>
                </c:pt>
                <c:pt idx="213">
                  <c:v>3275615</c:v>
                </c:pt>
                <c:pt idx="214">
                  <c:v>3275616</c:v>
                </c:pt>
                <c:pt idx="215">
                  <c:v>3275617</c:v>
                </c:pt>
                <c:pt idx="216">
                  <c:v>3275618</c:v>
                </c:pt>
                <c:pt idx="217">
                  <c:v>3275619</c:v>
                </c:pt>
                <c:pt idx="218">
                  <c:v>3275620</c:v>
                </c:pt>
                <c:pt idx="219">
                  <c:v>3275621</c:v>
                </c:pt>
                <c:pt idx="220">
                  <c:v>3275622</c:v>
                </c:pt>
                <c:pt idx="221">
                  <c:v>3275623</c:v>
                </c:pt>
                <c:pt idx="222">
                  <c:v>3275624</c:v>
                </c:pt>
                <c:pt idx="223">
                  <c:v>3275625</c:v>
                </c:pt>
                <c:pt idx="224">
                  <c:v>3275626</c:v>
                </c:pt>
                <c:pt idx="225">
                  <c:v>3275627</c:v>
                </c:pt>
                <c:pt idx="226">
                  <c:v>3275628</c:v>
                </c:pt>
                <c:pt idx="227">
                  <c:v>3275629</c:v>
                </c:pt>
                <c:pt idx="228">
                  <c:v>3275630</c:v>
                </c:pt>
                <c:pt idx="229">
                  <c:v>3275631</c:v>
                </c:pt>
                <c:pt idx="230">
                  <c:v>3275632</c:v>
                </c:pt>
                <c:pt idx="231">
                  <c:v>3275633</c:v>
                </c:pt>
                <c:pt idx="232">
                  <c:v>3275634</c:v>
                </c:pt>
                <c:pt idx="233">
                  <c:v>3275635</c:v>
                </c:pt>
                <c:pt idx="234">
                  <c:v>3275636</c:v>
                </c:pt>
                <c:pt idx="235">
                  <c:v>3275637</c:v>
                </c:pt>
                <c:pt idx="236">
                  <c:v>3275638</c:v>
                </c:pt>
                <c:pt idx="237">
                  <c:v>3275639</c:v>
                </c:pt>
                <c:pt idx="238">
                  <c:v>3275640</c:v>
                </c:pt>
                <c:pt idx="239">
                  <c:v>3275641</c:v>
                </c:pt>
                <c:pt idx="240">
                  <c:v>3275642</c:v>
                </c:pt>
                <c:pt idx="241">
                  <c:v>3275643</c:v>
                </c:pt>
                <c:pt idx="242">
                  <c:v>3275644</c:v>
                </c:pt>
                <c:pt idx="243">
                  <c:v>3275645</c:v>
                </c:pt>
                <c:pt idx="244">
                  <c:v>3275646</c:v>
                </c:pt>
                <c:pt idx="245">
                  <c:v>3275647</c:v>
                </c:pt>
                <c:pt idx="246">
                  <c:v>3275648</c:v>
                </c:pt>
                <c:pt idx="247">
                  <c:v>3275649</c:v>
                </c:pt>
                <c:pt idx="248">
                  <c:v>3275650</c:v>
                </c:pt>
                <c:pt idx="249">
                  <c:v>3275651</c:v>
                </c:pt>
                <c:pt idx="250">
                  <c:v>3275652</c:v>
                </c:pt>
                <c:pt idx="251">
                  <c:v>3275653</c:v>
                </c:pt>
                <c:pt idx="252">
                  <c:v>3275654</c:v>
                </c:pt>
                <c:pt idx="253">
                  <c:v>3275655</c:v>
                </c:pt>
                <c:pt idx="254">
                  <c:v>3275656</c:v>
                </c:pt>
                <c:pt idx="255">
                  <c:v>3275657</c:v>
                </c:pt>
                <c:pt idx="256">
                  <c:v>3275658</c:v>
                </c:pt>
                <c:pt idx="257">
                  <c:v>3275659</c:v>
                </c:pt>
                <c:pt idx="258">
                  <c:v>3275660</c:v>
                </c:pt>
                <c:pt idx="259">
                  <c:v>3275661</c:v>
                </c:pt>
                <c:pt idx="260">
                  <c:v>3275662</c:v>
                </c:pt>
                <c:pt idx="261">
                  <c:v>3275663</c:v>
                </c:pt>
                <c:pt idx="262">
                  <c:v>3275664</c:v>
                </c:pt>
                <c:pt idx="263">
                  <c:v>3275665</c:v>
                </c:pt>
                <c:pt idx="264">
                  <c:v>3275666</c:v>
                </c:pt>
                <c:pt idx="265">
                  <c:v>3275667</c:v>
                </c:pt>
                <c:pt idx="266">
                  <c:v>3275668</c:v>
                </c:pt>
                <c:pt idx="267">
                  <c:v>3275669</c:v>
                </c:pt>
                <c:pt idx="268">
                  <c:v>3275670</c:v>
                </c:pt>
                <c:pt idx="269">
                  <c:v>3275671</c:v>
                </c:pt>
                <c:pt idx="270">
                  <c:v>3275672</c:v>
                </c:pt>
                <c:pt idx="271">
                  <c:v>3275673</c:v>
                </c:pt>
                <c:pt idx="272">
                  <c:v>3275674</c:v>
                </c:pt>
                <c:pt idx="273">
                  <c:v>3275675</c:v>
                </c:pt>
                <c:pt idx="274">
                  <c:v>3275676</c:v>
                </c:pt>
                <c:pt idx="275">
                  <c:v>3275677</c:v>
                </c:pt>
                <c:pt idx="276">
                  <c:v>3275678</c:v>
                </c:pt>
                <c:pt idx="277">
                  <c:v>3275679</c:v>
                </c:pt>
                <c:pt idx="278">
                  <c:v>3275680</c:v>
                </c:pt>
                <c:pt idx="279">
                  <c:v>3275681</c:v>
                </c:pt>
                <c:pt idx="280">
                  <c:v>3275682</c:v>
                </c:pt>
                <c:pt idx="281">
                  <c:v>3275683</c:v>
                </c:pt>
                <c:pt idx="282">
                  <c:v>3275684</c:v>
                </c:pt>
                <c:pt idx="283">
                  <c:v>3275685</c:v>
                </c:pt>
                <c:pt idx="284">
                  <c:v>3275686</c:v>
                </c:pt>
                <c:pt idx="285">
                  <c:v>3275687</c:v>
                </c:pt>
                <c:pt idx="286">
                  <c:v>3275688</c:v>
                </c:pt>
                <c:pt idx="287">
                  <c:v>3275689</c:v>
                </c:pt>
                <c:pt idx="288">
                  <c:v>3275690</c:v>
                </c:pt>
                <c:pt idx="289">
                  <c:v>3275691</c:v>
                </c:pt>
                <c:pt idx="290">
                  <c:v>3275692</c:v>
                </c:pt>
                <c:pt idx="291">
                  <c:v>3275693</c:v>
                </c:pt>
                <c:pt idx="292">
                  <c:v>3275694</c:v>
                </c:pt>
                <c:pt idx="293">
                  <c:v>3275695</c:v>
                </c:pt>
                <c:pt idx="294">
                  <c:v>3275696</c:v>
                </c:pt>
                <c:pt idx="295">
                  <c:v>3275697</c:v>
                </c:pt>
                <c:pt idx="296">
                  <c:v>3275698</c:v>
                </c:pt>
                <c:pt idx="297">
                  <c:v>3275699</c:v>
                </c:pt>
                <c:pt idx="298">
                  <c:v>3275700</c:v>
                </c:pt>
                <c:pt idx="299">
                  <c:v>3275701</c:v>
                </c:pt>
                <c:pt idx="300">
                  <c:v>3275702</c:v>
                </c:pt>
                <c:pt idx="301">
                  <c:v>3275703</c:v>
                </c:pt>
                <c:pt idx="302">
                  <c:v>3275704</c:v>
                </c:pt>
                <c:pt idx="303">
                  <c:v>3275705</c:v>
                </c:pt>
                <c:pt idx="304">
                  <c:v>3275706</c:v>
                </c:pt>
                <c:pt idx="305">
                  <c:v>3275707</c:v>
                </c:pt>
                <c:pt idx="306">
                  <c:v>3275708</c:v>
                </c:pt>
                <c:pt idx="307">
                  <c:v>3275709</c:v>
                </c:pt>
                <c:pt idx="308">
                  <c:v>3275710</c:v>
                </c:pt>
                <c:pt idx="309">
                  <c:v>3275711</c:v>
                </c:pt>
                <c:pt idx="310">
                  <c:v>3275712</c:v>
                </c:pt>
                <c:pt idx="311">
                  <c:v>3275713</c:v>
                </c:pt>
                <c:pt idx="312">
                  <c:v>3275714</c:v>
                </c:pt>
                <c:pt idx="313">
                  <c:v>3275715</c:v>
                </c:pt>
                <c:pt idx="314">
                  <c:v>3275716</c:v>
                </c:pt>
                <c:pt idx="315">
                  <c:v>3275717</c:v>
                </c:pt>
                <c:pt idx="316">
                  <c:v>3275718</c:v>
                </c:pt>
                <c:pt idx="317">
                  <c:v>3275719</c:v>
                </c:pt>
                <c:pt idx="318">
                  <c:v>3275720</c:v>
                </c:pt>
                <c:pt idx="319">
                  <c:v>3275721</c:v>
                </c:pt>
                <c:pt idx="320">
                  <c:v>3275722</c:v>
                </c:pt>
                <c:pt idx="321">
                  <c:v>3275723</c:v>
                </c:pt>
                <c:pt idx="322">
                  <c:v>3275724</c:v>
                </c:pt>
                <c:pt idx="323">
                  <c:v>3275725</c:v>
                </c:pt>
                <c:pt idx="324">
                  <c:v>3275726</c:v>
                </c:pt>
                <c:pt idx="325">
                  <c:v>3275727</c:v>
                </c:pt>
                <c:pt idx="326">
                  <c:v>3275728</c:v>
                </c:pt>
                <c:pt idx="327">
                  <c:v>3275729</c:v>
                </c:pt>
                <c:pt idx="328">
                  <c:v>3275730</c:v>
                </c:pt>
                <c:pt idx="329">
                  <c:v>3275731</c:v>
                </c:pt>
                <c:pt idx="330">
                  <c:v>3275732</c:v>
                </c:pt>
                <c:pt idx="331">
                  <c:v>3275733</c:v>
                </c:pt>
                <c:pt idx="332">
                  <c:v>3275734</c:v>
                </c:pt>
                <c:pt idx="333">
                  <c:v>3275735</c:v>
                </c:pt>
                <c:pt idx="334">
                  <c:v>3275736</c:v>
                </c:pt>
                <c:pt idx="335">
                  <c:v>3275737</c:v>
                </c:pt>
                <c:pt idx="336">
                  <c:v>3275738</c:v>
                </c:pt>
                <c:pt idx="337">
                  <c:v>3275739</c:v>
                </c:pt>
                <c:pt idx="338">
                  <c:v>3275740</c:v>
                </c:pt>
                <c:pt idx="339">
                  <c:v>3275741</c:v>
                </c:pt>
                <c:pt idx="340">
                  <c:v>3275742</c:v>
                </c:pt>
                <c:pt idx="341">
                  <c:v>3275743</c:v>
                </c:pt>
                <c:pt idx="342">
                  <c:v>3275744</c:v>
                </c:pt>
                <c:pt idx="343">
                  <c:v>3275745</c:v>
                </c:pt>
                <c:pt idx="344">
                  <c:v>3275746</c:v>
                </c:pt>
                <c:pt idx="345">
                  <c:v>3275747</c:v>
                </c:pt>
                <c:pt idx="346">
                  <c:v>3275748</c:v>
                </c:pt>
                <c:pt idx="347">
                  <c:v>3275749</c:v>
                </c:pt>
                <c:pt idx="348">
                  <c:v>3275750</c:v>
                </c:pt>
                <c:pt idx="349">
                  <c:v>3275751</c:v>
                </c:pt>
                <c:pt idx="350">
                  <c:v>3275752</c:v>
                </c:pt>
                <c:pt idx="351">
                  <c:v>3275753</c:v>
                </c:pt>
                <c:pt idx="352">
                  <c:v>3275754</c:v>
                </c:pt>
                <c:pt idx="353">
                  <c:v>3275755</c:v>
                </c:pt>
                <c:pt idx="354">
                  <c:v>3275756</c:v>
                </c:pt>
                <c:pt idx="355">
                  <c:v>3275757</c:v>
                </c:pt>
                <c:pt idx="356">
                  <c:v>3275758</c:v>
                </c:pt>
                <c:pt idx="357">
                  <c:v>3275759</c:v>
                </c:pt>
                <c:pt idx="358">
                  <c:v>3275760</c:v>
                </c:pt>
                <c:pt idx="359">
                  <c:v>3275761</c:v>
                </c:pt>
                <c:pt idx="360">
                  <c:v>3275762</c:v>
                </c:pt>
                <c:pt idx="361">
                  <c:v>3275763</c:v>
                </c:pt>
                <c:pt idx="362">
                  <c:v>3275764</c:v>
                </c:pt>
                <c:pt idx="363">
                  <c:v>3275765</c:v>
                </c:pt>
                <c:pt idx="364">
                  <c:v>3275766</c:v>
                </c:pt>
                <c:pt idx="365">
                  <c:v>3275767</c:v>
                </c:pt>
                <c:pt idx="366">
                  <c:v>3275768</c:v>
                </c:pt>
                <c:pt idx="367">
                  <c:v>3275769</c:v>
                </c:pt>
                <c:pt idx="368">
                  <c:v>3275770</c:v>
                </c:pt>
                <c:pt idx="369">
                  <c:v>3275771</c:v>
                </c:pt>
                <c:pt idx="370">
                  <c:v>3275772</c:v>
                </c:pt>
                <c:pt idx="371">
                  <c:v>3275773</c:v>
                </c:pt>
                <c:pt idx="372">
                  <c:v>3275774</c:v>
                </c:pt>
                <c:pt idx="373">
                  <c:v>3275775</c:v>
                </c:pt>
                <c:pt idx="374">
                  <c:v>3275776</c:v>
                </c:pt>
                <c:pt idx="375">
                  <c:v>3275777</c:v>
                </c:pt>
                <c:pt idx="376">
                  <c:v>3275778</c:v>
                </c:pt>
                <c:pt idx="377">
                  <c:v>3275779</c:v>
                </c:pt>
                <c:pt idx="378">
                  <c:v>3275780</c:v>
                </c:pt>
                <c:pt idx="379">
                  <c:v>3275781</c:v>
                </c:pt>
                <c:pt idx="380">
                  <c:v>3275782</c:v>
                </c:pt>
                <c:pt idx="381">
                  <c:v>3275783</c:v>
                </c:pt>
                <c:pt idx="382">
                  <c:v>3275784</c:v>
                </c:pt>
                <c:pt idx="383">
                  <c:v>3275785</c:v>
                </c:pt>
                <c:pt idx="384">
                  <c:v>3275786</c:v>
                </c:pt>
                <c:pt idx="385">
                  <c:v>3275787</c:v>
                </c:pt>
                <c:pt idx="386">
                  <c:v>3275788</c:v>
                </c:pt>
                <c:pt idx="387">
                  <c:v>3275789</c:v>
                </c:pt>
                <c:pt idx="388">
                  <c:v>3275790</c:v>
                </c:pt>
                <c:pt idx="389">
                  <c:v>3275791</c:v>
                </c:pt>
                <c:pt idx="390">
                  <c:v>3275792</c:v>
                </c:pt>
                <c:pt idx="391">
                  <c:v>3275793</c:v>
                </c:pt>
                <c:pt idx="392">
                  <c:v>3275794</c:v>
                </c:pt>
                <c:pt idx="393">
                  <c:v>3275795</c:v>
                </c:pt>
                <c:pt idx="394">
                  <c:v>3275796</c:v>
                </c:pt>
                <c:pt idx="395">
                  <c:v>3275797</c:v>
                </c:pt>
                <c:pt idx="396">
                  <c:v>3275798</c:v>
                </c:pt>
                <c:pt idx="397">
                  <c:v>3275799</c:v>
                </c:pt>
                <c:pt idx="398">
                  <c:v>3275800</c:v>
                </c:pt>
                <c:pt idx="399">
                  <c:v>3275801</c:v>
                </c:pt>
                <c:pt idx="400">
                  <c:v>3275802</c:v>
                </c:pt>
                <c:pt idx="401">
                  <c:v>3275803</c:v>
                </c:pt>
                <c:pt idx="402">
                  <c:v>3275804</c:v>
                </c:pt>
                <c:pt idx="403">
                  <c:v>3275805</c:v>
                </c:pt>
                <c:pt idx="404">
                  <c:v>3275806</c:v>
                </c:pt>
                <c:pt idx="405">
                  <c:v>3275807</c:v>
                </c:pt>
                <c:pt idx="406">
                  <c:v>3275808</c:v>
                </c:pt>
                <c:pt idx="407">
                  <c:v>3275809</c:v>
                </c:pt>
                <c:pt idx="408">
                  <c:v>3275810</c:v>
                </c:pt>
                <c:pt idx="409">
                  <c:v>3275811</c:v>
                </c:pt>
                <c:pt idx="410">
                  <c:v>3275812</c:v>
                </c:pt>
                <c:pt idx="411">
                  <c:v>3275813</c:v>
                </c:pt>
                <c:pt idx="412">
                  <c:v>3275814</c:v>
                </c:pt>
                <c:pt idx="413">
                  <c:v>3275815</c:v>
                </c:pt>
                <c:pt idx="414">
                  <c:v>3275816</c:v>
                </c:pt>
                <c:pt idx="415">
                  <c:v>3275817</c:v>
                </c:pt>
                <c:pt idx="416">
                  <c:v>3275818</c:v>
                </c:pt>
                <c:pt idx="417">
                  <c:v>3275819</c:v>
                </c:pt>
                <c:pt idx="418">
                  <c:v>3275820</c:v>
                </c:pt>
                <c:pt idx="419">
                  <c:v>3275821</c:v>
                </c:pt>
                <c:pt idx="420">
                  <c:v>3275822</c:v>
                </c:pt>
                <c:pt idx="421">
                  <c:v>3275823</c:v>
                </c:pt>
                <c:pt idx="422">
                  <c:v>3275824</c:v>
                </c:pt>
                <c:pt idx="423">
                  <c:v>3275825</c:v>
                </c:pt>
                <c:pt idx="424">
                  <c:v>3275826</c:v>
                </c:pt>
                <c:pt idx="425">
                  <c:v>3275827</c:v>
                </c:pt>
                <c:pt idx="426">
                  <c:v>3275828</c:v>
                </c:pt>
                <c:pt idx="427">
                  <c:v>3275829</c:v>
                </c:pt>
                <c:pt idx="428">
                  <c:v>3275830</c:v>
                </c:pt>
                <c:pt idx="429">
                  <c:v>3275831</c:v>
                </c:pt>
                <c:pt idx="430">
                  <c:v>3275832</c:v>
                </c:pt>
                <c:pt idx="431">
                  <c:v>3275833</c:v>
                </c:pt>
                <c:pt idx="432">
                  <c:v>3275834</c:v>
                </c:pt>
                <c:pt idx="433">
                  <c:v>3275835</c:v>
                </c:pt>
                <c:pt idx="434">
                  <c:v>3275836</c:v>
                </c:pt>
                <c:pt idx="435">
                  <c:v>3275837</c:v>
                </c:pt>
                <c:pt idx="436">
                  <c:v>3275838</c:v>
                </c:pt>
                <c:pt idx="437">
                  <c:v>3275839</c:v>
                </c:pt>
                <c:pt idx="438">
                  <c:v>3275840</c:v>
                </c:pt>
                <c:pt idx="439">
                  <c:v>3275841</c:v>
                </c:pt>
                <c:pt idx="440">
                  <c:v>3275842</c:v>
                </c:pt>
                <c:pt idx="441">
                  <c:v>3275843</c:v>
                </c:pt>
                <c:pt idx="442">
                  <c:v>3275844</c:v>
                </c:pt>
                <c:pt idx="443">
                  <c:v>3275845</c:v>
                </c:pt>
                <c:pt idx="444">
                  <c:v>3275846</c:v>
                </c:pt>
                <c:pt idx="445">
                  <c:v>3275847</c:v>
                </c:pt>
                <c:pt idx="446">
                  <c:v>3275848</c:v>
                </c:pt>
                <c:pt idx="447">
                  <c:v>3275849</c:v>
                </c:pt>
                <c:pt idx="448">
                  <c:v>3275850</c:v>
                </c:pt>
                <c:pt idx="449">
                  <c:v>3275851</c:v>
                </c:pt>
                <c:pt idx="450">
                  <c:v>3275852</c:v>
                </c:pt>
                <c:pt idx="451">
                  <c:v>3275853</c:v>
                </c:pt>
                <c:pt idx="452">
                  <c:v>3275854</c:v>
                </c:pt>
                <c:pt idx="453">
                  <c:v>3275855</c:v>
                </c:pt>
                <c:pt idx="454">
                  <c:v>3275856</c:v>
                </c:pt>
                <c:pt idx="455">
                  <c:v>3275857</c:v>
                </c:pt>
                <c:pt idx="456">
                  <c:v>3275858</c:v>
                </c:pt>
                <c:pt idx="457">
                  <c:v>3275859</c:v>
                </c:pt>
                <c:pt idx="458">
                  <c:v>3275860</c:v>
                </c:pt>
                <c:pt idx="459">
                  <c:v>3275861</c:v>
                </c:pt>
                <c:pt idx="460">
                  <c:v>3275862</c:v>
                </c:pt>
                <c:pt idx="461">
                  <c:v>3275863</c:v>
                </c:pt>
                <c:pt idx="462">
                  <c:v>3275864</c:v>
                </c:pt>
                <c:pt idx="463">
                  <c:v>3275865</c:v>
                </c:pt>
                <c:pt idx="464">
                  <c:v>3275866</c:v>
                </c:pt>
                <c:pt idx="465">
                  <c:v>3275867</c:v>
                </c:pt>
                <c:pt idx="466">
                  <c:v>3275868</c:v>
                </c:pt>
                <c:pt idx="467">
                  <c:v>3275869</c:v>
                </c:pt>
                <c:pt idx="468">
                  <c:v>3275870</c:v>
                </c:pt>
                <c:pt idx="469">
                  <c:v>3275871</c:v>
                </c:pt>
                <c:pt idx="470">
                  <c:v>3275872</c:v>
                </c:pt>
                <c:pt idx="471">
                  <c:v>3275873</c:v>
                </c:pt>
                <c:pt idx="472">
                  <c:v>3275874</c:v>
                </c:pt>
                <c:pt idx="473">
                  <c:v>3275875</c:v>
                </c:pt>
                <c:pt idx="474">
                  <c:v>3275876</c:v>
                </c:pt>
                <c:pt idx="475">
                  <c:v>3275877</c:v>
                </c:pt>
                <c:pt idx="476">
                  <c:v>3275878</c:v>
                </c:pt>
                <c:pt idx="477">
                  <c:v>3275879</c:v>
                </c:pt>
                <c:pt idx="478">
                  <c:v>3275880</c:v>
                </c:pt>
                <c:pt idx="479">
                  <c:v>3275881</c:v>
                </c:pt>
                <c:pt idx="480">
                  <c:v>3275882</c:v>
                </c:pt>
                <c:pt idx="481">
                  <c:v>3275883</c:v>
                </c:pt>
                <c:pt idx="482">
                  <c:v>3275884</c:v>
                </c:pt>
                <c:pt idx="483">
                  <c:v>3275885</c:v>
                </c:pt>
                <c:pt idx="484">
                  <c:v>3275886</c:v>
                </c:pt>
                <c:pt idx="485">
                  <c:v>3275887</c:v>
                </c:pt>
                <c:pt idx="486">
                  <c:v>3275888</c:v>
                </c:pt>
                <c:pt idx="487">
                  <c:v>3275889</c:v>
                </c:pt>
                <c:pt idx="488">
                  <c:v>3275890</c:v>
                </c:pt>
                <c:pt idx="489">
                  <c:v>3275891</c:v>
                </c:pt>
                <c:pt idx="490">
                  <c:v>3275892</c:v>
                </c:pt>
                <c:pt idx="491">
                  <c:v>3275893</c:v>
                </c:pt>
                <c:pt idx="492">
                  <c:v>3275894</c:v>
                </c:pt>
                <c:pt idx="493">
                  <c:v>3275895</c:v>
                </c:pt>
                <c:pt idx="494">
                  <c:v>3275896</c:v>
                </c:pt>
                <c:pt idx="495">
                  <c:v>3275897</c:v>
                </c:pt>
                <c:pt idx="496">
                  <c:v>3275898</c:v>
                </c:pt>
                <c:pt idx="497">
                  <c:v>3275899</c:v>
                </c:pt>
                <c:pt idx="498">
                  <c:v>3275900</c:v>
                </c:pt>
                <c:pt idx="499">
                  <c:v>3275901</c:v>
                </c:pt>
                <c:pt idx="500">
                  <c:v>3275902</c:v>
                </c:pt>
                <c:pt idx="501">
                  <c:v>3275903</c:v>
                </c:pt>
                <c:pt idx="502">
                  <c:v>3275904</c:v>
                </c:pt>
                <c:pt idx="503">
                  <c:v>3275905</c:v>
                </c:pt>
                <c:pt idx="504">
                  <c:v>3275906</c:v>
                </c:pt>
                <c:pt idx="505">
                  <c:v>3275907</c:v>
                </c:pt>
                <c:pt idx="506">
                  <c:v>3275908</c:v>
                </c:pt>
                <c:pt idx="507">
                  <c:v>3275909</c:v>
                </c:pt>
                <c:pt idx="508">
                  <c:v>3275910</c:v>
                </c:pt>
                <c:pt idx="509">
                  <c:v>3275911</c:v>
                </c:pt>
                <c:pt idx="510">
                  <c:v>3275912</c:v>
                </c:pt>
                <c:pt idx="511">
                  <c:v>3275913</c:v>
                </c:pt>
                <c:pt idx="512">
                  <c:v>3275914</c:v>
                </c:pt>
                <c:pt idx="513">
                  <c:v>3275915</c:v>
                </c:pt>
                <c:pt idx="514">
                  <c:v>3275916</c:v>
                </c:pt>
                <c:pt idx="515">
                  <c:v>3275917</c:v>
                </c:pt>
                <c:pt idx="516">
                  <c:v>3275918</c:v>
                </c:pt>
                <c:pt idx="517">
                  <c:v>3275919</c:v>
                </c:pt>
                <c:pt idx="518">
                  <c:v>3275920</c:v>
                </c:pt>
                <c:pt idx="519">
                  <c:v>3275921</c:v>
                </c:pt>
                <c:pt idx="520">
                  <c:v>3275922</c:v>
                </c:pt>
                <c:pt idx="521">
                  <c:v>3275923</c:v>
                </c:pt>
                <c:pt idx="522">
                  <c:v>3275924</c:v>
                </c:pt>
                <c:pt idx="523">
                  <c:v>3275925</c:v>
                </c:pt>
                <c:pt idx="524">
                  <c:v>3275926</c:v>
                </c:pt>
                <c:pt idx="525">
                  <c:v>3275927</c:v>
                </c:pt>
                <c:pt idx="526">
                  <c:v>3275928</c:v>
                </c:pt>
                <c:pt idx="527">
                  <c:v>3275929</c:v>
                </c:pt>
                <c:pt idx="528">
                  <c:v>3275930</c:v>
                </c:pt>
                <c:pt idx="529">
                  <c:v>3275931</c:v>
                </c:pt>
                <c:pt idx="530">
                  <c:v>3275932</c:v>
                </c:pt>
                <c:pt idx="531">
                  <c:v>3275933</c:v>
                </c:pt>
                <c:pt idx="532">
                  <c:v>3275934</c:v>
                </c:pt>
                <c:pt idx="533">
                  <c:v>3275935</c:v>
                </c:pt>
                <c:pt idx="534">
                  <c:v>3275936</c:v>
                </c:pt>
                <c:pt idx="535">
                  <c:v>3275937</c:v>
                </c:pt>
                <c:pt idx="536">
                  <c:v>3275938</c:v>
                </c:pt>
                <c:pt idx="537">
                  <c:v>3275939</c:v>
                </c:pt>
                <c:pt idx="538">
                  <c:v>3275940</c:v>
                </c:pt>
                <c:pt idx="539">
                  <c:v>3275941</c:v>
                </c:pt>
                <c:pt idx="540">
                  <c:v>3275942</c:v>
                </c:pt>
                <c:pt idx="541">
                  <c:v>3275943</c:v>
                </c:pt>
                <c:pt idx="542">
                  <c:v>3275944</c:v>
                </c:pt>
                <c:pt idx="543">
                  <c:v>3275945</c:v>
                </c:pt>
                <c:pt idx="544">
                  <c:v>3275946</c:v>
                </c:pt>
                <c:pt idx="545">
                  <c:v>3275947</c:v>
                </c:pt>
                <c:pt idx="546">
                  <c:v>3275948</c:v>
                </c:pt>
                <c:pt idx="547">
                  <c:v>3275949</c:v>
                </c:pt>
                <c:pt idx="548">
                  <c:v>3275950</c:v>
                </c:pt>
                <c:pt idx="549">
                  <c:v>3275951</c:v>
                </c:pt>
                <c:pt idx="550">
                  <c:v>3275952</c:v>
                </c:pt>
                <c:pt idx="551">
                  <c:v>3275953</c:v>
                </c:pt>
                <c:pt idx="552">
                  <c:v>3275954</c:v>
                </c:pt>
                <c:pt idx="553">
                  <c:v>3275955</c:v>
                </c:pt>
                <c:pt idx="554">
                  <c:v>3275956</c:v>
                </c:pt>
                <c:pt idx="555">
                  <c:v>3275957</c:v>
                </c:pt>
                <c:pt idx="556">
                  <c:v>3275958</c:v>
                </c:pt>
                <c:pt idx="557">
                  <c:v>3275959</c:v>
                </c:pt>
                <c:pt idx="558">
                  <c:v>3275960</c:v>
                </c:pt>
                <c:pt idx="559">
                  <c:v>3275961</c:v>
                </c:pt>
                <c:pt idx="560">
                  <c:v>3275962</c:v>
                </c:pt>
                <c:pt idx="561">
                  <c:v>3275963</c:v>
                </c:pt>
                <c:pt idx="562">
                  <c:v>3275964</c:v>
                </c:pt>
                <c:pt idx="563">
                  <c:v>3275965</c:v>
                </c:pt>
                <c:pt idx="564">
                  <c:v>3275966</c:v>
                </c:pt>
                <c:pt idx="565">
                  <c:v>3275967</c:v>
                </c:pt>
                <c:pt idx="566">
                  <c:v>3275968</c:v>
                </c:pt>
                <c:pt idx="567">
                  <c:v>3275969</c:v>
                </c:pt>
                <c:pt idx="568">
                  <c:v>3275970</c:v>
                </c:pt>
                <c:pt idx="569">
                  <c:v>3275971</c:v>
                </c:pt>
                <c:pt idx="570">
                  <c:v>3275972</c:v>
                </c:pt>
                <c:pt idx="571">
                  <c:v>3275973</c:v>
                </c:pt>
                <c:pt idx="572">
                  <c:v>3275974</c:v>
                </c:pt>
                <c:pt idx="573">
                  <c:v>3275975</c:v>
                </c:pt>
                <c:pt idx="574">
                  <c:v>3275976</c:v>
                </c:pt>
                <c:pt idx="575">
                  <c:v>3275977</c:v>
                </c:pt>
                <c:pt idx="576">
                  <c:v>3275978</c:v>
                </c:pt>
                <c:pt idx="577">
                  <c:v>3275979</c:v>
                </c:pt>
                <c:pt idx="578">
                  <c:v>3275980</c:v>
                </c:pt>
                <c:pt idx="579">
                  <c:v>3275981</c:v>
                </c:pt>
                <c:pt idx="580">
                  <c:v>3275982</c:v>
                </c:pt>
                <c:pt idx="581">
                  <c:v>3275983</c:v>
                </c:pt>
                <c:pt idx="582">
                  <c:v>3275984</c:v>
                </c:pt>
                <c:pt idx="583">
                  <c:v>3275985</c:v>
                </c:pt>
                <c:pt idx="584">
                  <c:v>3275986</c:v>
                </c:pt>
                <c:pt idx="585">
                  <c:v>3275987</c:v>
                </c:pt>
                <c:pt idx="586">
                  <c:v>3276058</c:v>
                </c:pt>
                <c:pt idx="587">
                  <c:v>3276059</c:v>
                </c:pt>
                <c:pt idx="588">
                  <c:v>3276060</c:v>
                </c:pt>
                <c:pt idx="589">
                  <c:v>3276061</c:v>
                </c:pt>
                <c:pt idx="590">
                  <c:v>3276062</c:v>
                </c:pt>
                <c:pt idx="591">
                  <c:v>3276063</c:v>
                </c:pt>
                <c:pt idx="592">
                  <c:v>3276064</c:v>
                </c:pt>
                <c:pt idx="593">
                  <c:v>3276065</c:v>
                </c:pt>
                <c:pt idx="594">
                  <c:v>3276066</c:v>
                </c:pt>
                <c:pt idx="595">
                  <c:v>3276067</c:v>
                </c:pt>
                <c:pt idx="596">
                  <c:v>3276068</c:v>
                </c:pt>
                <c:pt idx="597">
                  <c:v>3276069</c:v>
                </c:pt>
                <c:pt idx="598">
                  <c:v>3276070</c:v>
                </c:pt>
                <c:pt idx="599">
                  <c:v>3276071</c:v>
                </c:pt>
                <c:pt idx="600">
                  <c:v>3276072</c:v>
                </c:pt>
                <c:pt idx="601">
                  <c:v>3276073</c:v>
                </c:pt>
                <c:pt idx="602">
                  <c:v>3276074</c:v>
                </c:pt>
                <c:pt idx="603">
                  <c:v>3276075</c:v>
                </c:pt>
                <c:pt idx="604">
                  <c:v>3276076</c:v>
                </c:pt>
                <c:pt idx="605">
                  <c:v>3276077</c:v>
                </c:pt>
                <c:pt idx="606">
                  <c:v>3276078</c:v>
                </c:pt>
                <c:pt idx="607">
                  <c:v>3276079</c:v>
                </c:pt>
                <c:pt idx="608">
                  <c:v>3276080</c:v>
                </c:pt>
                <c:pt idx="609">
                  <c:v>3276081</c:v>
                </c:pt>
                <c:pt idx="610">
                  <c:v>3276082</c:v>
                </c:pt>
                <c:pt idx="611">
                  <c:v>3276083</c:v>
                </c:pt>
                <c:pt idx="612">
                  <c:v>3276084</c:v>
                </c:pt>
                <c:pt idx="613">
                  <c:v>3276085</c:v>
                </c:pt>
                <c:pt idx="614">
                  <c:v>3276086</c:v>
                </c:pt>
                <c:pt idx="615">
                  <c:v>3276087</c:v>
                </c:pt>
                <c:pt idx="616">
                  <c:v>3276088</c:v>
                </c:pt>
                <c:pt idx="617">
                  <c:v>3276089</c:v>
                </c:pt>
                <c:pt idx="618">
                  <c:v>3276090</c:v>
                </c:pt>
                <c:pt idx="619">
                  <c:v>3276091</c:v>
                </c:pt>
                <c:pt idx="620">
                  <c:v>3276092</c:v>
                </c:pt>
                <c:pt idx="621">
                  <c:v>3276093</c:v>
                </c:pt>
                <c:pt idx="622">
                  <c:v>3276094</c:v>
                </c:pt>
                <c:pt idx="623">
                  <c:v>3276095</c:v>
                </c:pt>
                <c:pt idx="624">
                  <c:v>3276096</c:v>
                </c:pt>
                <c:pt idx="625">
                  <c:v>3276097</c:v>
                </c:pt>
                <c:pt idx="626">
                  <c:v>3276098</c:v>
                </c:pt>
                <c:pt idx="627">
                  <c:v>3276099</c:v>
                </c:pt>
                <c:pt idx="628">
                  <c:v>3276100</c:v>
                </c:pt>
                <c:pt idx="629">
                  <c:v>3276101</c:v>
                </c:pt>
                <c:pt idx="630">
                  <c:v>3276102</c:v>
                </c:pt>
                <c:pt idx="631">
                  <c:v>3276103</c:v>
                </c:pt>
                <c:pt idx="632">
                  <c:v/>
                </c:pt>
              </c:strCache>
            </c:strRef>
          </c:cat>
          <c:val>
            <c:numRef>
              <c:f>[0]!emaer</c:f>
              <c:numCache>
                <c:formatCode>General</c:formatCode>
                <c:ptCount val="631"/>
                <c:pt idx="28">
                  <c:v>0</c:v>
                </c:pt>
                <c:pt idx="29">
                  <c:v>0</c:v>
                </c:pt>
                <c:pt idx="30">
                  <c:v>0.714285714285714</c:v>
                </c:pt>
                <c:pt idx="31">
                  <c:v>0.719354838709677</c:v>
                </c:pt>
                <c:pt idx="32">
                  <c:v>0.719354838709677</c:v>
                </c:pt>
                <c:pt idx="33">
                  <c:v>0.719354838709677</c:v>
                </c:pt>
                <c:pt idx="34">
                  <c:v>0.766129032258065</c:v>
                </c:pt>
                <c:pt idx="35">
                  <c:v>0.766129032258065</c:v>
                </c:pt>
                <c:pt idx="36">
                  <c:v>0.766129032258065</c:v>
                </c:pt>
                <c:pt idx="37">
                  <c:v>0.766129032258065</c:v>
                </c:pt>
                <c:pt idx="38">
                  <c:v>0.719354838709677</c:v>
                </c:pt>
                <c:pt idx="39">
                  <c:v>0.654838709677419</c:v>
                </c:pt>
                <c:pt idx="40">
                  <c:v>0.766129032258065</c:v>
                </c:pt>
                <c:pt idx="41">
                  <c:v>0.766129032258065</c:v>
                </c:pt>
                <c:pt idx="42">
                  <c:v>0.766129032258065</c:v>
                </c:pt>
                <c:pt idx="43">
                  <c:v>0.812903225806452</c:v>
                </c:pt>
                <c:pt idx="44">
                  <c:v>0.812903225806452</c:v>
                </c:pt>
                <c:pt idx="45">
                  <c:v>0.812903225806452</c:v>
                </c:pt>
                <c:pt idx="46">
                  <c:v>0.795161290322581</c:v>
                </c:pt>
                <c:pt idx="47">
                  <c:v>0.859677419354839</c:v>
                </c:pt>
                <c:pt idx="48">
                  <c:v>0.859677419354839</c:v>
                </c:pt>
                <c:pt idx="49">
                  <c:v>0.795161290322581</c:v>
                </c:pt>
                <c:pt idx="50">
                  <c:v>0.859677419354839</c:v>
                </c:pt>
                <c:pt idx="51">
                  <c:v>0.859677419354839</c:v>
                </c:pt>
                <c:pt idx="52">
                  <c:v>0.812903225806452</c:v>
                </c:pt>
                <c:pt idx="53">
                  <c:v>0.701612903225806</c:v>
                </c:pt>
                <c:pt idx="54">
                  <c:v>0.701612903225806</c:v>
                </c:pt>
                <c:pt idx="55">
                  <c:v>0.719354838709677</c:v>
                </c:pt>
                <c:pt idx="56">
                  <c:v>0.654838709677419</c:v>
                </c:pt>
                <c:pt idx="57">
                  <c:v>0.719354838709677</c:v>
                </c:pt>
                <c:pt idx="58">
                  <c:v>0.766129032258065</c:v>
                </c:pt>
                <c:pt idx="59">
                  <c:v>0.766129032258065</c:v>
                </c:pt>
                <c:pt idx="60">
                  <c:v>0.766129032258065</c:v>
                </c:pt>
                <c:pt idx="61">
                  <c:v>0.766129032258065</c:v>
                </c:pt>
                <c:pt idx="62">
                  <c:v>0.719354838709677</c:v>
                </c:pt>
                <c:pt idx="63">
                  <c:v>0.608064516129032</c:v>
                </c:pt>
                <c:pt idx="64">
                  <c:v>0.561290322580645</c:v>
                </c:pt>
                <c:pt idx="65">
                  <c:v>0.608064516129032</c:v>
                </c:pt>
                <c:pt idx="66">
                  <c:v>0.625806451612903</c:v>
                </c:pt>
                <c:pt idx="67">
                  <c:v>0.514516129032258</c:v>
                </c:pt>
                <c:pt idx="68">
                  <c:v>0.561290322580645</c:v>
                </c:pt>
                <c:pt idx="69">
                  <c:v>0.625806451612903</c:v>
                </c:pt>
                <c:pt idx="70">
                  <c:v>0.625806451612903</c:v>
                </c:pt>
                <c:pt idx="71">
                  <c:v>0.579032258064516</c:v>
                </c:pt>
                <c:pt idx="72">
                  <c:v>0.514516129032258</c:v>
                </c:pt>
                <c:pt idx="73">
                  <c:v>0.514516129032258</c:v>
                </c:pt>
                <c:pt idx="74">
                  <c:v>0.514516129032258</c:v>
                </c:pt>
                <c:pt idx="75">
                  <c:v>0.625806451612903</c:v>
                </c:pt>
                <c:pt idx="76">
                  <c:v>0.579032258064516</c:v>
                </c:pt>
                <c:pt idx="77">
                  <c:v>0.514516129032258</c:v>
                </c:pt>
                <c:pt idx="78">
                  <c:v>0.579032258064516</c:v>
                </c:pt>
                <c:pt idx="79">
                  <c:v>0.579032258064516</c:v>
                </c:pt>
                <c:pt idx="80">
                  <c:v>0.579032258064516</c:v>
                </c:pt>
                <c:pt idx="81">
                  <c:v>0.579032258064516</c:v>
                </c:pt>
                <c:pt idx="82">
                  <c:v>0.625806451612903</c:v>
                </c:pt>
                <c:pt idx="83">
                  <c:v>0.67258064516129</c:v>
                </c:pt>
                <c:pt idx="84">
                  <c:v>0.719354838709677</c:v>
                </c:pt>
                <c:pt idx="85">
                  <c:v>0.719354838709677</c:v>
                </c:pt>
                <c:pt idx="86">
                  <c:v>0.766129032258065</c:v>
                </c:pt>
                <c:pt idx="87">
                  <c:v>0.812903225806452</c:v>
                </c:pt>
                <c:pt idx="88">
                  <c:v>0.766129032258065</c:v>
                </c:pt>
                <c:pt idx="89">
                  <c:v>0.701612903225806</c:v>
                </c:pt>
                <c:pt idx="90">
                  <c:v>0.766129032258065</c:v>
                </c:pt>
                <c:pt idx="91">
                  <c:v>0.812903225806452</c:v>
                </c:pt>
                <c:pt idx="92">
                  <c:v>0.859677419354839</c:v>
                </c:pt>
                <c:pt idx="93">
                  <c:v>0.906451612903226</c:v>
                </c:pt>
                <c:pt idx="94">
                  <c:v>0.906451612903226</c:v>
                </c:pt>
                <c:pt idx="95">
                  <c:v>0.859677419354839</c:v>
                </c:pt>
                <c:pt idx="96">
                  <c:v>0.795161290322581</c:v>
                </c:pt>
                <c:pt idx="97">
                  <c:v>0.795161290322581</c:v>
                </c:pt>
                <c:pt idx="98">
                  <c:v>0.859677419354839</c:v>
                </c:pt>
                <c:pt idx="99">
                  <c:v>0.859677419354839</c:v>
                </c:pt>
                <c:pt idx="100">
                  <c:v>0.859677419354839</c:v>
                </c:pt>
                <c:pt idx="101">
                  <c:v>0.859677419354839</c:v>
                </c:pt>
                <c:pt idx="102">
                  <c:v>0.859677419354839</c:v>
                </c:pt>
                <c:pt idx="103">
                  <c:v>0.859677419354839</c:v>
                </c:pt>
                <c:pt idx="104">
                  <c:v>0.859677419354839</c:v>
                </c:pt>
                <c:pt idx="105">
                  <c:v>0.859677419354839</c:v>
                </c:pt>
                <c:pt idx="106">
                  <c:v>0.812903225806452</c:v>
                </c:pt>
                <c:pt idx="107">
                  <c:v>0.748387096774194</c:v>
                </c:pt>
                <c:pt idx="108">
                  <c:v>0.812903225806452</c:v>
                </c:pt>
                <c:pt idx="109">
                  <c:v>0.748387096774194</c:v>
                </c:pt>
                <c:pt idx="110">
                  <c:v>0.812903225806452</c:v>
                </c:pt>
                <c:pt idx="111">
                  <c:v>0.812903225806452</c:v>
                </c:pt>
                <c:pt idx="112">
                  <c:v>0.812903225806452</c:v>
                </c:pt>
                <c:pt idx="113">
                  <c:v>0.812903225806452</c:v>
                </c:pt>
                <c:pt idx="114">
                  <c:v>0.766129032258065</c:v>
                </c:pt>
                <c:pt idx="115">
                  <c:v>0.701612903225806</c:v>
                </c:pt>
                <c:pt idx="116">
                  <c:v>0.748387096774194</c:v>
                </c:pt>
                <c:pt idx="117">
                  <c:v>0.812903225806452</c:v>
                </c:pt>
                <c:pt idx="118">
                  <c:v>0.812903225806452</c:v>
                </c:pt>
                <c:pt idx="119">
                  <c:v>0.812903225806452</c:v>
                </c:pt>
                <c:pt idx="120">
                  <c:v>0.812903225806452</c:v>
                </c:pt>
                <c:pt idx="121">
                  <c:v>0.812903225806452</c:v>
                </c:pt>
                <c:pt idx="122">
                  <c:v>0.812903225806452</c:v>
                </c:pt>
                <c:pt idx="123">
                  <c:v>0.812903225806452</c:v>
                </c:pt>
                <c:pt idx="124">
                  <c:v>0.812903225806452</c:v>
                </c:pt>
                <c:pt idx="125">
                  <c:v>0.812903225806452</c:v>
                </c:pt>
                <c:pt idx="126">
                  <c:v>0.859677419354839</c:v>
                </c:pt>
                <c:pt idx="127">
                  <c:v>0.859677419354839</c:v>
                </c:pt>
                <c:pt idx="128">
                  <c:v>0.906451612903226</c:v>
                </c:pt>
                <c:pt idx="129">
                  <c:v>0.906451612903226</c:v>
                </c:pt>
                <c:pt idx="130">
                  <c:v>0.906451612903226</c:v>
                </c:pt>
                <c:pt idx="131">
                  <c:v>0.859677419354839</c:v>
                </c:pt>
                <c:pt idx="132">
                  <c:v>0.795161290322581</c:v>
                </c:pt>
                <c:pt idx="133">
                  <c:v>0.859677419354839</c:v>
                </c:pt>
                <c:pt idx="134">
                  <c:v>0.906451612903226</c:v>
                </c:pt>
                <c:pt idx="135">
                  <c:v>0.906451612903226</c:v>
                </c:pt>
                <c:pt idx="136">
                  <c:v>0.841935483870968</c:v>
                </c:pt>
                <c:pt idx="137">
                  <c:v>0.906451612903226</c:v>
                </c:pt>
                <c:pt idx="138">
                  <c:v>0.906451612903226</c:v>
                </c:pt>
                <c:pt idx="139">
                  <c:v>0.859677419354839</c:v>
                </c:pt>
                <c:pt idx="140">
                  <c:v>0.795161290322581</c:v>
                </c:pt>
                <c:pt idx="141">
                  <c:v>0.859677419354839</c:v>
                </c:pt>
                <c:pt idx="142">
                  <c:v>0.812903225806452</c:v>
                </c:pt>
                <c:pt idx="143">
                  <c:v>0.748387096774194</c:v>
                </c:pt>
                <c:pt idx="144">
                  <c:v>0.812903225806452</c:v>
                </c:pt>
                <c:pt idx="145">
                  <c:v>0.766129032258065</c:v>
                </c:pt>
                <c:pt idx="146">
                  <c:v>0.654838709677419</c:v>
                </c:pt>
                <c:pt idx="147">
                  <c:v>0.654838709677419</c:v>
                </c:pt>
                <c:pt idx="148">
                  <c:v>0.719354838709677</c:v>
                </c:pt>
                <c:pt idx="149">
                  <c:v>0.719354838709677</c:v>
                </c:pt>
                <c:pt idx="150">
                  <c:v>0.719354838709677</c:v>
                </c:pt>
                <c:pt idx="151">
                  <c:v>0.766129032258065</c:v>
                </c:pt>
                <c:pt idx="152">
                  <c:v>0.766129032258065</c:v>
                </c:pt>
                <c:pt idx="153">
                  <c:v>0.766129032258065</c:v>
                </c:pt>
                <c:pt idx="154">
                  <c:v>0.766129032258065</c:v>
                </c:pt>
                <c:pt idx="155">
                  <c:v>0.812903225806452</c:v>
                </c:pt>
                <c:pt idx="156">
                  <c:v>0.812903225806452</c:v>
                </c:pt>
                <c:pt idx="157">
                  <c:v>0.812903225806452</c:v>
                </c:pt>
                <c:pt idx="158">
                  <c:v>0.766129032258065</c:v>
                </c:pt>
                <c:pt idx="159">
                  <c:v>0.748387096774194</c:v>
                </c:pt>
                <c:pt idx="160">
                  <c:v>0.766129032258065</c:v>
                </c:pt>
                <c:pt idx="161">
                  <c:v>0.654838709677419</c:v>
                </c:pt>
                <c:pt idx="162">
                  <c:v>0.701612903225806</c:v>
                </c:pt>
                <c:pt idx="163">
                  <c:v>0.766129032258065</c:v>
                </c:pt>
                <c:pt idx="164">
                  <c:v>0.766129032258065</c:v>
                </c:pt>
                <c:pt idx="165">
                  <c:v>0.812903225806452</c:v>
                </c:pt>
                <c:pt idx="166">
                  <c:v>0.812903225806452</c:v>
                </c:pt>
                <c:pt idx="167">
                  <c:v>0.701612903225806</c:v>
                </c:pt>
                <c:pt idx="168">
                  <c:v>0.701612903225806</c:v>
                </c:pt>
                <c:pt idx="169">
                  <c:v>0.766129032258065</c:v>
                </c:pt>
                <c:pt idx="170">
                  <c:v>0.766129032258065</c:v>
                </c:pt>
                <c:pt idx="171">
                  <c:v>0.719354838709677</c:v>
                </c:pt>
                <c:pt idx="172">
                  <c:v>0.654838709677419</c:v>
                </c:pt>
                <c:pt idx="173">
                  <c:v>0.719354838709677</c:v>
                </c:pt>
                <c:pt idx="174">
                  <c:v>0.719354838709677</c:v>
                </c:pt>
                <c:pt idx="175">
                  <c:v>0.719354838709677</c:v>
                </c:pt>
                <c:pt idx="176">
                  <c:v>0.719354838709677</c:v>
                </c:pt>
                <c:pt idx="177">
                  <c:v>0.719354838709677</c:v>
                </c:pt>
                <c:pt idx="178">
                  <c:v>0.719354838709677</c:v>
                </c:pt>
                <c:pt idx="179">
                  <c:v>0.654838709677419</c:v>
                </c:pt>
                <c:pt idx="180">
                  <c:v>0.766129032258065</c:v>
                </c:pt>
                <c:pt idx="181">
                  <c:v>0.812903225806452</c:v>
                </c:pt>
                <c:pt idx="182">
                  <c:v>0.812903225806452</c:v>
                </c:pt>
                <c:pt idx="183">
                  <c:v>0.812903225806452</c:v>
                </c:pt>
                <c:pt idx="184">
                  <c:v>0.812903225806452</c:v>
                </c:pt>
                <c:pt idx="185">
                  <c:v>0.812903225806452</c:v>
                </c:pt>
                <c:pt idx="186">
                  <c:v>0.859677419354839</c:v>
                </c:pt>
                <c:pt idx="187">
                  <c:v>0.859677419354839</c:v>
                </c:pt>
                <c:pt idx="188">
                  <c:v>0.795161290322581</c:v>
                </c:pt>
                <c:pt idx="189">
                  <c:v>0.859677419354839</c:v>
                </c:pt>
                <c:pt idx="190">
                  <c:v>0.812903225806452</c:v>
                </c:pt>
                <c:pt idx="191">
                  <c:v>0.795161290322581</c:v>
                </c:pt>
                <c:pt idx="192">
                  <c:v>0.812903225806452</c:v>
                </c:pt>
                <c:pt idx="193">
                  <c:v>0.748387096774194</c:v>
                </c:pt>
                <c:pt idx="194">
                  <c:v>0.812903225806452</c:v>
                </c:pt>
                <c:pt idx="195">
                  <c:v>0.812903225806452</c:v>
                </c:pt>
                <c:pt idx="196">
                  <c:v>0.766129032258065</c:v>
                </c:pt>
                <c:pt idx="197">
                  <c:v>0.701612903225806</c:v>
                </c:pt>
                <c:pt idx="198">
                  <c:v>0.812903225806452</c:v>
                </c:pt>
                <c:pt idx="199">
                  <c:v>0.766129032258065</c:v>
                </c:pt>
                <c:pt idx="200">
                  <c:v>0.701612903225806</c:v>
                </c:pt>
                <c:pt idx="201">
                  <c:v>0.766129032258065</c:v>
                </c:pt>
                <c:pt idx="202">
                  <c:v>0.719354838709677</c:v>
                </c:pt>
                <c:pt idx="203">
                  <c:v>0.654838709677419</c:v>
                </c:pt>
                <c:pt idx="204">
                  <c:v>0.719354838709677</c:v>
                </c:pt>
                <c:pt idx="205">
                  <c:v>0.719354838709677</c:v>
                </c:pt>
                <c:pt idx="206">
                  <c:v>0.67258064516129</c:v>
                </c:pt>
                <c:pt idx="207">
                  <c:v>0.654838709677419</c:v>
                </c:pt>
                <c:pt idx="208">
                  <c:v>0.719354838709677</c:v>
                </c:pt>
                <c:pt idx="209">
                  <c:v>0.719354838709677</c:v>
                </c:pt>
                <c:pt idx="210">
                  <c:v>0.719354838709677</c:v>
                </c:pt>
                <c:pt idx="211">
                  <c:v>0.654838709677419</c:v>
                </c:pt>
                <c:pt idx="212">
                  <c:v>0.719354838709677</c:v>
                </c:pt>
                <c:pt idx="213">
                  <c:v>0.654838709677419</c:v>
                </c:pt>
                <c:pt idx="214">
                  <c:v>0.719354838709677</c:v>
                </c:pt>
                <c:pt idx="215">
                  <c:v>0.67258064516129</c:v>
                </c:pt>
                <c:pt idx="216">
                  <c:v>0.654838709677419</c:v>
                </c:pt>
                <c:pt idx="217">
                  <c:v>0.719354838709677</c:v>
                </c:pt>
                <c:pt idx="218">
                  <c:v>0.719354838709677</c:v>
                </c:pt>
                <c:pt idx="219">
                  <c:v>0.766129032258065</c:v>
                </c:pt>
                <c:pt idx="220">
                  <c:v>0.766129032258065</c:v>
                </c:pt>
                <c:pt idx="221">
                  <c:v>0.766129032258065</c:v>
                </c:pt>
                <c:pt idx="222">
                  <c:v>0.812903225806452</c:v>
                </c:pt>
                <c:pt idx="223">
                  <c:v>0.812903225806452</c:v>
                </c:pt>
                <c:pt idx="224">
                  <c:v>0.766129032258065</c:v>
                </c:pt>
                <c:pt idx="225">
                  <c:v>0.701612903225806</c:v>
                </c:pt>
                <c:pt idx="226">
                  <c:v>0.812903225806452</c:v>
                </c:pt>
                <c:pt idx="227">
                  <c:v>0.812903225806452</c:v>
                </c:pt>
                <c:pt idx="228">
                  <c:v>0.812903225806452</c:v>
                </c:pt>
                <c:pt idx="229">
                  <c:v>0.812903225806452</c:v>
                </c:pt>
                <c:pt idx="230">
                  <c:v>0.812903225806452</c:v>
                </c:pt>
                <c:pt idx="231">
                  <c:v>0.701612903225806</c:v>
                </c:pt>
                <c:pt idx="232">
                  <c:v>0.748387096774194</c:v>
                </c:pt>
                <c:pt idx="233">
                  <c:v>0.812903225806452</c:v>
                </c:pt>
                <c:pt idx="234">
                  <c:v>0.766129032258065</c:v>
                </c:pt>
                <c:pt idx="235">
                  <c:v>0.748387096774194</c:v>
                </c:pt>
                <c:pt idx="236">
                  <c:v>0.812903225806452</c:v>
                </c:pt>
                <c:pt idx="237">
                  <c:v>0.766129032258065</c:v>
                </c:pt>
                <c:pt idx="238">
                  <c:v>0.701612903225806</c:v>
                </c:pt>
                <c:pt idx="239">
                  <c:v>0.766129032258065</c:v>
                </c:pt>
                <c:pt idx="240">
                  <c:v>0.719354838709677</c:v>
                </c:pt>
                <c:pt idx="241">
                  <c:v>0.654838709677419</c:v>
                </c:pt>
                <c:pt idx="242">
                  <c:v>0.719354838709677</c:v>
                </c:pt>
                <c:pt idx="243">
                  <c:v>0.719354838709677</c:v>
                </c:pt>
                <c:pt idx="244">
                  <c:v>0.766129032258065</c:v>
                </c:pt>
                <c:pt idx="245">
                  <c:v>0.766129032258065</c:v>
                </c:pt>
                <c:pt idx="246">
                  <c:v>0.719354838709677</c:v>
                </c:pt>
                <c:pt idx="247">
                  <c:v>0.654838709677419</c:v>
                </c:pt>
                <c:pt idx="248">
                  <c:v>0.67258064516129</c:v>
                </c:pt>
                <c:pt idx="249">
                  <c:v>0.608064516129032</c:v>
                </c:pt>
                <c:pt idx="250">
                  <c:v>0.719354838709677</c:v>
                </c:pt>
                <c:pt idx="251">
                  <c:v>0.719354838709677</c:v>
                </c:pt>
                <c:pt idx="252">
                  <c:v>0.608064516129032</c:v>
                </c:pt>
                <c:pt idx="253">
                  <c:v>0.608064516129032</c:v>
                </c:pt>
                <c:pt idx="254">
                  <c:v>0.67258064516129</c:v>
                </c:pt>
                <c:pt idx="255">
                  <c:v>0.608064516129032</c:v>
                </c:pt>
                <c:pt idx="256">
                  <c:v>0.67258064516129</c:v>
                </c:pt>
                <c:pt idx="257">
                  <c:v>0.719354838709677</c:v>
                </c:pt>
                <c:pt idx="258">
                  <c:v>0.719354838709677</c:v>
                </c:pt>
                <c:pt idx="259">
                  <c:v>0.67258064516129</c:v>
                </c:pt>
                <c:pt idx="260">
                  <c:v>0.654838709677419</c:v>
                </c:pt>
                <c:pt idx="261">
                  <c:v>0.67258064516129</c:v>
                </c:pt>
                <c:pt idx="262">
                  <c:v>0.608064516129032</c:v>
                </c:pt>
                <c:pt idx="263">
                  <c:v>0.67258064516129</c:v>
                </c:pt>
                <c:pt idx="264">
                  <c:v>0.67258064516129</c:v>
                </c:pt>
                <c:pt idx="265">
                  <c:v>0.67258064516129</c:v>
                </c:pt>
                <c:pt idx="266">
                  <c:v>0.719354838709677</c:v>
                </c:pt>
                <c:pt idx="267">
                  <c:v>0.67258064516129</c:v>
                </c:pt>
                <c:pt idx="268">
                  <c:v>0.654838709677419</c:v>
                </c:pt>
                <c:pt idx="269">
                  <c:v>0.719354838709677</c:v>
                </c:pt>
                <c:pt idx="270">
                  <c:v>0.67258064516129</c:v>
                </c:pt>
                <c:pt idx="271">
                  <c:v>0.654838709677419</c:v>
                </c:pt>
                <c:pt idx="272">
                  <c:v>0.766129032258065</c:v>
                </c:pt>
                <c:pt idx="273">
                  <c:v>0.766129032258065</c:v>
                </c:pt>
                <c:pt idx="274">
                  <c:v>0.766129032258065</c:v>
                </c:pt>
                <c:pt idx="275">
                  <c:v>0.654838709677419</c:v>
                </c:pt>
                <c:pt idx="276">
                  <c:v>0.654838709677419</c:v>
                </c:pt>
                <c:pt idx="277">
                  <c:v>0.719354838709677</c:v>
                </c:pt>
                <c:pt idx="278">
                  <c:v>0.67258064516129</c:v>
                </c:pt>
                <c:pt idx="279">
                  <c:v>0.654838709677419</c:v>
                </c:pt>
                <c:pt idx="280">
                  <c:v>0.719354838709677</c:v>
                </c:pt>
                <c:pt idx="281">
                  <c:v>0.719354838709677</c:v>
                </c:pt>
                <c:pt idx="282">
                  <c:v>0.654838709677419</c:v>
                </c:pt>
                <c:pt idx="283">
                  <c:v>0.719354838709677</c:v>
                </c:pt>
                <c:pt idx="284">
                  <c:v>0.719354838709677</c:v>
                </c:pt>
                <c:pt idx="285">
                  <c:v>0.719354838709677</c:v>
                </c:pt>
                <c:pt idx="286">
                  <c:v>0.719354838709677</c:v>
                </c:pt>
                <c:pt idx="287">
                  <c:v>0.766129032258065</c:v>
                </c:pt>
                <c:pt idx="288">
                  <c:v>0.766129032258065</c:v>
                </c:pt>
                <c:pt idx="289">
                  <c:v>0.766129032258065</c:v>
                </c:pt>
                <c:pt idx="290">
                  <c:v>0.766129032258065</c:v>
                </c:pt>
                <c:pt idx="291">
                  <c:v>0.701612903225806</c:v>
                </c:pt>
                <c:pt idx="292">
                  <c:v>0.766129032258065</c:v>
                </c:pt>
                <c:pt idx="293">
                  <c:v>0.719354838709677</c:v>
                </c:pt>
                <c:pt idx="294">
                  <c:v>0.701612903225806</c:v>
                </c:pt>
                <c:pt idx="295">
                  <c:v>0.812903225806452</c:v>
                </c:pt>
                <c:pt idx="296">
                  <c:v>0.766129032258065</c:v>
                </c:pt>
                <c:pt idx="297">
                  <c:v>0.654838709677419</c:v>
                </c:pt>
                <c:pt idx="298">
                  <c:v>0.701612903225806</c:v>
                </c:pt>
                <c:pt idx="299">
                  <c:v>0.766129032258065</c:v>
                </c:pt>
                <c:pt idx="300">
                  <c:v>0.766129032258065</c:v>
                </c:pt>
                <c:pt idx="301">
                  <c:v>0.812903225806452</c:v>
                </c:pt>
                <c:pt idx="302">
                  <c:v>0.812903225806452</c:v>
                </c:pt>
                <c:pt idx="303">
                  <c:v>0.812903225806452</c:v>
                </c:pt>
                <c:pt idx="304">
                  <c:v>0.812903225806452</c:v>
                </c:pt>
                <c:pt idx="305">
                  <c:v>0.812903225806452</c:v>
                </c:pt>
                <c:pt idx="306">
                  <c:v>0.812903225806452</c:v>
                </c:pt>
                <c:pt idx="307">
                  <c:v>0.766129032258065</c:v>
                </c:pt>
                <c:pt idx="308">
                  <c:v>0.701612903225806</c:v>
                </c:pt>
                <c:pt idx="309">
                  <c:v>0.719354838709677</c:v>
                </c:pt>
                <c:pt idx="310">
                  <c:v>0.654838709677419</c:v>
                </c:pt>
                <c:pt idx="311">
                  <c:v>0.654838709677419</c:v>
                </c:pt>
                <c:pt idx="312">
                  <c:v>0.719354838709677</c:v>
                </c:pt>
                <c:pt idx="313">
                  <c:v>0.766129032258065</c:v>
                </c:pt>
                <c:pt idx="314">
                  <c:v>0.719354838709677</c:v>
                </c:pt>
                <c:pt idx="315">
                  <c:v>0.654838709677419</c:v>
                </c:pt>
                <c:pt idx="316">
                  <c:v>0.766129032258065</c:v>
                </c:pt>
                <c:pt idx="317">
                  <c:v>0.812903225806452</c:v>
                </c:pt>
                <c:pt idx="318">
                  <c:v>0.812903225806452</c:v>
                </c:pt>
                <c:pt idx="319">
                  <c:v>0.766129032258065</c:v>
                </c:pt>
                <c:pt idx="320">
                  <c:v>0.701612903225806</c:v>
                </c:pt>
                <c:pt idx="321">
                  <c:v>0.766129032258065</c:v>
                </c:pt>
                <c:pt idx="322">
                  <c:v>0.719354838709677</c:v>
                </c:pt>
                <c:pt idx="323">
                  <c:v>0.654838709677419</c:v>
                </c:pt>
                <c:pt idx="324">
                  <c:v>0.719354838709677</c:v>
                </c:pt>
                <c:pt idx="325">
                  <c:v>0.719354838709677</c:v>
                </c:pt>
                <c:pt idx="326">
                  <c:v>0.67258064516129</c:v>
                </c:pt>
                <c:pt idx="327">
                  <c:v>0.608064516129032</c:v>
                </c:pt>
                <c:pt idx="328">
                  <c:v>0.561290322580645</c:v>
                </c:pt>
                <c:pt idx="329">
                  <c:v>0.608064516129032</c:v>
                </c:pt>
                <c:pt idx="330">
                  <c:v>0.719354838709677</c:v>
                </c:pt>
                <c:pt idx="331">
                  <c:v>0.67258064516129</c:v>
                </c:pt>
                <c:pt idx="332">
                  <c:v>0.608064516129032</c:v>
                </c:pt>
                <c:pt idx="333">
                  <c:v>0.67258064516129</c:v>
                </c:pt>
                <c:pt idx="334">
                  <c:v>0.67258064516129</c:v>
                </c:pt>
                <c:pt idx="335">
                  <c:v>0.608064516129032</c:v>
                </c:pt>
                <c:pt idx="336">
                  <c:v>0.67258064516129</c:v>
                </c:pt>
                <c:pt idx="337">
                  <c:v>0.67258064516129</c:v>
                </c:pt>
                <c:pt idx="338">
                  <c:v>0.67258064516129</c:v>
                </c:pt>
                <c:pt idx="339">
                  <c:v>0.67258064516129</c:v>
                </c:pt>
                <c:pt idx="340">
                  <c:v>0.608064516129032</c:v>
                </c:pt>
                <c:pt idx="341">
                  <c:v>0.67258064516129</c:v>
                </c:pt>
                <c:pt idx="342">
                  <c:v>0.719354838709677</c:v>
                </c:pt>
                <c:pt idx="343">
                  <c:v>0.719354838709677</c:v>
                </c:pt>
                <c:pt idx="344">
                  <c:v>0.719354838709677</c:v>
                </c:pt>
                <c:pt idx="345">
                  <c:v>0.719354838709677</c:v>
                </c:pt>
                <c:pt idx="346">
                  <c:v>0.766129032258065</c:v>
                </c:pt>
                <c:pt idx="347">
                  <c:v>0.766129032258065</c:v>
                </c:pt>
                <c:pt idx="348">
                  <c:v>0.748387096774194</c:v>
                </c:pt>
                <c:pt idx="349">
                  <c:v>0.766129032258065</c:v>
                </c:pt>
                <c:pt idx="350">
                  <c:v>0.701612903225806</c:v>
                </c:pt>
                <c:pt idx="351">
                  <c:v>0.812903225806452</c:v>
                </c:pt>
                <c:pt idx="352">
                  <c:v>0.766129032258065</c:v>
                </c:pt>
                <c:pt idx="353">
                  <c:v>0.701612903225806</c:v>
                </c:pt>
                <c:pt idx="354">
                  <c:v>0.766129032258065</c:v>
                </c:pt>
                <c:pt idx="355">
                  <c:v>0.701612903225806</c:v>
                </c:pt>
                <c:pt idx="356">
                  <c:v>0.766129032258065</c:v>
                </c:pt>
                <c:pt idx="357">
                  <c:v>0.766129032258065</c:v>
                </c:pt>
                <c:pt idx="358">
                  <c:v>0.766129032258065</c:v>
                </c:pt>
                <c:pt idx="359">
                  <c:v>0.766129032258065</c:v>
                </c:pt>
                <c:pt idx="360">
                  <c:v>0.701612903225806</c:v>
                </c:pt>
                <c:pt idx="361">
                  <c:v>0.719354838709677</c:v>
                </c:pt>
                <c:pt idx="362">
                  <c:v>0.654838709677419</c:v>
                </c:pt>
                <c:pt idx="363">
                  <c:v>0.719354838709677</c:v>
                </c:pt>
                <c:pt idx="364">
                  <c:v>0.67258064516129</c:v>
                </c:pt>
                <c:pt idx="365">
                  <c:v>0.608064516129032</c:v>
                </c:pt>
                <c:pt idx="366">
                  <c:v>0.67258064516129</c:v>
                </c:pt>
                <c:pt idx="367">
                  <c:v>0.719354838709677</c:v>
                </c:pt>
                <c:pt idx="368">
                  <c:v>0.719354838709677</c:v>
                </c:pt>
                <c:pt idx="369">
                  <c:v>0.766129032258065</c:v>
                </c:pt>
                <c:pt idx="370">
                  <c:v>0.766129032258065</c:v>
                </c:pt>
                <c:pt idx="371">
                  <c:v>0.766129032258065</c:v>
                </c:pt>
                <c:pt idx="372">
                  <c:v>0.766129032258065</c:v>
                </c:pt>
                <c:pt idx="373">
                  <c:v>0.701612903225806</c:v>
                </c:pt>
                <c:pt idx="374">
                  <c:v>0.766129032258065</c:v>
                </c:pt>
                <c:pt idx="375">
                  <c:v>0.701612903225806</c:v>
                </c:pt>
                <c:pt idx="376">
                  <c:v>0.766129032258065</c:v>
                </c:pt>
                <c:pt idx="377">
                  <c:v>0.719354838709677</c:v>
                </c:pt>
                <c:pt idx="378">
                  <c:v>0.654838709677419</c:v>
                </c:pt>
                <c:pt idx="379">
                  <c:v>0.719354838709677</c:v>
                </c:pt>
                <c:pt idx="380">
                  <c:v>0.608064516129032</c:v>
                </c:pt>
                <c:pt idx="381">
                  <c:v>0.608064516129032</c:v>
                </c:pt>
                <c:pt idx="382">
                  <c:v>0.608064516129032</c:v>
                </c:pt>
                <c:pt idx="383">
                  <c:v>0.625806451612903</c:v>
                </c:pt>
                <c:pt idx="384">
                  <c:v>0.561290322580645</c:v>
                </c:pt>
                <c:pt idx="385">
                  <c:v>0.514516129032258</c:v>
                </c:pt>
                <c:pt idx="386">
                  <c:v>0.514516129032258</c:v>
                </c:pt>
                <c:pt idx="387">
                  <c:v>0.532258064516129</c:v>
                </c:pt>
                <c:pt idx="388">
                  <c:v>0.467741935483871</c:v>
                </c:pt>
                <c:pt idx="389">
                  <c:v>0.532258064516129</c:v>
                </c:pt>
                <c:pt idx="390">
                  <c:v>0.532258064516129</c:v>
                </c:pt>
                <c:pt idx="391">
                  <c:v>0.532258064516129</c:v>
                </c:pt>
                <c:pt idx="392">
                  <c:v>0.579032258064516</c:v>
                </c:pt>
                <c:pt idx="393">
                  <c:v>0.532258064516129</c:v>
                </c:pt>
                <c:pt idx="394">
                  <c:v>0.514516129032258</c:v>
                </c:pt>
                <c:pt idx="395">
                  <c:v>0.579032258064516</c:v>
                </c:pt>
                <c:pt idx="396">
                  <c:v>0.579032258064516</c:v>
                </c:pt>
                <c:pt idx="397">
                  <c:v>0.625806451612903</c:v>
                </c:pt>
                <c:pt idx="398">
                  <c:v>0.579032258064516</c:v>
                </c:pt>
                <c:pt idx="399">
                  <c:v>0.561290322580645</c:v>
                </c:pt>
                <c:pt idx="400">
                  <c:v>0.625806451612903</c:v>
                </c:pt>
                <c:pt idx="401">
                  <c:v>0.561290322580645</c:v>
                </c:pt>
                <c:pt idx="402">
                  <c:v>0.514516129032258</c:v>
                </c:pt>
                <c:pt idx="403">
                  <c:v>0.514516129032258</c:v>
                </c:pt>
                <c:pt idx="404">
                  <c:v>0.561290322580645</c:v>
                </c:pt>
                <c:pt idx="405">
                  <c:v>0.67258064516129</c:v>
                </c:pt>
                <c:pt idx="406">
                  <c:v>0.625806451612903</c:v>
                </c:pt>
                <c:pt idx="407">
                  <c:v>0.608064516129032</c:v>
                </c:pt>
                <c:pt idx="408">
                  <c:v>0.67258064516129</c:v>
                </c:pt>
                <c:pt idx="409">
                  <c:v>0.67258064516129</c:v>
                </c:pt>
                <c:pt idx="410">
                  <c:v>0.67258064516129</c:v>
                </c:pt>
                <c:pt idx="411">
                  <c:v>0.625806451612903</c:v>
                </c:pt>
                <c:pt idx="412">
                  <c:v>0.514516129032258</c:v>
                </c:pt>
                <c:pt idx="413">
                  <c:v>0.561290322580645</c:v>
                </c:pt>
                <c:pt idx="414">
                  <c:v>0.579032258064516</c:v>
                </c:pt>
                <c:pt idx="415">
                  <c:v>0.514516129032258</c:v>
                </c:pt>
                <c:pt idx="416">
                  <c:v>0.579032258064516</c:v>
                </c:pt>
                <c:pt idx="417">
                  <c:v>0.579032258064516</c:v>
                </c:pt>
                <c:pt idx="418">
                  <c:v>0.625806451612903</c:v>
                </c:pt>
                <c:pt idx="419">
                  <c:v>0.625806451612903</c:v>
                </c:pt>
                <c:pt idx="420">
                  <c:v>0.67258064516129</c:v>
                </c:pt>
                <c:pt idx="421">
                  <c:v>0.719354838709677</c:v>
                </c:pt>
                <c:pt idx="422">
                  <c:v>0.766129032258065</c:v>
                </c:pt>
                <c:pt idx="423">
                  <c:v>0.812903225806452</c:v>
                </c:pt>
                <c:pt idx="424">
                  <c:v>0.812903225806452</c:v>
                </c:pt>
                <c:pt idx="425">
                  <c:v>0.766129032258065</c:v>
                </c:pt>
                <c:pt idx="426">
                  <c:v>0.748387096774194</c:v>
                </c:pt>
                <c:pt idx="427">
                  <c:v>0.812903225806452</c:v>
                </c:pt>
                <c:pt idx="428">
                  <c:v>0.812903225806452</c:v>
                </c:pt>
                <c:pt idx="429">
                  <c:v>0.812903225806452</c:v>
                </c:pt>
                <c:pt idx="430">
                  <c:v>0.766129032258065</c:v>
                </c:pt>
                <c:pt idx="431">
                  <c:v>0.748387096774194</c:v>
                </c:pt>
                <c:pt idx="432">
                  <c:v>0.859677419354839</c:v>
                </c:pt>
                <c:pt idx="433">
                  <c:v>0.859677419354839</c:v>
                </c:pt>
                <c:pt idx="434">
                  <c:v>0.906451612903226</c:v>
                </c:pt>
                <c:pt idx="435">
                  <c:v>0.906451612903226</c:v>
                </c:pt>
                <c:pt idx="436">
                  <c:v>0.906451612903226</c:v>
                </c:pt>
                <c:pt idx="437">
                  <c:v>0.906451612903226</c:v>
                </c:pt>
                <c:pt idx="438">
                  <c:v>0.906451612903226</c:v>
                </c:pt>
                <c:pt idx="439">
                  <c:v>0.906451612903226</c:v>
                </c:pt>
                <c:pt idx="440">
                  <c:v>0.906451612903226</c:v>
                </c:pt>
                <c:pt idx="441">
                  <c:v>0.859677419354839</c:v>
                </c:pt>
                <c:pt idx="442">
                  <c:v>0.795161290322581</c:v>
                </c:pt>
                <c:pt idx="443">
                  <c:v>0.859677419354839</c:v>
                </c:pt>
                <c:pt idx="444">
                  <c:v>0.859677419354839</c:v>
                </c:pt>
                <c:pt idx="445">
                  <c:v>0.906451612903226</c:v>
                </c:pt>
                <c:pt idx="446">
                  <c:v>0.859677419354839</c:v>
                </c:pt>
                <c:pt idx="447">
                  <c:v>0.795161290322581</c:v>
                </c:pt>
                <c:pt idx="448">
                  <c:v>0.859677419354839</c:v>
                </c:pt>
                <c:pt idx="449">
                  <c:v>0.859677419354839</c:v>
                </c:pt>
                <c:pt idx="450">
                  <c:v>0.906451612903226</c:v>
                </c:pt>
                <c:pt idx="451">
                  <c:v>0.906451612903226</c:v>
                </c:pt>
                <c:pt idx="452">
                  <c:v>0.859677419354839</c:v>
                </c:pt>
                <c:pt idx="453">
                  <c:v>0.795161290322581</c:v>
                </c:pt>
                <c:pt idx="454">
                  <c:v>0.859677419354839</c:v>
                </c:pt>
                <c:pt idx="455">
                  <c:v>0.859677419354839</c:v>
                </c:pt>
                <c:pt idx="456">
                  <c:v>0.859677419354839</c:v>
                </c:pt>
                <c:pt idx="457">
                  <c:v>0.859677419354839</c:v>
                </c:pt>
                <c:pt idx="458">
                  <c:v>0.812903225806452</c:v>
                </c:pt>
                <c:pt idx="459">
                  <c:v>0.748387096774194</c:v>
                </c:pt>
                <c:pt idx="460">
                  <c:v>0.766129032258065</c:v>
                </c:pt>
                <c:pt idx="461">
                  <c:v>0.748387096774194</c:v>
                </c:pt>
                <c:pt idx="462">
                  <c:v>0.766129032258065</c:v>
                </c:pt>
                <c:pt idx="463">
                  <c:v>0.701612903225806</c:v>
                </c:pt>
                <c:pt idx="464">
                  <c:v>0.766129032258065</c:v>
                </c:pt>
                <c:pt idx="465">
                  <c:v>0.766129032258065</c:v>
                </c:pt>
                <c:pt idx="466">
                  <c:v>0.812903225806452</c:v>
                </c:pt>
                <c:pt idx="467">
                  <c:v>0.812903225806452</c:v>
                </c:pt>
                <c:pt idx="468">
                  <c:v>0.766129032258065</c:v>
                </c:pt>
                <c:pt idx="469">
                  <c:v>0.701612903225806</c:v>
                </c:pt>
                <c:pt idx="470">
                  <c:v>0.766129032258065</c:v>
                </c:pt>
                <c:pt idx="471">
                  <c:v>0.766129032258065</c:v>
                </c:pt>
                <c:pt idx="472">
                  <c:v>0.766129032258065</c:v>
                </c:pt>
                <c:pt idx="473">
                  <c:v>0.701612903225806</c:v>
                </c:pt>
                <c:pt idx="474">
                  <c:v>0.766129032258065</c:v>
                </c:pt>
                <c:pt idx="475">
                  <c:v>0.719354838709677</c:v>
                </c:pt>
                <c:pt idx="476">
                  <c:v>0.654838709677419</c:v>
                </c:pt>
                <c:pt idx="477">
                  <c:v>0.719354838709677</c:v>
                </c:pt>
                <c:pt idx="478">
                  <c:v>0.766129032258065</c:v>
                </c:pt>
                <c:pt idx="479">
                  <c:v>0.766129032258065</c:v>
                </c:pt>
                <c:pt idx="480">
                  <c:v>0.766129032258065</c:v>
                </c:pt>
                <c:pt idx="481">
                  <c:v>0.654838709677419</c:v>
                </c:pt>
                <c:pt idx="482">
                  <c:v>0.701612903225806</c:v>
                </c:pt>
                <c:pt idx="483">
                  <c:v>0.766129032258065</c:v>
                </c:pt>
                <c:pt idx="484">
                  <c:v>0.766129032258065</c:v>
                </c:pt>
                <c:pt idx="485">
                  <c:v>0.719354838709677</c:v>
                </c:pt>
                <c:pt idx="486">
                  <c:v>0.654838709677419</c:v>
                </c:pt>
                <c:pt idx="487">
                  <c:v>0.719354838709677</c:v>
                </c:pt>
                <c:pt idx="488">
                  <c:v>0.766129032258065</c:v>
                </c:pt>
                <c:pt idx="489">
                  <c:v>0.766129032258065</c:v>
                </c:pt>
                <c:pt idx="490">
                  <c:v>0.766129032258065</c:v>
                </c:pt>
                <c:pt idx="491">
                  <c:v>0.766129032258065</c:v>
                </c:pt>
                <c:pt idx="492">
                  <c:v>0.812903225806452</c:v>
                </c:pt>
                <c:pt idx="493">
                  <c:v>0.812903225806452</c:v>
                </c:pt>
                <c:pt idx="494">
                  <c:v>0.812903225806452</c:v>
                </c:pt>
                <c:pt idx="495">
                  <c:v>0.859677419354839</c:v>
                </c:pt>
                <c:pt idx="496">
                  <c:v>0.859677419354839</c:v>
                </c:pt>
                <c:pt idx="497">
                  <c:v>0.859677419354839</c:v>
                </c:pt>
                <c:pt idx="498">
                  <c:v>0.812903225806452</c:v>
                </c:pt>
                <c:pt idx="499">
                  <c:v>0.748387096774194</c:v>
                </c:pt>
                <c:pt idx="500">
                  <c:v>0.859677419354839</c:v>
                </c:pt>
                <c:pt idx="501">
                  <c:v>0.906451612903226</c:v>
                </c:pt>
                <c:pt idx="502">
                  <c:v>0.906451612903226</c:v>
                </c:pt>
                <c:pt idx="503">
                  <c:v>0.906451612903226</c:v>
                </c:pt>
                <c:pt idx="504">
                  <c:v>0.859677419354839</c:v>
                </c:pt>
                <c:pt idx="505">
                  <c:v>0.841935483870968</c:v>
                </c:pt>
                <c:pt idx="506">
                  <c:v>0.906451612903226</c:v>
                </c:pt>
                <c:pt idx="507">
                  <c:v>0.906451612903226</c:v>
                </c:pt>
                <c:pt idx="508">
                  <c:v>0.906451612903226</c:v>
                </c:pt>
                <c:pt idx="509">
                  <c:v>0.906451612903226</c:v>
                </c:pt>
                <c:pt idx="510">
                  <c:v>0.906451612903226</c:v>
                </c:pt>
                <c:pt idx="511">
                  <c:v>0.859677419354839</c:v>
                </c:pt>
                <c:pt idx="512">
                  <c:v>0.795161290322581</c:v>
                </c:pt>
                <c:pt idx="513">
                  <c:v>0.859677419354839</c:v>
                </c:pt>
                <c:pt idx="514">
                  <c:v>0.859677419354839</c:v>
                </c:pt>
                <c:pt idx="515">
                  <c:v>0.859677419354839</c:v>
                </c:pt>
                <c:pt idx="516">
                  <c:v>0.859677419354839</c:v>
                </c:pt>
                <c:pt idx="517">
                  <c:v>0.812903225806452</c:v>
                </c:pt>
                <c:pt idx="518">
                  <c:v>0.748387096774194</c:v>
                </c:pt>
                <c:pt idx="519">
                  <c:v>0.701612903225806</c:v>
                </c:pt>
                <c:pt idx="520">
                  <c:v>0.701612903225806</c:v>
                </c:pt>
                <c:pt idx="521">
                  <c:v>0.766129032258065</c:v>
                </c:pt>
                <c:pt idx="522">
                  <c:v>0.766129032258065</c:v>
                </c:pt>
                <c:pt idx="523">
                  <c:v>0.766129032258065</c:v>
                </c:pt>
                <c:pt idx="524">
                  <c:v>0.812903225806452</c:v>
                </c:pt>
                <c:pt idx="525">
                  <c:v>0.812903225806452</c:v>
                </c:pt>
                <c:pt idx="526">
                  <c:v>0.812903225806452</c:v>
                </c:pt>
                <c:pt idx="527">
                  <c:v>0.812903225806452</c:v>
                </c:pt>
                <c:pt idx="528">
                  <c:v>0.766129032258065</c:v>
                </c:pt>
                <c:pt idx="529">
                  <c:v>0.654838709677419</c:v>
                </c:pt>
                <c:pt idx="530">
                  <c:v>0.608064516129032</c:v>
                </c:pt>
                <c:pt idx="531">
                  <c:v>0.608064516129032</c:v>
                </c:pt>
                <c:pt idx="532">
                  <c:v>0.561290322580645</c:v>
                </c:pt>
                <c:pt idx="533">
                  <c:v>0.514516129032258</c:v>
                </c:pt>
                <c:pt idx="534">
                  <c:v>0.467741935483871</c:v>
                </c:pt>
                <c:pt idx="535">
                  <c:v>0.467741935483871</c:v>
                </c:pt>
                <c:pt idx="536">
                  <c:v>0.532258064516129</c:v>
                </c:pt>
                <c:pt idx="537">
                  <c:v>0.579032258064516</c:v>
                </c:pt>
                <c:pt idx="538">
                  <c:v>0.625806451612903</c:v>
                </c:pt>
                <c:pt idx="539">
                  <c:v>0.625806451612903</c:v>
                </c:pt>
                <c:pt idx="540">
                  <c:v>0.561290322580645</c:v>
                </c:pt>
                <c:pt idx="541">
                  <c:v>0.625806451612903</c:v>
                </c:pt>
                <c:pt idx="542">
                  <c:v>0.625806451612903</c:v>
                </c:pt>
                <c:pt idx="543">
                  <c:v>0.625806451612903</c:v>
                </c:pt>
                <c:pt idx="544">
                  <c:v>0.625806451612903</c:v>
                </c:pt>
                <c:pt idx="545">
                  <c:v>0.625806451612903</c:v>
                </c:pt>
                <c:pt idx="546">
                  <c:v>0.625806451612903</c:v>
                </c:pt>
                <c:pt idx="547">
                  <c:v>0.625806451612903</c:v>
                </c:pt>
                <c:pt idx="548">
                  <c:v>0.67258064516129</c:v>
                </c:pt>
                <c:pt idx="549">
                  <c:v>0.719354838709677</c:v>
                </c:pt>
                <c:pt idx="550">
                  <c:v>0.719354838709677</c:v>
                </c:pt>
                <c:pt idx="551">
                  <c:v>0.701612903225806</c:v>
                </c:pt>
                <c:pt idx="552">
                  <c:v>0.812903225806452</c:v>
                </c:pt>
                <c:pt idx="553">
                  <c:v>0.812903225806452</c:v>
                </c:pt>
                <c:pt idx="554">
                  <c:v>0.748387096774194</c:v>
                </c:pt>
                <c:pt idx="555">
                  <c:v>0.748387096774194</c:v>
                </c:pt>
                <c:pt idx="556">
                  <c:v>0.766129032258065</c:v>
                </c:pt>
                <c:pt idx="557">
                  <c:v>0.654838709677419</c:v>
                </c:pt>
                <c:pt idx="558">
                  <c:v>0.654838709677419</c:v>
                </c:pt>
                <c:pt idx="559">
                  <c:v>0.766129032258065</c:v>
                </c:pt>
                <c:pt idx="560">
                  <c:v>0.719354838709677</c:v>
                </c:pt>
                <c:pt idx="561">
                  <c:v>0.654838709677419</c:v>
                </c:pt>
                <c:pt idx="562">
                  <c:v>0.719354838709677</c:v>
                </c:pt>
                <c:pt idx="563">
                  <c:v>0.719354838709677</c:v>
                </c:pt>
                <c:pt idx="564">
                  <c:v>0.67258064516129</c:v>
                </c:pt>
                <c:pt idx="565">
                  <c:v>0.608064516129032</c:v>
                </c:pt>
                <c:pt idx="566">
                  <c:v>0.625806451612903</c:v>
                </c:pt>
                <c:pt idx="567">
                  <c:v>0.561290322580645</c:v>
                </c:pt>
                <c:pt idx="568">
                  <c:v>0.625806451612903</c:v>
                </c:pt>
                <c:pt idx="569">
                  <c:v>0.579032258064516</c:v>
                </c:pt>
                <c:pt idx="570">
                  <c:v>0.561290322580645</c:v>
                </c:pt>
                <c:pt idx="571">
                  <c:v>0.579032258064516</c:v>
                </c:pt>
                <c:pt idx="572">
                  <c:v>0.467741935483871</c:v>
                </c:pt>
                <c:pt idx="573">
                  <c:v>0.514516129032258</c:v>
                </c:pt>
                <c:pt idx="574">
                  <c:v>0.625806451612903</c:v>
                </c:pt>
                <c:pt idx="575">
                  <c:v>0.579032258064516</c:v>
                </c:pt>
                <c:pt idx="576">
                  <c:v>0.514516129032258</c:v>
                </c:pt>
                <c:pt idx="577">
                  <c:v>0.561290322580645</c:v>
                </c:pt>
                <c:pt idx="578">
                  <c:v>0.579032258064516</c:v>
                </c:pt>
                <c:pt idx="579">
                  <c:v>0.514516129032258</c:v>
                </c:pt>
                <c:pt idx="580">
                  <c:v>0.625806451612903</c:v>
                </c:pt>
                <c:pt idx="581">
                  <c:v>0.625806451612903</c:v>
                </c:pt>
                <c:pt idx="582">
                  <c:v>0.625806451612903</c:v>
                </c:pt>
                <c:pt idx="583">
                  <c:v>0.625806451612903</c:v>
                </c:pt>
                <c:pt idx="584">
                  <c:v>0.6553480475382</c:v>
                </c:pt>
                <c:pt idx="585">
                  <c:v>0.625806451612903</c:v>
                </c:pt>
                <c:pt idx="586">
                  <c:v>0.704584040747029</c:v>
                </c:pt>
                <c:pt idx="587">
                  <c:v>0.6553480475382</c:v>
                </c:pt>
                <c:pt idx="588">
                  <c:v>0.590831918505942</c:v>
                </c:pt>
                <c:pt idx="589">
                  <c:v>0.704584040747029</c:v>
                </c:pt>
                <c:pt idx="590">
                  <c:v>0.704584040747029</c:v>
                </c:pt>
                <c:pt idx="591">
                  <c:v>0.753820033955857</c:v>
                </c:pt>
                <c:pt idx="592">
                  <c:v>0.803056027164686</c:v>
                </c:pt>
                <c:pt idx="593">
                  <c:v>0.803056027164686</c:v>
                </c:pt>
                <c:pt idx="594">
                  <c:v>0.753820033955857</c:v>
                </c:pt>
                <c:pt idx="595">
                  <c:v>0.689303904923599</c:v>
                </c:pt>
                <c:pt idx="596">
                  <c:v>0.738539898132428</c:v>
                </c:pt>
                <c:pt idx="597">
                  <c:v>0.753820033955857</c:v>
                </c:pt>
                <c:pt idx="598">
                  <c:v>0.689303904923599</c:v>
                </c:pt>
                <c:pt idx="599">
                  <c:v>0.689303904923599</c:v>
                </c:pt>
                <c:pt idx="600">
                  <c:v>0.704584040747029</c:v>
                </c:pt>
                <c:pt idx="601">
                  <c:v>0.640067911714771</c:v>
                </c:pt>
                <c:pt idx="602">
                  <c:v>0.6553480475382</c:v>
                </c:pt>
                <c:pt idx="603">
                  <c:v>0.590831918505942</c:v>
                </c:pt>
                <c:pt idx="604">
                  <c:v>0.625806451612903</c:v>
                </c:pt>
                <c:pt idx="605">
                  <c:v>0.514516129032258</c:v>
                </c:pt>
                <c:pt idx="606">
                  <c:v>0.514516129032258</c:v>
                </c:pt>
                <c:pt idx="607">
                  <c:v>0.625806451612903</c:v>
                </c:pt>
                <c:pt idx="608">
                  <c:v>0.579032258064516</c:v>
                </c:pt>
                <c:pt idx="609">
                  <c:v>0.467741935483871</c:v>
                </c:pt>
                <c:pt idx="610">
                  <c:v>0.467741935483871</c:v>
                </c:pt>
                <c:pt idx="611">
                  <c:v>0.532258064516129</c:v>
                </c:pt>
                <c:pt idx="612">
                  <c:v>0.532258064516129</c:v>
                </c:pt>
                <c:pt idx="613">
                  <c:v>0.532258064516129</c:v>
                </c:pt>
                <c:pt idx="614">
                  <c:v>0.579032258064516</c:v>
                </c:pt>
                <c:pt idx="615">
                  <c:v>0.625806451612903</c:v>
                </c:pt>
                <c:pt idx="616">
                  <c:v>0.625806451612903</c:v>
                </c:pt>
                <c:pt idx="617">
                  <c:v>0.67258064516129</c:v>
                </c:pt>
                <c:pt idx="618">
                  <c:v>0.67258064516129</c:v>
                </c:pt>
                <c:pt idx="619">
                  <c:v>0.561290322580645</c:v>
                </c:pt>
                <c:pt idx="620">
                  <c:v>0.608064516129032</c:v>
                </c:pt>
                <c:pt idx="621">
                  <c:v>0.67258064516129</c:v>
                </c:pt>
                <c:pt idx="622">
                  <c:v>0.719354838709677</c:v>
                </c:pt>
                <c:pt idx="623">
                  <c:v>0.719354838709677</c:v>
                </c:pt>
                <c:pt idx="624">
                  <c:v>0.766129032258065</c:v>
                </c:pt>
                <c:pt idx="625">
                  <c:v>0.812903225806452</c:v>
                </c:pt>
                <c:pt idx="626">
                  <c:v>0.812903225806452</c:v>
                </c:pt>
                <c:pt idx="627">
                  <c:v>0.812903225806452</c:v>
                </c:pt>
                <c:pt idx="628">
                  <c:v>0.859677419354839</c:v>
                </c:pt>
                <c:pt idx="629">
                  <c:v>0.906451612903226</c:v>
                </c:pt>
                <c:pt idx="630">
                  <c:v>0.901528013582343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56913409"/>
        <c:axId val="581800493"/>
      </c:lineChart>
      <c:catAx>
        <c:axId val="45691340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800493"/>
        <c:crosses val="autoZero"/>
        <c:auto val="1"/>
        <c:lblAlgn val="ctr"/>
        <c:lblOffset val="100"/>
        <c:noMultiLvlLbl val="0"/>
      </c:catAx>
      <c:valAx>
        <c:axId val="5818004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691340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0fe6ede3-a781-4516-8672-e1f3452d447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82339161716724"/>
          <c:y val="0.102201257861635"/>
          <c:w val="0.88716176346624"/>
          <c:h val="0.611687631027254"/>
        </c:manualLayout>
      </c:layout>
      <c:lineChart>
        <c:grouping val="standard"/>
        <c:varyColors val="0"/>
        <c:ser>
          <c:idx val="4"/>
          <c:order val="4"/>
          <c:tx>
            <c:strRef>
              <c:f>"资金曲线"</c:f>
              <c:strCache>
                <c:ptCount val="1"/>
                <c:pt idx="0">
                  <c:v>资金曲线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[0]!资金曲线</c:f>
              <c:numCache>
                <c:formatCode>General</c:formatCode>
                <c:ptCount val="632"/>
                <c:pt idx="0">
                  <c:v>10000</c:v>
                </c:pt>
                <c:pt idx="1">
                  <c:v>9900</c:v>
                </c:pt>
                <c:pt idx="2">
                  <c:v>9831.9</c:v>
                </c:pt>
                <c:pt idx="3">
                  <c:v>9884.6392</c:v>
                </c:pt>
                <c:pt idx="4">
                  <c:v>9784.6292</c:v>
                </c:pt>
                <c:pt idx="5">
                  <c:v>9837.3684</c:v>
                </c:pt>
                <c:pt idx="6">
                  <c:v>9885.8024</c:v>
                </c:pt>
                <c:pt idx="7">
                  <c:v>9785.7924</c:v>
                </c:pt>
                <c:pt idx="8">
                  <c:v>9685.7924</c:v>
                </c:pt>
                <c:pt idx="9">
                  <c:v>9734.2148</c:v>
                </c:pt>
                <c:pt idx="10">
                  <c:v>9634.2048</c:v>
                </c:pt>
                <c:pt idx="11">
                  <c:v>9534.2048</c:v>
                </c:pt>
                <c:pt idx="12">
                  <c:v>9586.9672</c:v>
                </c:pt>
                <c:pt idx="13">
                  <c:v>9639.7296</c:v>
                </c:pt>
                <c:pt idx="14">
                  <c:v>9688.152</c:v>
                </c:pt>
                <c:pt idx="15">
                  <c:v>9740.8912</c:v>
                </c:pt>
                <c:pt idx="16">
                  <c:v>9789.3136</c:v>
                </c:pt>
                <c:pt idx="17">
                  <c:v>9689.3036</c:v>
                </c:pt>
                <c:pt idx="18">
                  <c:v>9621.2036</c:v>
                </c:pt>
                <c:pt idx="19">
                  <c:v>9673.96599999999</c:v>
                </c:pt>
                <c:pt idx="20">
                  <c:v>9722.39999999999</c:v>
                </c:pt>
                <c:pt idx="21">
                  <c:v>9654.29999999999</c:v>
                </c:pt>
                <c:pt idx="22">
                  <c:v>9586.19999999999</c:v>
                </c:pt>
                <c:pt idx="23">
                  <c:v>9486.18999999999</c:v>
                </c:pt>
                <c:pt idx="24">
                  <c:v>9534.61239999999</c:v>
                </c:pt>
                <c:pt idx="25">
                  <c:v>9587.35159999999</c:v>
                </c:pt>
                <c:pt idx="26">
                  <c:v>9487.35159999999</c:v>
                </c:pt>
                <c:pt idx="27">
                  <c:v>9535.77399999999</c:v>
                </c:pt>
                <c:pt idx="28">
                  <c:v>9588.51319999999</c:v>
                </c:pt>
                <c:pt idx="29">
                  <c:v>9488.51319999999</c:v>
                </c:pt>
                <c:pt idx="30">
                  <c:v>9536.93559999999</c:v>
                </c:pt>
                <c:pt idx="31">
                  <c:v>9436.92559999999</c:v>
                </c:pt>
                <c:pt idx="32">
                  <c:v>9489.66479999999</c:v>
                </c:pt>
                <c:pt idx="33">
                  <c:v>9389.66479999999</c:v>
                </c:pt>
                <c:pt idx="34">
                  <c:v>9321.56479999999</c:v>
                </c:pt>
                <c:pt idx="35">
                  <c:v>9221.55479999999</c:v>
                </c:pt>
                <c:pt idx="36">
                  <c:v>9274.29399999999</c:v>
                </c:pt>
                <c:pt idx="37">
                  <c:v>9174.28399999999</c:v>
                </c:pt>
                <c:pt idx="38">
                  <c:v>9227.02319999999</c:v>
                </c:pt>
                <c:pt idx="39">
                  <c:v>9275.45719999999</c:v>
                </c:pt>
                <c:pt idx="40">
                  <c:v>9175.45719999999</c:v>
                </c:pt>
                <c:pt idx="41">
                  <c:v>9223.87959999999</c:v>
                </c:pt>
                <c:pt idx="42">
                  <c:v>9276.61879999999</c:v>
                </c:pt>
                <c:pt idx="43">
                  <c:v>9329.38119999999</c:v>
                </c:pt>
                <c:pt idx="44">
                  <c:v>9382.12039999999</c:v>
                </c:pt>
                <c:pt idx="45">
                  <c:v>9434.88279999999</c:v>
                </c:pt>
                <c:pt idx="46">
                  <c:v>9487.62199999999</c:v>
                </c:pt>
                <c:pt idx="47">
                  <c:v>9536.04439999999</c:v>
                </c:pt>
                <c:pt idx="48">
                  <c:v>9436.03439999999</c:v>
                </c:pt>
                <c:pt idx="49">
                  <c:v>9488.79679999999</c:v>
                </c:pt>
                <c:pt idx="50">
                  <c:v>9388.78679999999</c:v>
                </c:pt>
                <c:pt idx="51">
                  <c:v>9441.52599999999</c:v>
                </c:pt>
                <c:pt idx="52">
                  <c:v>9494.26519999999</c:v>
                </c:pt>
                <c:pt idx="53">
                  <c:v>9542.69919999999</c:v>
                </c:pt>
                <c:pt idx="54">
                  <c:v>9591.12159999999</c:v>
                </c:pt>
                <c:pt idx="55">
                  <c:v>9643.86079999999</c:v>
                </c:pt>
                <c:pt idx="56">
                  <c:v>9692.28319999999</c:v>
                </c:pt>
                <c:pt idx="57">
                  <c:v>9740.70559999998</c:v>
                </c:pt>
                <c:pt idx="58">
                  <c:v>9793.44479999998</c:v>
                </c:pt>
                <c:pt idx="59">
                  <c:v>9693.43479999998</c:v>
                </c:pt>
                <c:pt idx="60">
                  <c:v>9593.42479999998</c:v>
                </c:pt>
                <c:pt idx="61">
                  <c:v>9525.32479999998</c:v>
                </c:pt>
                <c:pt idx="62">
                  <c:v>9425.32479999998</c:v>
                </c:pt>
                <c:pt idx="63">
                  <c:v>9478.06399999998</c:v>
                </c:pt>
                <c:pt idx="64">
                  <c:v>9526.48639999998</c:v>
                </c:pt>
                <c:pt idx="65">
                  <c:v>9426.48639999998</c:v>
                </c:pt>
                <c:pt idx="66">
                  <c:v>9474.90879999998</c:v>
                </c:pt>
                <c:pt idx="67">
                  <c:v>9523.33119999998</c:v>
                </c:pt>
                <c:pt idx="68">
                  <c:v>9576.07039999998</c:v>
                </c:pt>
                <c:pt idx="69">
                  <c:v>9624.49279999998</c:v>
                </c:pt>
                <c:pt idx="70">
                  <c:v>9672.91519999998</c:v>
                </c:pt>
                <c:pt idx="71">
                  <c:v>9572.91519999998</c:v>
                </c:pt>
                <c:pt idx="72">
                  <c:v>9625.67759999998</c:v>
                </c:pt>
                <c:pt idx="73">
                  <c:v>9674.09999999998</c:v>
                </c:pt>
                <c:pt idx="74">
                  <c:v>9574.09999999998</c:v>
                </c:pt>
                <c:pt idx="75">
                  <c:v>9626.83919999998</c:v>
                </c:pt>
                <c:pt idx="76">
                  <c:v>9558.73919999998</c:v>
                </c:pt>
                <c:pt idx="77">
                  <c:v>9458.73919999998</c:v>
                </c:pt>
                <c:pt idx="78">
                  <c:v>9390.63919999998</c:v>
                </c:pt>
                <c:pt idx="79">
                  <c:v>9290.63919999998</c:v>
                </c:pt>
                <c:pt idx="80">
                  <c:v>9190.62919999998</c:v>
                </c:pt>
                <c:pt idx="81">
                  <c:v>9122.52919999998</c:v>
                </c:pt>
                <c:pt idx="82">
                  <c:v>9175.26839999998</c:v>
                </c:pt>
                <c:pt idx="83">
                  <c:v>9223.69079999998</c:v>
                </c:pt>
                <c:pt idx="84">
                  <c:v>9276.42999999998</c:v>
                </c:pt>
                <c:pt idx="85">
                  <c:v>9324.86399999998</c:v>
                </c:pt>
                <c:pt idx="86">
                  <c:v>9377.60319999998</c:v>
                </c:pt>
                <c:pt idx="87">
                  <c:v>9426.02559999998</c:v>
                </c:pt>
                <c:pt idx="88">
                  <c:v>9326.02559999998</c:v>
                </c:pt>
                <c:pt idx="89">
                  <c:v>9257.92559999998</c:v>
                </c:pt>
                <c:pt idx="90">
                  <c:v>9157.92559999998</c:v>
                </c:pt>
                <c:pt idx="91">
                  <c:v>9210.66479999998</c:v>
                </c:pt>
                <c:pt idx="92">
                  <c:v>9263.40399999998</c:v>
                </c:pt>
                <c:pt idx="93">
                  <c:v>9311.82639999998</c:v>
                </c:pt>
                <c:pt idx="94">
                  <c:v>9243.72639999998</c:v>
                </c:pt>
                <c:pt idx="95">
                  <c:v>9296.46559999998</c:v>
                </c:pt>
                <c:pt idx="96">
                  <c:v>9349.20479999998</c:v>
                </c:pt>
                <c:pt idx="97">
                  <c:v>9249.19479999998</c:v>
                </c:pt>
                <c:pt idx="98">
                  <c:v>9301.95719999998</c:v>
                </c:pt>
                <c:pt idx="99">
                  <c:v>9201.94719999998</c:v>
                </c:pt>
                <c:pt idx="100">
                  <c:v>9250.36959999997</c:v>
                </c:pt>
                <c:pt idx="101">
                  <c:v>9303.10879999997</c:v>
                </c:pt>
                <c:pt idx="102">
                  <c:v>9351.53119999997</c:v>
                </c:pt>
                <c:pt idx="103">
                  <c:v>9404.27039999997</c:v>
                </c:pt>
                <c:pt idx="104">
                  <c:v>9457.03279999997</c:v>
                </c:pt>
                <c:pt idx="105">
                  <c:v>9509.77199999997</c:v>
                </c:pt>
                <c:pt idx="106">
                  <c:v>9562.51119999997</c:v>
                </c:pt>
                <c:pt idx="107">
                  <c:v>9615.25039999997</c:v>
                </c:pt>
                <c:pt idx="108">
                  <c:v>9667.98959999997</c:v>
                </c:pt>
                <c:pt idx="109">
                  <c:v>9720.72879999997</c:v>
                </c:pt>
                <c:pt idx="110">
                  <c:v>9773.46799999997</c:v>
                </c:pt>
                <c:pt idx="111">
                  <c:v>9673.45799999997</c:v>
                </c:pt>
                <c:pt idx="112">
                  <c:v>9721.88039999997</c:v>
                </c:pt>
                <c:pt idx="113">
                  <c:v>9653.78039999997</c:v>
                </c:pt>
                <c:pt idx="114">
                  <c:v>9702.20279999997</c:v>
                </c:pt>
                <c:pt idx="115">
                  <c:v>9754.94199999997</c:v>
                </c:pt>
                <c:pt idx="116">
                  <c:v>9803.37599999997</c:v>
                </c:pt>
                <c:pt idx="117">
                  <c:v>9856.13839999997</c:v>
                </c:pt>
                <c:pt idx="118">
                  <c:v>9904.56079999997</c:v>
                </c:pt>
                <c:pt idx="119">
                  <c:v>9952.98319999997</c:v>
                </c:pt>
                <c:pt idx="120">
                  <c:v>9852.97319999997</c:v>
                </c:pt>
                <c:pt idx="121">
                  <c:v>9784.87319999997</c:v>
                </c:pt>
                <c:pt idx="122">
                  <c:v>9833.30719999997</c:v>
                </c:pt>
                <c:pt idx="123">
                  <c:v>9886.04639999997</c:v>
                </c:pt>
                <c:pt idx="124">
                  <c:v>9938.80879999997</c:v>
                </c:pt>
                <c:pt idx="125">
                  <c:v>9870.70879999997</c:v>
                </c:pt>
                <c:pt idx="126">
                  <c:v>9802.60879999997</c:v>
                </c:pt>
                <c:pt idx="127">
                  <c:v>9702.60879999997</c:v>
                </c:pt>
                <c:pt idx="128">
                  <c:v>9602.59879999997</c:v>
                </c:pt>
                <c:pt idx="129">
                  <c:v>9502.58879999997</c:v>
                </c:pt>
                <c:pt idx="130">
                  <c:v>9555.32799999997</c:v>
                </c:pt>
                <c:pt idx="131">
                  <c:v>9455.31799999997</c:v>
                </c:pt>
                <c:pt idx="132">
                  <c:v>9355.31799999997</c:v>
                </c:pt>
                <c:pt idx="133">
                  <c:v>9403.75199999997</c:v>
                </c:pt>
                <c:pt idx="134">
                  <c:v>9456.49119999997</c:v>
                </c:pt>
                <c:pt idx="135">
                  <c:v>9509.23039999997</c:v>
                </c:pt>
                <c:pt idx="136">
                  <c:v>9561.99279999997</c:v>
                </c:pt>
                <c:pt idx="137">
                  <c:v>9610.41519999996</c:v>
                </c:pt>
                <c:pt idx="138">
                  <c:v>9658.83759999996</c:v>
                </c:pt>
                <c:pt idx="139">
                  <c:v>9590.73759999996</c:v>
                </c:pt>
                <c:pt idx="140">
                  <c:v>9639.17159999996</c:v>
                </c:pt>
                <c:pt idx="141">
                  <c:v>9691.93399999996</c:v>
                </c:pt>
                <c:pt idx="142">
                  <c:v>9591.92399999996</c:v>
                </c:pt>
                <c:pt idx="143">
                  <c:v>9523.82399999996</c:v>
                </c:pt>
                <c:pt idx="144">
                  <c:v>9576.56319999996</c:v>
                </c:pt>
                <c:pt idx="145">
                  <c:v>9624.98559999996</c:v>
                </c:pt>
                <c:pt idx="146">
                  <c:v>9677.72479999996</c:v>
                </c:pt>
                <c:pt idx="147">
                  <c:v>9609.62479999996</c:v>
                </c:pt>
                <c:pt idx="148">
                  <c:v>9662.38719999996</c:v>
                </c:pt>
                <c:pt idx="149">
                  <c:v>9715.14959999996</c:v>
                </c:pt>
                <c:pt idx="150">
                  <c:v>9763.57199999996</c:v>
                </c:pt>
                <c:pt idx="151">
                  <c:v>9816.31119999996</c:v>
                </c:pt>
                <c:pt idx="152">
                  <c:v>9869.07359999996</c:v>
                </c:pt>
                <c:pt idx="153">
                  <c:v>9921.81279999996</c:v>
                </c:pt>
                <c:pt idx="154">
                  <c:v>9821.80279999996</c:v>
                </c:pt>
                <c:pt idx="155">
                  <c:v>9870.22519999996</c:v>
                </c:pt>
                <c:pt idx="156">
                  <c:v>9918.64759999996</c:v>
                </c:pt>
                <c:pt idx="157">
                  <c:v>9967.06999999996</c:v>
                </c:pt>
                <c:pt idx="158">
                  <c:v>9867.05999999996</c:v>
                </c:pt>
                <c:pt idx="159">
                  <c:v>9919.82239999996</c:v>
                </c:pt>
                <c:pt idx="160">
                  <c:v>9972.56159999996</c:v>
                </c:pt>
                <c:pt idx="161">
                  <c:v>10020.9956</c:v>
                </c:pt>
                <c:pt idx="162">
                  <c:v>9952.89559999996</c:v>
                </c:pt>
                <c:pt idx="163">
                  <c:v>10001.318</c:v>
                </c:pt>
                <c:pt idx="164">
                  <c:v>10054.0572</c:v>
                </c:pt>
                <c:pt idx="165">
                  <c:v>10106.8196</c:v>
                </c:pt>
                <c:pt idx="166">
                  <c:v>10006.8196</c:v>
                </c:pt>
                <c:pt idx="167">
                  <c:v>10055.242</c:v>
                </c:pt>
                <c:pt idx="168">
                  <c:v>10107.9812</c:v>
                </c:pt>
                <c:pt idx="169">
                  <c:v>10007.9812</c:v>
                </c:pt>
                <c:pt idx="170">
                  <c:v>10060.7204</c:v>
                </c:pt>
                <c:pt idx="171">
                  <c:v>10109.1544</c:v>
                </c:pt>
                <c:pt idx="172">
                  <c:v>10157.5768</c:v>
                </c:pt>
                <c:pt idx="173">
                  <c:v>10057.5668</c:v>
                </c:pt>
                <c:pt idx="174">
                  <c:v>10105.9892</c:v>
                </c:pt>
                <c:pt idx="175">
                  <c:v>10005.9892</c:v>
                </c:pt>
                <c:pt idx="176">
                  <c:v>9905.97919999995</c:v>
                </c:pt>
                <c:pt idx="177">
                  <c:v>9958.71839999995</c:v>
                </c:pt>
                <c:pt idx="178">
                  <c:v>10007.1408</c:v>
                </c:pt>
                <c:pt idx="179">
                  <c:v>9907.13079999995</c:v>
                </c:pt>
                <c:pt idx="180">
                  <c:v>9807.12079999995</c:v>
                </c:pt>
                <c:pt idx="181">
                  <c:v>9739.02079999995</c:v>
                </c:pt>
                <c:pt idx="182">
                  <c:v>9787.45479999995</c:v>
                </c:pt>
                <c:pt idx="183">
                  <c:v>9687.44479999995</c:v>
                </c:pt>
                <c:pt idx="184">
                  <c:v>9740.20719999995</c:v>
                </c:pt>
                <c:pt idx="185">
                  <c:v>9792.94639999995</c:v>
                </c:pt>
                <c:pt idx="186">
                  <c:v>9845.68559999995</c:v>
                </c:pt>
                <c:pt idx="187">
                  <c:v>9745.67559999995</c:v>
                </c:pt>
                <c:pt idx="188">
                  <c:v>9645.66559999995</c:v>
                </c:pt>
                <c:pt idx="189">
                  <c:v>9698.40479999995</c:v>
                </c:pt>
                <c:pt idx="190">
                  <c:v>9630.30479999995</c:v>
                </c:pt>
                <c:pt idx="191">
                  <c:v>9678.73879999995</c:v>
                </c:pt>
                <c:pt idx="192">
                  <c:v>9727.17279999995</c:v>
                </c:pt>
                <c:pt idx="193">
                  <c:v>9779.91199999995</c:v>
                </c:pt>
                <c:pt idx="194">
                  <c:v>9828.33439999995</c:v>
                </c:pt>
                <c:pt idx="195">
                  <c:v>9760.23439999995</c:v>
                </c:pt>
                <c:pt idx="196">
                  <c:v>9808.66839999995</c:v>
                </c:pt>
                <c:pt idx="197">
                  <c:v>9708.66839999995</c:v>
                </c:pt>
                <c:pt idx="198">
                  <c:v>9608.66839999995</c:v>
                </c:pt>
                <c:pt idx="199">
                  <c:v>9508.65839999995</c:v>
                </c:pt>
                <c:pt idx="200">
                  <c:v>9408.64839999995</c:v>
                </c:pt>
                <c:pt idx="201">
                  <c:v>9308.64839999995</c:v>
                </c:pt>
                <c:pt idx="202">
                  <c:v>9208.63839999995</c:v>
                </c:pt>
                <c:pt idx="203">
                  <c:v>9140.53839999994</c:v>
                </c:pt>
                <c:pt idx="204">
                  <c:v>9193.27759999994</c:v>
                </c:pt>
                <c:pt idx="205">
                  <c:v>9125.17759999994</c:v>
                </c:pt>
                <c:pt idx="206">
                  <c:v>9177.93999999994</c:v>
                </c:pt>
                <c:pt idx="207">
                  <c:v>9077.92999999994</c:v>
                </c:pt>
                <c:pt idx="208">
                  <c:v>8977.91999999994</c:v>
                </c:pt>
                <c:pt idx="209">
                  <c:v>9030.65919999994</c:v>
                </c:pt>
                <c:pt idx="210">
                  <c:v>8930.64919999994</c:v>
                </c:pt>
                <c:pt idx="211">
                  <c:v>8983.41159999994</c:v>
                </c:pt>
                <c:pt idx="212">
                  <c:v>8883.40159999994</c:v>
                </c:pt>
                <c:pt idx="213">
                  <c:v>8936.14079999994</c:v>
                </c:pt>
                <c:pt idx="214">
                  <c:v>8836.13079999994</c:v>
                </c:pt>
                <c:pt idx="215">
                  <c:v>8736.12079999994</c:v>
                </c:pt>
                <c:pt idx="216">
                  <c:v>8636.11079999994</c:v>
                </c:pt>
                <c:pt idx="217">
                  <c:v>8684.53319999994</c:v>
                </c:pt>
                <c:pt idx="218">
                  <c:v>8732.95559999994</c:v>
                </c:pt>
                <c:pt idx="219">
                  <c:v>8664.85559999994</c:v>
                </c:pt>
                <c:pt idx="220">
                  <c:v>8717.61799999994</c:v>
                </c:pt>
                <c:pt idx="221">
                  <c:v>8617.61799999994</c:v>
                </c:pt>
                <c:pt idx="222">
                  <c:v>8666.04039999994</c:v>
                </c:pt>
                <c:pt idx="223">
                  <c:v>8714.46279999994</c:v>
                </c:pt>
                <c:pt idx="224">
                  <c:v>8646.36279999994</c:v>
                </c:pt>
                <c:pt idx="225">
                  <c:v>8694.79679999994</c:v>
                </c:pt>
                <c:pt idx="226">
                  <c:v>8743.21919999994</c:v>
                </c:pt>
                <c:pt idx="227">
                  <c:v>8643.20919999994</c:v>
                </c:pt>
                <c:pt idx="228">
                  <c:v>8691.64319999994</c:v>
                </c:pt>
                <c:pt idx="229">
                  <c:v>8740.06559999994</c:v>
                </c:pt>
                <c:pt idx="230">
                  <c:v>8640.05559999994</c:v>
                </c:pt>
                <c:pt idx="231">
                  <c:v>8571.95559999994</c:v>
                </c:pt>
                <c:pt idx="232">
                  <c:v>8620.37799999994</c:v>
                </c:pt>
                <c:pt idx="233">
                  <c:v>8673.11719999994</c:v>
                </c:pt>
                <c:pt idx="234">
                  <c:v>8573.10719999993</c:v>
                </c:pt>
                <c:pt idx="235">
                  <c:v>8625.84639999993</c:v>
                </c:pt>
                <c:pt idx="236">
                  <c:v>8678.58559999993</c:v>
                </c:pt>
                <c:pt idx="237">
                  <c:v>8578.58559999993</c:v>
                </c:pt>
                <c:pt idx="238">
                  <c:v>8627.01959999993</c:v>
                </c:pt>
                <c:pt idx="239">
                  <c:v>8675.45359999993</c:v>
                </c:pt>
                <c:pt idx="240">
                  <c:v>8723.87599999993</c:v>
                </c:pt>
                <c:pt idx="241">
                  <c:v>8655.77599999993</c:v>
                </c:pt>
                <c:pt idx="242">
                  <c:v>8555.77599999993</c:v>
                </c:pt>
                <c:pt idx="243">
                  <c:v>8604.19839999993</c:v>
                </c:pt>
                <c:pt idx="244">
                  <c:v>8652.62079999993</c:v>
                </c:pt>
                <c:pt idx="245">
                  <c:v>8552.61079999993</c:v>
                </c:pt>
                <c:pt idx="246">
                  <c:v>8605.37319999993</c:v>
                </c:pt>
                <c:pt idx="247">
                  <c:v>8605.37319999993</c:v>
                </c:pt>
                <c:pt idx="248">
                  <c:v>8505.36319999993</c:v>
                </c:pt>
                <c:pt idx="249">
                  <c:v>8558.10239999993</c:v>
                </c:pt>
                <c:pt idx="250">
                  <c:v>8606.52479999993</c:v>
                </c:pt>
                <c:pt idx="251">
                  <c:v>8654.94719999993</c:v>
                </c:pt>
                <c:pt idx="252">
                  <c:v>8703.36959999993</c:v>
                </c:pt>
                <c:pt idx="253">
                  <c:v>8635.26959999993</c:v>
                </c:pt>
                <c:pt idx="254">
                  <c:v>8688.00879999993</c:v>
                </c:pt>
                <c:pt idx="255">
                  <c:v>8619.90879999993</c:v>
                </c:pt>
                <c:pt idx="256">
                  <c:v>8668.33119999993</c:v>
                </c:pt>
                <c:pt idx="257">
                  <c:v>8568.32119999993</c:v>
                </c:pt>
                <c:pt idx="258">
                  <c:v>8616.75519999993</c:v>
                </c:pt>
                <c:pt idx="259">
                  <c:v>8665.17759999993</c:v>
                </c:pt>
                <c:pt idx="260">
                  <c:v>8717.91679999993</c:v>
                </c:pt>
                <c:pt idx="261">
                  <c:v>8766.35079999993</c:v>
                </c:pt>
                <c:pt idx="262">
                  <c:v>8666.35079999993</c:v>
                </c:pt>
                <c:pt idx="263">
                  <c:v>8714.77319999993</c:v>
                </c:pt>
                <c:pt idx="264">
                  <c:v>8767.51239999993</c:v>
                </c:pt>
                <c:pt idx="265">
                  <c:v>8820.25159999992</c:v>
                </c:pt>
                <c:pt idx="266">
                  <c:v>8720.24159999992</c:v>
                </c:pt>
                <c:pt idx="267">
                  <c:v>8620.23159999992</c:v>
                </c:pt>
                <c:pt idx="268">
                  <c:v>8552.13159999992</c:v>
                </c:pt>
                <c:pt idx="269">
                  <c:v>8604.87079999992</c:v>
                </c:pt>
                <c:pt idx="270">
                  <c:v>8653.29319999992</c:v>
                </c:pt>
                <c:pt idx="271">
                  <c:v>8701.72719999992</c:v>
                </c:pt>
                <c:pt idx="272">
                  <c:v>8633.62719999992</c:v>
                </c:pt>
                <c:pt idx="273">
                  <c:v>8686.38959999992</c:v>
                </c:pt>
                <c:pt idx="274">
                  <c:v>8739.15199999992</c:v>
                </c:pt>
                <c:pt idx="275">
                  <c:v>8791.91439999992</c:v>
                </c:pt>
                <c:pt idx="276">
                  <c:v>8840.33679999992</c:v>
                </c:pt>
                <c:pt idx="277">
                  <c:v>8740.32679999992</c:v>
                </c:pt>
                <c:pt idx="278">
                  <c:v>8640.32679999992</c:v>
                </c:pt>
                <c:pt idx="279">
                  <c:v>8540.31679999992</c:v>
                </c:pt>
                <c:pt idx="280">
                  <c:v>8588.73919999992</c:v>
                </c:pt>
                <c:pt idx="281">
                  <c:v>8637.16159999992</c:v>
                </c:pt>
                <c:pt idx="282">
                  <c:v>8689.90079999992</c:v>
                </c:pt>
                <c:pt idx="283">
                  <c:v>8589.90079999992</c:v>
                </c:pt>
                <c:pt idx="284">
                  <c:v>8638.32319999992</c:v>
                </c:pt>
                <c:pt idx="285">
                  <c:v>8691.06239999992</c:v>
                </c:pt>
                <c:pt idx="286">
                  <c:v>8739.48479999992</c:v>
                </c:pt>
                <c:pt idx="287">
                  <c:v>8792.24719999992</c:v>
                </c:pt>
                <c:pt idx="288">
                  <c:v>8840.68119999992</c:v>
                </c:pt>
                <c:pt idx="289">
                  <c:v>8772.58119999992</c:v>
                </c:pt>
                <c:pt idx="290">
                  <c:v>8821.00359999992</c:v>
                </c:pt>
                <c:pt idx="291">
                  <c:v>8873.76599999992</c:v>
                </c:pt>
                <c:pt idx="292">
                  <c:v>8926.50519999992</c:v>
                </c:pt>
                <c:pt idx="293">
                  <c:v>8826.50519999992</c:v>
                </c:pt>
                <c:pt idx="294">
                  <c:v>8726.49519999992</c:v>
                </c:pt>
                <c:pt idx="295">
                  <c:v>8779.25759999992</c:v>
                </c:pt>
                <c:pt idx="296">
                  <c:v>8679.24759999992</c:v>
                </c:pt>
                <c:pt idx="297">
                  <c:v>8579.24759999992</c:v>
                </c:pt>
                <c:pt idx="298">
                  <c:v>8631.98679999992</c:v>
                </c:pt>
                <c:pt idx="299">
                  <c:v>8680.42079999991</c:v>
                </c:pt>
                <c:pt idx="300">
                  <c:v>8612.32079999991</c:v>
                </c:pt>
                <c:pt idx="301">
                  <c:v>8512.31079999991</c:v>
                </c:pt>
                <c:pt idx="302">
                  <c:v>8412.31079999991</c:v>
                </c:pt>
                <c:pt idx="303">
                  <c:v>8465.04999999991</c:v>
                </c:pt>
                <c:pt idx="304">
                  <c:v>8513.47239999991</c:v>
                </c:pt>
                <c:pt idx="305">
                  <c:v>8413.47239999991</c:v>
                </c:pt>
                <c:pt idx="306">
                  <c:v>8461.89479999991</c:v>
                </c:pt>
                <c:pt idx="307">
                  <c:v>8510.31719999991</c:v>
                </c:pt>
                <c:pt idx="308">
                  <c:v>8563.07959999991</c:v>
                </c:pt>
                <c:pt idx="309">
                  <c:v>8463.06959999991</c:v>
                </c:pt>
                <c:pt idx="310">
                  <c:v>8394.96959999991</c:v>
                </c:pt>
                <c:pt idx="311">
                  <c:v>8447.70879999991</c:v>
                </c:pt>
                <c:pt idx="312">
                  <c:v>8347.70879999991</c:v>
                </c:pt>
                <c:pt idx="313">
                  <c:v>8396.13119999991</c:v>
                </c:pt>
                <c:pt idx="314">
                  <c:v>8444.55359999991</c:v>
                </c:pt>
                <c:pt idx="315">
                  <c:v>8344.54359999991</c:v>
                </c:pt>
                <c:pt idx="316">
                  <c:v>8392.97759999991</c:v>
                </c:pt>
                <c:pt idx="317">
                  <c:v>8445.73999999991</c:v>
                </c:pt>
                <c:pt idx="318">
                  <c:v>8345.73999999991</c:v>
                </c:pt>
                <c:pt idx="319">
                  <c:v>8398.47919999991</c:v>
                </c:pt>
                <c:pt idx="320">
                  <c:v>8451.24159999991</c:v>
                </c:pt>
                <c:pt idx="321">
                  <c:v>8499.67559999991</c:v>
                </c:pt>
                <c:pt idx="322">
                  <c:v>8548.09799999991</c:v>
                </c:pt>
                <c:pt idx="323">
                  <c:v>8448.08799999991</c:v>
                </c:pt>
                <c:pt idx="324">
                  <c:v>8500.82719999991</c:v>
                </c:pt>
                <c:pt idx="325">
                  <c:v>8549.26119999991</c:v>
                </c:pt>
                <c:pt idx="326">
                  <c:v>8449.25119999991</c:v>
                </c:pt>
                <c:pt idx="327">
                  <c:v>8497.67359999991</c:v>
                </c:pt>
                <c:pt idx="328">
                  <c:v>8546.0959999999</c:v>
                </c:pt>
                <c:pt idx="329">
                  <c:v>8594.5183999999</c:v>
                </c:pt>
                <c:pt idx="330">
                  <c:v>8642.9407999999</c:v>
                </c:pt>
                <c:pt idx="331">
                  <c:v>8695.6799999999</c:v>
                </c:pt>
                <c:pt idx="332">
                  <c:v>8748.4423999999</c:v>
                </c:pt>
                <c:pt idx="333">
                  <c:v>8680.3423999999</c:v>
                </c:pt>
                <c:pt idx="334">
                  <c:v>8580.3423999999</c:v>
                </c:pt>
                <c:pt idx="335">
                  <c:v>8628.7647999999</c:v>
                </c:pt>
                <c:pt idx="336">
                  <c:v>8528.7647999999</c:v>
                </c:pt>
                <c:pt idx="337">
                  <c:v>8428.7547999999</c:v>
                </c:pt>
                <c:pt idx="338">
                  <c:v>8477.1771999999</c:v>
                </c:pt>
                <c:pt idx="339">
                  <c:v>8529.9395999999</c:v>
                </c:pt>
                <c:pt idx="340">
                  <c:v>8429.9295999999</c:v>
                </c:pt>
                <c:pt idx="341">
                  <c:v>8329.9295999999</c:v>
                </c:pt>
                <c:pt idx="342">
                  <c:v>8261.8295999999</c:v>
                </c:pt>
                <c:pt idx="343">
                  <c:v>8314.5687999999</c:v>
                </c:pt>
                <c:pt idx="344">
                  <c:v>8367.3079999999</c:v>
                </c:pt>
                <c:pt idx="345">
                  <c:v>8267.3079999999</c:v>
                </c:pt>
                <c:pt idx="346">
                  <c:v>8199.2079999999</c:v>
                </c:pt>
                <c:pt idx="347">
                  <c:v>8251.9703999999</c:v>
                </c:pt>
                <c:pt idx="348">
                  <c:v>8151.9603999999</c:v>
                </c:pt>
                <c:pt idx="349">
                  <c:v>8200.3827999999</c:v>
                </c:pt>
                <c:pt idx="350">
                  <c:v>8248.8167999999</c:v>
                </c:pt>
                <c:pt idx="351">
                  <c:v>8180.7167999999</c:v>
                </c:pt>
                <c:pt idx="352">
                  <c:v>8080.7167999999</c:v>
                </c:pt>
                <c:pt idx="353">
                  <c:v>8129.1507999999</c:v>
                </c:pt>
                <c:pt idx="354">
                  <c:v>8177.5847999999</c:v>
                </c:pt>
                <c:pt idx="355">
                  <c:v>8226.0187999999</c:v>
                </c:pt>
                <c:pt idx="356">
                  <c:v>8126.0187999999</c:v>
                </c:pt>
                <c:pt idx="357">
                  <c:v>8174.4527999999</c:v>
                </c:pt>
                <c:pt idx="358">
                  <c:v>8074.4427999999</c:v>
                </c:pt>
                <c:pt idx="359">
                  <c:v>8122.8767999999</c:v>
                </c:pt>
                <c:pt idx="360">
                  <c:v>8171.2991999999</c:v>
                </c:pt>
                <c:pt idx="361">
                  <c:v>8224.0383999999</c:v>
                </c:pt>
                <c:pt idx="362">
                  <c:v>8272.4607999999</c:v>
                </c:pt>
                <c:pt idx="363">
                  <c:v>8172.4507999999</c:v>
                </c:pt>
                <c:pt idx="364">
                  <c:v>8072.4407999999</c:v>
                </c:pt>
                <c:pt idx="365">
                  <c:v>8125.1799999999</c:v>
                </c:pt>
                <c:pt idx="366">
                  <c:v>8025.1699999999</c:v>
                </c:pt>
                <c:pt idx="367">
                  <c:v>8073.5923999999</c:v>
                </c:pt>
                <c:pt idx="368">
                  <c:v>7973.5923999999</c:v>
                </c:pt>
                <c:pt idx="369">
                  <c:v>8022.0263999999</c:v>
                </c:pt>
                <c:pt idx="370">
                  <c:v>8074.7887999999</c:v>
                </c:pt>
                <c:pt idx="371">
                  <c:v>8006.6887999999</c:v>
                </c:pt>
                <c:pt idx="372">
                  <c:v>7906.6787999999</c:v>
                </c:pt>
                <c:pt idx="373">
                  <c:v>7955.1011999999</c:v>
                </c:pt>
                <c:pt idx="374">
                  <c:v>7887.0011999999</c:v>
                </c:pt>
                <c:pt idx="375">
                  <c:v>7935.4235999999</c:v>
                </c:pt>
                <c:pt idx="376">
                  <c:v>7983.8459999999</c:v>
                </c:pt>
                <c:pt idx="377">
                  <c:v>8032.2683999999</c:v>
                </c:pt>
                <c:pt idx="378">
                  <c:v>8085.0307999999</c:v>
                </c:pt>
                <c:pt idx="379">
                  <c:v>8137.7699999999</c:v>
                </c:pt>
                <c:pt idx="380">
                  <c:v>8186.1923999999</c:v>
                </c:pt>
                <c:pt idx="381">
                  <c:v>8238.9315999999</c:v>
                </c:pt>
                <c:pt idx="382">
                  <c:v>8287.3539999999</c:v>
                </c:pt>
                <c:pt idx="383">
                  <c:v>8187.3439999999</c:v>
                </c:pt>
                <c:pt idx="384">
                  <c:v>8240.0831999999</c:v>
                </c:pt>
                <c:pt idx="385">
                  <c:v>8292.8223999999</c:v>
                </c:pt>
                <c:pt idx="386">
                  <c:v>8192.8123999999</c:v>
                </c:pt>
                <c:pt idx="387">
                  <c:v>8092.8123999999</c:v>
                </c:pt>
                <c:pt idx="388">
                  <c:v>7992.8123999999</c:v>
                </c:pt>
                <c:pt idx="389">
                  <c:v>8041.2463999999</c:v>
                </c:pt>
                <c:pt idx="390">
                  <c:v>7941.2363999999</c:v>
                </c:pt>
                <c:pt idx="391">
                  <c:v>7989.6587999999</c:v>
                </c:pt>
                <c:pt idx="392">
                  <c:v>7889.6487999999</c:v>
                </c:pt>
                <c:pt idx="393">
                  <c:v>7938.0827999999</c:v>
                </c:pt>
                <c:pt idx="394">
                  <c:v>7986.5051999999</c:v>
                </c:pt>
                <c:pt idx="395">
                  <c:v>7886.4951999999</c:v>
                </c:pt>
                <c:pt idx="396">
                  <c:v>7934.9175999999</c:v>
                </c:pt>
                <c:pt idx="397">
                  <c:v>7987.6567999999</c:v>
                </c:pt>
                <c:pt idx="398">
                  <c:v>8040.3959999999</c:v>
                </c:pt>
                <c:pt idx="399">
                  <c:v>7940.3959999999</c:v>
                </c:pt>
                <c:pt idx="400">
                  <c:v>7993.1351999999</c:v>
                </c:pt>
                <c:pt idx="401">
                  <c:v>8041.5575999999</c:v>
                </c:pt>
                <c:pt idx="402">
                  <c:v>8089.9915999999</c:v>
                </c:pt>
                <c:pt idx="403">
                  <c:v>8138.4255999999</c:v>
                </c:pt>
                <c:pt idx="404">
                  <c:v>8191.1647999999</c:v>
                </c:pt>
                <c:pt idx="405">
                  <c:v>8123.0647999999</c:v>
                </c:pt>
                <c:pt idx="406">
                  <c:v>8171.4871999999</c:v>
                </c:pt>
                <c:pt idx="407">
                  <c:v>8071.4771999999</c:v>
                </c:pt>
                <c:pt idx="408">
                  <c:v>8124.2395999999</c:v>
                </c:pt>
                <c:pt idx="409">
                  <c:v>8177.0019999999</c:v>
                </c:pt>
                <c:pt idx="410">
                  <c:v>8225.4243999999</c:v>
                </c:pt>
                <c:pt idx="411">
                  <c:v>8125.4143999999</c:v>
                </c:pt>
                <c:pt idx="412">
                  <c:v>8173.8483999999</c:v>
                </c:pt>
                <c:pt idx="413">
                  <c:v>8073.8383999999</c:v>
                </c:pt>
                <c:pt idx="414">
                  <c:v>8122.2723999999</c:v>
                </c:pt>
                <c:pt idx="415">
                  <c:v>8170.6947999999</c:v>
                </c:pt>
                <c:pt idx="416">
                  <c:v>8070.6847999999</c:v>
                </c:pt>
                <c:pt idx="417">
                  <c:v>7970.6847999999</c:v>
                </c:pt>
                <c:pt idx="418">
                  <c:v>8019.1071999999</c:v>
                </c:pt>
                <c:pt idx="419">
                  <c:v>8071.8695999999</c:v>
                </c:pt>
                <c:pt idx="420">
                  <c:v>8124.6087999999</c:v>
                </c:pt>
                <c:pt idx="421">
                  <c:v>8177.3711999999</c:v>
                </c:pt>
                <c:pt idx="422">
                  <c:v>8230.1103999999</c:v>
                </c:pt>
                <c:pt idx="423">
                  <c:v>8278.5327999999</c:v>
                </c:pt>
                <c:pt idx="424">
                  <c:v>8331.2951999999</c:v>
                </c:pt>
                <c:pt idx="425">
                  <c:v>8384.0343999999</c:v>
                </c:pt>
                <c:pt idx="426">
                  <c:v>8284.0343999999</c:v>
                </c:pt>
                <c:pt idx="427">
                  <c:v>8332.4567999999</c:v>
                </c:pt>
                <c:pt idx="428">
                  <c:v>8264.3567999999</c:v>
                </c:pt>
                <c:pt idx="429">
                  <c:v>8312.7791999999</c:v>
                </c:pt>
                <c:pt idx="430">
                  <c:v>8212.7791999999</c:v>
                </c:pt>
                <c:pt idx="431">
                  <c:v>8112.7791999999</c:v>
                </c:pt>
                <c:pt idx="432">
                  <c:v>8161.2131999999</c:v>
                </c:pt>
                <c:pt idx="433">
                  <c:v>8061.2131999999</c:v>
                </c:pt>
                <c:pt idx="434">
                  <c:v>8109.6471999999</c:v>
                </c:pt>
                <c:pt idx="435">
                  <c:v>8158.0695999999</c:v>
                </c:pt>
                <c:pt idx="436">
                  <c:v>8210.8319999999</c:v>
                </c:pt>
                <c:pt idx="437">
                  <c:v>8263.5711999999</c:v>
                </c:pt>
                <c:pt idx="438">
                  <c:v>8316.3103999999</c:v>
                </c:pt>
                <c:pt idx="439">
                  <c:v>8364.7443999999</c:v>
                </c:pt>
                <c:pt idx="440">
                  <c:v>8417.5067999999</c:v>
                </c:pt>
                <c:pt idx="441">
                  <c:v>8349.4067999999</c:v>
                </c:pt>
                <c:pt idx="442">
                  <c:v>8402.1459999999</c:v>
                </c:pt>
                <c:pt idx="443">
                  <c:v>8302.13599999989</c:v>
                </c:pt>
                <c:pt idx="444">
                  <c:v>8234.03599999989</c:v>
                </c:pt>
                <c:pt idx="445">
                  <c:v>8286.77519999989</c:v>
                </c:pt>
                <c:pt idx="446">
                  <c:v>8186.77519999989</c:v>
                </c:pt>
                <c:pt idx="447">
                  <c:v>8239.53759999989</c:v>
                </c:pt>
                <c:pt idx="448">
                  <c:v>8292.27679999989</c:v>
                </c:pt>
                <c:pt idx="449">
                  <c:v>8340.71079999989</c:v>
                </c:pt>
                <c:pt idx="450">
                  <c:v>8240.70079999989</c:v>
                </c:pt>
                <c:pt idx="451">
                  <c:v>8289.12319999989</c:v>
                </c:pt>
                <c:pt idx="452">
                  <c:v>8337.55719999989</c:v>
                </c:pt>
                <c:pt idx="453">
                  <c:v>8237.54719999989</c:v>
                </c:pt>
                <c:pt idx="454">
                  <c:v>8290.30959999989</c:v>
                </c:pt>
                <c:pt idx="455">
                  <c:v>8338.73199999989</c:v>
                </c:pt>
                <c:pt idx="456">
                  <c:v>8387.16599999989</c:v>
                </c:pt>
                <c:pt idx="457">
                  <c:v>8435.58839999989</c:v>
                </c:pt>
                <c:pt idx="458">
                  <c:v>8484.01079999989</c:v>
                </c:pt>
                <c:pt idx="459">
                  <c:v>8532.44479999989</c:v>
                </c:pt>
                <c:pt idx="460">
                  <c:v>8432.43479999989</c:v>
                </c:pt>
                <c:pt idx="461">
                  <c:v>8332.43479999989</c:v>
                </c:pt>
                <c:pt idx="462">
                  <c:v>8264.33479999989</c:v>
                </c:pt>
                <c:pt idx="463">
                  <c:v>8164.32479999989</c:v>
                </c:pt>
                <c:pt idx="464">
                  <c:v>8212.75879999989</c:v>
                </c:pt>
                <c:pt idx="465">
                  <c:v>8261.18119999989</c:v>
                </c:pt>
                <c:pt idx="466">
                  <c:v>8309.60359999989</c:v>
                </c:pt>
                <c:pt idx="467">
                  <c:v>8362.34279999989</c:v>
                </c:pt>
                <c:pt idx="468">
                  <c:v>8294.24279999989</c:v>
                </c:pt>
                <c:pt idx="469">
                  <c:v>8347.00519999988</c:v>
                </c:pt>
                <c:pt idx="470">
                  <c:v>8395.42759999988</c:v>
                </c:pt>
                <c:pt idx="471">
                  <c:v>8295.42759999988</c:v>
                </c:pt>
                <c:pt idx="472">
                  <c:v>8348.16679999988</c:v>
                </c:pt>
                <c:pt idx="473">
                  <c:v>8396.58919999988</c:v>
                </c:pt>
                <c:pt idx="474">
                  <c:v>8296.58919999988</c:v>
                </c:pt>
                <c:pt idx="475">
                  <c:v>8196.57919999988</c:v>
                </c:pt>
                <c:pt idx="476">
                  <c:v>8249.31839999988</c:v>
                </c:pt>
                <c:pt idx="477">
                  <c:v>8302.08079999988</c:v>
                </c:pt>
                <c:pt idx="478">
                  <c:v>8350.50319999988</c:v>
                </c:pt>
                <c:pt idx="479">
                  <c:v>8403.26559999988</c:v>
                </c:pt>
                <c:pt idx="480">
                  <c:v>8303.26559999988</c:v>
                </c:pt>
                <c:pt idx="481">
                  <c:v>8356.00479999988</c:v>
                </c:pt>
                <c:pt idx="482">
                  <c:v>8255.99479999988</c:v>
                </c:pt>
                <c:pt idx="483">
                  <c:v>8308.73399999988</c:v>
                </c:pt>
                <c:pt idx="484">
                  <c:v>8357.15639999988</c:v>
                </c:pt>
                <c:pt idx="485">
                  <c:v>8405.57879999988</c:v>
                </c:pt>
                <c:pt idx="486">
                  <c:v>8337.47879999988</c:v>
                </c:pt>
                <c:pt idx="487">
                  <c:v>8385.90119999988</c:v>
                </c:pt>
                <c:pt idx="488">
                  <c:v>8285.89119999988</c:v>
                </c:pt>
                <c:pt idx="489">
                  <c:v>8338.63039999988</c:v>
                </c:pt>
                <c:pt idx="490">
                  <c:v>8387.05279999988</c:v>
                </c:pt>
                <c:pt idx="491">
                  <c:v>8435.48679999988</c:v>
                </c:pt>
                <c:pt idx="492">
                  <c:v>8335.47679999988</c:v>
                </c:pt>
                <c:pt idx="493">
                  <c:v>8383.89919999988</c:v>
                </c:pt>
                <c:pt idx="494">
                  <c:v>8283.89919999988</c:v>
                </c:pt>
                <c:pt idx="495">
                  <c:v>8183.89919999988</c:v>
                </c:pt>
                <c:pt idx="496">
                  <c:v>8232.32159999988</c:v>
                </c:pt>
                <c:pt idx="497">
                  <c:v>8132.31159999988</c:v>
                </c:pt>
                <c:pt idx="498">
                  <c:v>8180.74559999988</c:v>
                </c:pt>
                <c:pt idx="499">
                  <c:v>8229.16799999988</c:v>
                </c:pt>
                <c:pt idx="500">
                  <c:v>8229.16799999988</c:v>
                </c:pt>
                <c:pt idx="501">
                  <c:v>8281.90719999988</c:v>
                </c:pt>
                <c:pt idx="502">
                  <c:v>8181.89719999988</c:v>
                </c:pt>
                <c:pt idx="503">
                  <c:v>8230.31959999988</c:v>
                </c:pt>
                <c:pt idx="504">
                  <c:v>8162.21959999988</c:v>
                </c:pt>
                <c:pt idx="505">
                  <c:v>8094.11959999988</c:v>
                </c:pt>
                <c:pt idx="506">
                  <c:v>8026.01959999988</c:v>
                </c:pt>
                <c:pt idx="507">
                  <c:v>8074.44199999988</c:v>
                </c:pt>
                <c:pt idx="508">
                  <c:v>7974.43199999988</c:v>
                </c:pt>
                <c:pt idx="509">
                  <c:v>8022.85439999988</c:v>
                </c:pt>
                <c:pt idx="510">
                  <c:v>8071.27679999988</c:v>
                </c:pt>
                <c:pt idx="511">
                  <c:v>7971.26679999988</c:v>
                </c:pt>
                <c:pt idx="512">
                  <c:v>7903.16679999988</c:v>
                </c:pt>
                <c:pt idx="513">
                  <c:v>7955.92919999988</c:v>
                </c:pt>
                <c:pt idx="514">
                  <c:v>8004.35159999988</c:v>
                </c:pt>
                <c:pt idx="515">
                  <c:v>7904.35159999988</c:v>
                </c:pt>
                <c:pt idx="516">
                  <c:v>7957.09079999988</c:v>
                </c:pt>
                <c:pt idx="517">
                  <c:v>8005.51319999988</c:v>
                </c:pt>
                <c:pt idx="518">
                  <c:v>8058.25239999988</c:v>
                </c:pt>
                <c:pt idx="519">
                  <c:v>8106.68639999988</c:v>
                </c:pt>
                <c:pt idx="520">
                  <c:v>8006.67639999988</c:v>
                </c:pt>
                <c:pt idx="521">
                  <c:v>7906.66639999988</c:v>
                </c:pt>
                <c:pt idx="522">
                  <c:v>7959.40559999988</c:v>
                </c:pt>
                <c:pt idx="523">
                  <c:v>8012.14479999988</c:v>
                </c:pt>
                <c:pt idx="524">
                  <c:v>8060.57879999988</c:v>
                </c:pt>
                <c:pt idx="525">
                  <c:v>8113.34119999988</c:v>
                </c:pt>
                <c:pt idx="526">
                  <c:v>8013.34119999988</c:v>
                </c:pt>
                <c:pt idx="527">
                  <c:v>7945.24119999988</c:v>
                </c:pt>
                <c:pt idx="528">
                  <c:v>7993.67519999988</c:v>
                </c:pt>
                <c:pt idx="529">
                  <c:v>7893.67519999988</c:v>
                </c:pt>
                <c:pt idx="530">
                  <c:v>7793.66519999988</c:v>
                </c:pt>
                <c:pt idx="531">
                  <c:v>7846.40439999988</c:v>
                </c:pt>
                <c:pt idx="532">
                  <c:v>7778.30439999988</c:v>
                </c:pt>
                <c:pt idx="533">
                  <c:v>7678.29439999988</c:v>
                </c:pt>
                <c:pt idx="534">
                  <c:v>7726.71679999988</c:v>
                </c:pt>
                <c:pt idx="535">
                  <c:v>7626.70679999988</c:v>
                </c:pt>
                <c:pt idx="536">
                  <c:v>7679.44599999988</c:v>
                </c:pt>
                <c:pt idx="537">
                  <c:v>7579.43599999988</c:v>
                </c:pt>
                <c:pt idx="538">
                  <c:v>7511.33599999987</c:v>
                </c:pt>
                <c:pt idx="539">
                  <c:v>7411.32599999987</c:v>
                </c:pt>
                <c:pt idx="540">
                  <c:v>7464.06519999987</c:v>
                </c:pt>
                <c:pt idx="541">
                  <c:v>7516.80439999987</c:v>
                </c:pt>
                <c:pt idx="542">
                  <c:v>7569.54359999987</c:v>
                </c:pt>
                <c:pt idx="543">
                  <c:v>7622.28279999987</c:v>
                </c:pt>
                <c:pt idx="544">
                  <c:v>7675.04519999987</c:v>
                </c:pt>
                <c:pt idx="545">
                  <c:v>7606.94519999987</c:v>
                </c:pt>
                <c:pt idx="546">
                  <c:v>7659.68439999987</c:v>
                </c:pt>
                <c:pt idx="547">
                  <c:v>7708.10679999987</c:v>
                </c:pt>
                <c:pt idx="548">
                  <c:v>7760.84599999987</c:v>
                </c:pt>
                <c:pt idx="549">
                  <c:v>7660.83599999987</c:v>
                </c:pt>
                <c:pt idx="550">
                  <c:v>7709.25839999987</c:v>
                </c:pt>
                <c:pt idx="551">
                  <c:v>7609.24839999987</c:v>
                </c:pt>
                <c:pt idx="552">
                  <c:v>7661.98759999987</c:v>
                </c:pt>
                <c:pt idx="553">
                  <c:v>7561.97759999987</c:v>
                </c:pt>
                <c:pt idx="554">
                  <c:v>7610.39999999987</c:v>
                </c:pt>
                <c:pt idx="555">
                  <c:v>7658.82239999987</c:v>
                </c:pt>
                <c:pt idx="556">
                  <c:v>7558.81239999987</c:v>
                </c:pt>
                <c:pt idx="557">
                  <c:v>7611.55159999987</c:v>
                </c:pt>
                <c:pt idx="558">
                  <c:v>7511.55159999987</c:v>
                </c:pt>
                <c:pt idx="559">
                  <c:v>7443.45159999987</c:v>
                </c:pt>
                <c:pt idx="560">
                  <c:v>7343.45159999987</c:v>
                </c:pt>
                <c:pt idx="561">
                  <c:v>7275.35159999987</c:v>
                </c:pt>
                <c:pt idx="562">
                  <c:v>7207.25159999987</c:v>
                </c:pt>
                <c:pt idx="563">
                  <c:v>7255.67399999987</c:v>
                </c:pt>
                <c:pt idx="564">
                  <c:v>7304.09639999987</c:v>
                </c:pt>
                <c:pt idx="565">
                  <c:v>7352.51879999987</c:v>
                </c:pt>
                <c:pt idx="566">
                  <c:v>7284.41879999987</c:v>
                </c:pt>
                <c:pt idx="567">
                  <c:v>7184.41879999987</c:v>
                </c:pt>
                <c:pt idx="568">
                  <c:v>7232.85279999987</c:v>
                </c:pt>
                <c:pt idx="569">
                  <c:v>7132.84279999987</c:v>
                </c:pt>
                <c:pt idx="570">
                  <c:v>7185.58199999987</c:v>
                </c:pt>
                <c:pt idx="571">
                  <c:v>7085.57199999987</c:v>
                </c:pt>
                <c:pt idx="572">
                  <c:v>6985.56199999987</c:v>
                </c:pt>
                <c:pt idx="573">
                  <c:v>7038.32439999987</c:v>
                </c:pt>
                <c:pt idx="574">
                  <c:v>6938.32439999987</c:v>
                </c:pt>
                <c:pt idx="575">
                  <c:v>6991.08679999987</c:v>
                </c:pt>
                <c:pt idx="576">
                  <c:v>7043.82599999987</c:v>
                </c:pt>
                <c:pt idx="577">
                  <c:v>7096.56519999987</c:v>
                </c:pt>
                <c:pt idx="578">
                  <c:v>6996.56519999987</c:v>
                </c:pt>
                <c:pt idx="579">
                  <c:v>7049.30439999987</c:v>
                </c:pt>
                <c:pt idx="580">
                  <c:v>6949.30439999987</c:v>
                </c:pt>
                <c:pt idx="581">
                  <c:v>6849.29439999987</c:v>
                </c:pt>
                <c:pt idx="582">
                  <c:v>6749.29439999987</c:v>
                </c:pt>
                <c:pt idx="583">
                  <c:v>6797.71679999987</c:v>
                </c:pt>
                <c:pt idx="584">
                  <c:v>6846.13919999987</c:v>
                </c:pt>
                <c:pt idx="585">
                  <c:v>6746.13919999987</c:v>
                </c:pt>
                <c:pt idx="586">
                  <c:v>6646.12919999987</c:v>
                </c:pt>
                <c:pt idx="587">
                  <c:v>6546.11919999987</c:v>
                </c:pt>
                <c:pt idx="588">
                  <c:v>6478.01919999987</c:v>
                </c:pt>
                <c:pt idx="589">
                  <c:v>6378.00919999987</c:v>
                </c:pt>
                <c:pt idx="590">
                  <c:v>6426.43159999987</c:v>
                </c:pt>
                <c:pt idx="591">
                  <c:v>6479.19399999987</c:v>
                </c:pt>
                <c:pt idx="592">
                  <c:v>6527.62799999987</c:v>
                </c:pt>
                <c:pt idx="593">
                  <c:v>6580.39039999987</c:v>
                </c:pt>
                <c:pt idx="594">
                  <c:v>6628.81279999987</c:v>
                </c:pt>
                <c:pt idx="595">
                  <c:v>6677.23519999987</c:v>
                </c:pt>
                <c:pt idx="596">
                  <c:v>6725.65759999987</c:v>
                </c:pt>
                <c:pt idx="597">
                  <c:v>6774.07999999987</c:v>
                </c:pt>
                <c:pt idx="598">
                  <c:v>6674.07999999987</c:v>
                </c:pt>
                <c:pt idx="599">
                  <c:v>6722.50239999987</c:v>
                </c:pt>
                <c:pt idx="600">
                  <c:v>6770.92479999987</c:v>
                </c:pt>
                <c:pt idx="601">
                  <c:v>6823.66399999987</c:v>
                </c:pt>
                <c:pt idx="602">
                  <c:v>6755.56399999987</c:v>
                </c:pt>
                <c:pt idx="603">
                  <c:v>6808.30319999987</c:v>
                </c:pt>
                <c:pt idx="604">
                  <c:v>6856.72559999987</c:v>
                </c:pt>
                <c:pt idx="605">
                  <c:v>6909.48799999987</c:v>
                </c:pt>
                <c:pt idx="606">
                  <c:v>6809.47799999987</c:v>
                </c:pt>
                <c:pt idx="607">
                  <c:v>6857.90039999987</c:v>
                </c:pt>
                <c:pt idx="608">
                  <c:v>6757.89039999987</c:v>
                </c:pt>
                <c:pt idx="609">
                  <c:v>6806.31279999987</c:v>
                </c:pt>
                <c:pt idx="610">
                  <c:v>6854.73519999987</c:v>
                </c:pt>
                <c:pt idx="611">
                  <c:v>6786.63519999987</c:v>
                </c:pt>
                <c:pt idx="612">
                  <c:v>6835.06919999987</c:v>
                </c:pt>
                <c:pt idx="613">
                  <c:v>6883.49159999987</c:v>
                </c:pt>
                <c:pt idx="614">
                  <c:v>6936.23079999987</c:v>
                </c:pt>
                <c:pt idx="615">
                  <c:v>6988.99319999987</c:v>
                </c:pt>
                <c:pt idx="616">
                  <c:v>6920.89319999987</c:v>
                </c:pt>
                <c:pt idx="617">
                  <c:v>6820.88319999987</c:v>
                </c:pt>
                <c:pt idx="618">
                  <c:v>6869.30559999987</c:v>
                </c:pt>
                <c:pt idx="619">
                  <c:v>6801.20559999987</c:v>
                </c:pt>
                <c:pt idx="620">
                  <c:v>6853.96799999987</c:v>
                </c:pt>
                <c:pt idx="621">
                  <c:v>6906.70719999987</c:v>
                </c:pt>
                <c:pt idx="622">
                  <c:v>6838.60719999987</c:v>
                </c:pt>
                <c:pt idx="623">
                  <c:v>6891.34639999987</c:v>
                </c:pt>
                <c:pt idx="624">
                  <c:v>6944.08559999987</c:v>
                </c:pt>
                <c:pt idx="625">
                  <c:v>6996.82479999987</c:v>
                </c:pt>
                <c:pt idx="626">
                  <c:v>7049.56399999987</c:v>
                </c:pt>
                <c:pt idx="627">
                  <c:v>7097.99799999987</c:v>
                </c:pt>
                <c:pt idx="628">
                  <c:v>6997.99799999987</c:v>
                </c:pt>
                <c:pt idx="629">
                  <c:v>7050.76039999987</c:v>
                </c:pt>
                <c:pt idx="630">
                  <c:v>7099.18279999987</c:v>
                </c:pt>
                <c:pt idx="631">
                  <c:v>7147.61679999987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"pinjunhebiaozhuncha"</c:f>
              <c:strCache>
                <c:ptCount val="1"/>
                <c:pt idx="0">
                  <c:v>pinjunhebiaozhuncha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[0]!pinjunhebiaozhuncha</c:f>
              <c:numCache>
                <c:formatCode>General</c:formatCode>
                <c:ptCount val="632"/>
                <c:pt idx="60">
                  <c:v>10000</c:v>
                </c:pt>
                <c:pt idx="61">
                  <c:v>10000</c:v>
                </c:pt>
                <c:pt idx="62">
                  <c:v>9900</c:v>
                </c:pt>
                <c:pt idx="63">
                  <c:v>9900</c:v>
                </c:pt>
                <c:pt idx="64">
                  <c:v>9900</c:v>
                </c:pt>
                <c:pt idx="65">
                  <c:v>9900</c:v>
                </c:pt>
                <c:pt idx="66">
                  <c:v>9900</c:v>
                </c:pt>
                <c:pt idx="67">
                  <c:v>9900</c:v>
                </c:pt>
                <c:pt idx="68">
                  <c:v>9900</c:v>
                </c:pt>
                <c:pt idx="69">
                  <c:v>9900</c:v>
                </c:pt>
                <c:pt idx="70">
                  <c:v>9900</c:v>
                </c:pt>
                <c:pt idx="71">
                  <c:v>9900</c:v>
                </c:pt>
                <c:pt idx="72">
                  <c:v>9900</c:v>
                </c:pt>
                <c:pt idx="73">
                  <c:v>9900</c:v>
                </c:pt>
                <c:pt idx="74">
                  <c:v>9900</c:v>
                </c:pt>
                <c:pt idx="75">
                  <c:v>9900</c:v>
                </c:pt>
                <c:pt idx="76">
                  <c:v>9900</c:v>
                </c:pt>
                <c:pt idx="77">
                  <c:v>9900</c:v>
                </c:pt>
                <c:pt idx="78">
                  <c:v>9900</c:v>
                </c:pt>
                <c:pt idx="79">
                  <c:v>9900</c:v>
                </c:pt>
                <c:pt idx="80">
                  <c:v>9900</c:v>
                </c:pt>
                <c:pt idx="81">
                  <c:v>9900</c:v>
                </c:pt>
                <c:pt idx="82">
                  <c:v>9900</c:v>
                </c:pt>
                <c:pt idx="83">
                  <c:v>9900</c:v>
                </c:pt>
                <c:pt idx="84">
                  <c:v>9900</c:v>
                </c:pt>
                <c:pt idx="85">
                  <c:v>9900</c:v>
                </c:pt>
                <c:pt idx="86">
                  <c:v>9900</c:v>
                </c:pt>
                <c:pt idx="87">
                  <c:v>9900</c:v>
                </c:pt>
                <c:pt idx="88">
                  <c:v>9900</c:v>
                </c:pt>
                <c:pt idx="89">
                  <c:v>9900</c:v>
                </c:pt>
                <c:pt idx="90">
                  <c:v>9900</c:v>
                </c:pt>
                <c:pt idx="91">
                  <c:v>9900</c:v>
                </c:pt>
                <c:pt idx="92">
                  <c:v>9900</c:v>
                </c:pt>
                <c:pt idx="93">
                  <c:v>9900</c:v>
                </c:pt>
                <c:pt idx="94">
                  <c:v>9900</c:v>
                </c:pt>
                <c:pt idx="95">
                  <c:v>9900</c:v>
                </c:pt>
                <c:pt idx="96">
                  <c:v>9900</c:v>
                </c:pt>
                <c:pt idx="97">
                  <c:v>9900</c:v>
                </c:pt>
                <c:pt idx="98">
                  <c:v>9900</c:v>
                </c:pt>
                <c:pt idx="99">
                  <c:v>9900</c:v>
                </c:pt>
                <c:pt idx="100">
                  <c:v>9900</c:v>
                </c:pt>
                <c:pt idx="101">
                  <c:v>9900</c:v>
                </c:pt>
                <c:pt idx="102">
                  <c:v>9900</c:v>
                </c:pt>
                <c:pt idx="103">
                  <c:v>9900</c:v>
                </c:pt>
                <c:pt idx="104">
                  <c:v>9900</c:v>
                </c:pt>
                <c:pt idx="105">
                  <c:v>9900</c:v>
                </c:pt>
                <c:pt idx="106">
                  <c:v>9900</c:v>
                </c:pt>
                <c:pt idx="107">
                  <c:v>9900</c:v>
                </c:pt>
                <c:pt idx="108">
                  <c:v>9900</c:v>
                </c:pt>
                <c:pt idx="109">
                  <c:v>9900</c:v>
                </c:pt>
                <c:pt idx="110">
                  <c:v>9900</c:v>
                </c:pt>
                <c:pt idx="111">
                  <c:v>9900</c:v>
                </c:pt>
                <c:pt idx="112">
                  <c:v>9900</c:v>
                </c:pt>
                <c:pt idx="113">
                  <c:v>9900</c:v>
                </c:pt>
                <c:pt idx="114">
                  <c:v>9900</c:v>
                </c:pt>
                <c:pt idx="115">
                  <c:v>9900</c:v>
                </c:pt>
                <c:pt idx="116">
                  <c:v>9900</c:v>
                </c:pt>
                <c:pt idx="117">
                  <c:v>9900</c:v>
                </c:pt>
                <c:pt idx="118">
                  <c:v>9900</c:v>
                </c:pt>
                <c:pt idx="119">
                  <c:v>9900</c:v>
                </c:pt>
                <c:pt idx="120">
                  <c:v>9799.99</c:v>
                </c:pt>
                <c:pt idx="121">
                  <c:v>9799.99</c:v>
                </c:pt>
                <c:pt idx="122">
                  <c:v>9799.99</c:v>
                </c:pt>
                <c:pt idx="123">
                  <c:v>9799.99</c:v>
                </c:pt>
                <c:pt idx="124">
                  <c:v>9799.99</c:v>
                </c:pt>
                <c:pt idx="125">
                  <c:v>9799.99</c:v>
                </c:pt>
                <c:pt idx="126">
                  <c:v>9799.99</c:v>
                </c:pt>
                <c:pt idx="127">
                  <c:v>9799.99</c:v>
                </c:pt>
                <c:pt idx="128">
                  <c:v>9799.99</c:v>
                </c:pt>
                <c:pt idx="129">
                  <c:v>9799.99</c:v>
                </c:pt>
                <c:pt idx="130">
                  <c:v>9799.99</c:v>
                </c:pt>
                <c:pt idx="131">
                  <c:v>9799.99</c:v>
                </c:pt>
                <c:pt idx="132">
                  <c:v>9799.99</c:v>
                </c:pt>
                <c:pt idx="133">
                  <c:v>9799.99</c:v>
                </c:pt>
                <c:pt idx="134">
                  <c:v>9799.99</c:v>
                </c:pt>
                <c:pt idx="135">
                  <c:v>9799.99</c:v>
                </c:pt>
                <c:pt idx="136">
                  <c:v>9799.99</c:v>
                </c:pt>
                <c:pt idx="137">
                  <c:v>9799.99</c:v>
                </c:pt>
                <c:pt idx="138">
                  <c:v>9799.99</c:v>
                </c:pt>
                <c:pt idx="139">
                  <c:v>9799.99</c:v>
                </c:pt>
                <c:pt idx="140">
                  <c:v>9799.99</c:v>
                </c:pt>
                <c:pt idx="141">
                  <c:v>9799.99</c:v>
                </c:pt>
                <c:pt idx="142">
                  <c:v>9799.99</c:v>
                </c:pt>
                <c:pt idx="143">
                  <c:v>9799.99</c:v>
                </c:pt>
                <c:pt idx="144">
                  <c:v>9799.99</c:v>
                </c:pt>
                <c:pt idx="145">
                  <c:v>9799.99</c:v>
                </c:pt>
                <c:pt idx="146">
                  <c:v>9799.99</c:v>
                </c:pt>
                <c:pt idx="147">
                  <c:v>9799.99</c:v>
                </c:pt>
                <c:pt idx="148">
                  <c:v>9799.99</c:v>
                </c:pt>
                <c:pt idx="149">
                  <c:v>9799.99</c:v>
                </c:pt>
                <c:pt idx="150">
                  <c:v>9799.99</c:v>
                </c:pt>
                <c:pt idx="151">
                  <c:v>9799.99</c:v>
                </c:pt>
                <c:pt idx="152">
                  <c:v>9799.99</c:v>
                </c:pt>
                <c:pt idx="153">
                  <c:v>9799.99</c:v>
                </c:pt>
                <c:pt idx="154">
                  <c:v>9799.99</c:v>
                </c:pt>
                <c:pt idx="155">
                  <c:v>9799.99</c:v>
                </c:pt>
                <c:pt idx="156">
                  <c:v>9799.99</c:v>
                </c:pt>
                <c:pt idx="157">
                  <c:v>9799.99</c:v>
                </c:pt>
                <c:pt idx="158">
                  <c:v>9799.99</c:v>
                </c:pt>
                <c:pt idx="159">
                  <c:v>9799.99</c:v>
                </c:pt>
                <c:pt idx="160">
                  <c:v>9799.99</c:v>
                </c:pt>
                <c:pt idx="161">
                  <c:v>9799.99</c:v>
                </c:pt>
                <c:pt idx="162">
                  <c:v>9799.99</c:v>
                </c:pt>
                <c:pt idx="163">
                  <c:v>9799.99</c:v>
                </c:pt>
                <c:pt idx="164">
                  <c:v>9799.99</c:v>
                </c:pt>
                <c:pt idx="165">
                  <c:v>9799.99</c:v>
                </c:pt>
                <c:pt idx="166">
                  <c:v>9799.99</c:v>
                </c:pt>
                <c:pt idx="167">
                  <c:v>9799.99</c:v>
                </c:pt>
                <c:pt idx="168">
                  <c:v>9799.99</c:v>
                </c:pt>
                <c:pt idx="169">
                  <c:v>9799.99</c:v>
                </c:pt>
                <c:pt idx="170">
                  <c:v>9799.99</c:v>
                </c:pt>
                <c:pt idx="171">
                  <c:v>9799.99</c:v>
                </c:pt>
                <c:pt idx="172">
                  <c:v>9799.99</c:v>
                </c:pt>
                <c:pt idx="173">
                  <c:v>9799.99</c:v>
                </c:pt>
                <c:pt idx="174">
                  <c:v>9799.99</c:v>
                </c:pt>
                <c:pt idx="175">
                  <c:v>9799.99</c:v>
                </c:pt>
                <c:pt idx="176">
                  <c:v>9799.99</c:v>
                </c:pt>
                <c:pt idx="177">
                  <c:v>9799.99</c:v>
                </c:pt>
                <c:pt idx="178">
                  <c:v>9799.99</c:v>
                </c:pt>
                <c:pt idx="179">
                  <c:v>9799.99</c:v>
                </c:pt>
                <c:pt idx="180">
                  <c:v>9799.99</c:v>
                </c:pt>
                <c:pt idx="181">
                  <c:v>9799.99</c:v>
                </c:pt>
                <c:pt idx="182">
                  <c:v>9799.99</c:v>
                </c:pt>
                <c:pt idx="183">
                  <c:v>9799.99</c:v>
                </c:pt>
                <c:pt idx="184">
                  <c:v>9799.99</c:v>
                </c:pt>
                <c:pt idx="185">
                  <c:v>9799.99</c:v>
                </c:pt>
                <c:pt idx="186">
                  <c:v>9799.99</c:v>
                </c:pt>
                <c:pt idx="187">
                  <c:v>9799.99</c:v>
                </c:pt>
                <c:pt idx="188">
                  <c:v>9799.99</c:v>
                </c:pt>
                <c:pt idx="189">
                  <c:v>9799.99</c:v>
                </c:pt>
                <c:pt idx="190">
                  <c:v>9799.99</c:v>
                </c:pt>
                <c:pt idx="191">
                  <c:v>9799.99</c:v>
                </c:pt>
                <c:pt idx="192">
                  <c:v>9799.99</c:v>
                </c:pt>
                <c:pt idx="193">
                  <c:v>9799.99</c:v>
                </c:pt>
                <c:pt idx="194">
                  <c:v>9799.99</c:v>
                </c:pt>
                <c:pt idx="195">
                  <c:v>9799.99</c:v>
                </c:pt>
                <c:pt idx="196">
                  <c:v>9799.99</c:v>
                </c:pt>
                <c:pt idx="197">
                  <c:v>9799.99</c:v>
                </c:pt>
                <c:pt idx="198">
                  <c:v>9799.99</c:v>
                </c:pt>
                <c:pt idx="199">
                  <c:v>9799.99</c:v>
                </c:pt>
                <c:pt idx="200">
                  <c:v>9799.99</c:v>
                </c:pt>
                <c:pt idx="201">
                  <c:v>9799.99</c:v>
                </c:pt>
                <c:pt idx="202">
                  <c:v>9799.99</c:v>
                </c:pt>
                <c:pt idx="203">
                  <c:v>9799.99</c:v>
                </c:pt>
                <c:pt idx="204">
                  <c:v>9799.99</c:v>
                </c:pt>
                <c:pt idx="205">
                  <c:v>9799.99</c:v>
                </c:pt>
                <c:pt idx="206">
                  <c:v>9799.99</c:v>
                </c:pt>
                <c:pt idx="207">
                  <c:v>9799.99</c:v>
                </c:pt>
                <c:pt idx="208">
                  <c:v>9799.99</c:v>
                </c:pt>
                <c:pt idx="209">
                  <c:v>9799.99</c:v>
                </c:pt>
                <c:pt idx="210">
                  <c:v>9799.99</c:v>
                </c:pt>
                <c:pt idx="211">
                  <c:v>9799.99</c:v>
                </c:pt>
                <c:pt idx="212">
                  <c:v>9799.99</c:v>
                </c:pt>
                <c:pt idx="213">
                  <c:v>9799.99</c:v>
                </c:pt>
                <c:pt idx="214">
                  <c:v>9799.99</c:v>
                </c:pt>
                <c:pt idx="215">
                  <c:v>9799.99</c:v>
                </c:pt>
                <c:pt idx="216">
                  <c:v>9799.99</c:v>
                </c:pt>
                <c:pt idx="217">
                  <c:v>9799.99</c:v>
                </c:pt>
                <c:pt idx="218">
                  <c:v>9799.99</c:v>
                </c:pt>
                <c:pt idx="219">
                  <c:v>9799.99</c:v>
                </c:pt>
                <c:pt idx="220">
                  <c:v>9799.99</c:v>
                </c:pt>
                <c:pt idx="221">
                  <c:v>9799.99</c:v>
                </c:pt>
                <c:pt idx="222">
                  <c:v>9799.99</c:v>
                </c:pt>
                <c:pt idx="223">
                  <c:v>9799.99</c:v>
                </c:pt>
                <c:pt idx="224">
                  <c:v>9799.99</c:v>
                </c:pt>
                <c:pt idx="225">
                  <c:v>9799.99</c:v>
                </c:pt>
                <c:pt idx="226">
                  <c:v>9799.99</c:v>
                </c:pt>
                <c:pt idx="227">
                  <c:v>9799.99</c:v>
                </c:pt>
                <c:pt idx="228">
                  <c:v>9799.99</c:v>
                </c:pt>
                <c:pt idx="229">
                  <c:v>9799.99</c:v>
                </c:pt>
                <c:pt idx="230">
                  <c:v>9799.99</c:v>
                </c:pt>
                <c:pt idx="231">
                  <c:v>9799.99</c:v>
                </c:pt>
                <c:pt idx="232">
                  <c:v>9799.99</c:v>
                </c:pt>
                <c:pt idx="233">
                  <c:v>9799.99</c:v>
                </c:pt>
                <c:pt idx="234">
                  <c:v>9799.99</c:v>
                </c:pt>
                <c:pt idx="235">
                  <c:v>9799.99</c:v>
                </c:pt>
                <c:pt idx="236">
                  <c:v>9799.99</c:v>
                </c:pt>
                <c:pt idx="237">
                  <c:v>9799.99</c:v>
                </c:pt>
                <c:pt idx="238">
                  <c:v>9799.99</c:v>
                </c:pt>
                <c:pt idx="239">
                  <c:v>9799.99</c:v>
                </c:pt>
                <c:pt idx="240">
                  <c:v>9799.99</c:v>
                </c:pt>
                <c:pt idx="241">
                  <c:v>9799.99</c:v>
                </c:pt>
                <c:pt idx="242">
                  <c:v>9799.99</c:v>
                </c:pt>
                <c:pt idx="243">
                  <c:v>9799.99</c:v>
                </c:pt>
                <c:pt idx="244">
                  <c:v>9799.99</c:v>
                </c:pt>
                <c:pt idx="245">
                  <c:v>9799.99</c:v>
                </c:pt>
                <c:pt idx="246">
                  <c:v>9799.99</c:v>
                </c:pt>
                <c:pt idx="247">
                  <c:v>9799.99</c:v>
                </c:pt>
                <c:pt idx="248">
                  <c:v>9799.99</c:v>
                </c:pt>
                <c:pt idx="249">
                  <c:v>9799.99</c:v>
                </c:pt>
                <c:pt idx="250">
                  <c:v>9799.99</c:v>
                </c:pt>
                <c:pt idx="251">
                  <c:v>9799.99</c:v>
                </c:pt>
                <c:pt idx="252">
                  <c:v>9799.99</c:v>
                </c:pt>
                <c:pt idx="253">
                  <c:v>9799.99</c:v>
                </c:pt>
                <c:pt idx="254">
                  <c:v>9799.99</c:v>
                </c:pt>
                <c:pt idx="255">
                  <c:v>9799.99</c:v>
                </c:pt>
                <c:pt idx="256">
                  <c:v>9799.99</c:v>
                </c:pt>
                <c:pt idx="257">
                  <c:v>9799.99</c:v>
                </c:pt>
                <c:pt idx="258">
                  <c:v>9799.99</c:v>
                </c:pt>
                <c:pt idx="259">
                  <c:v>9799.99</c:v>
                </c:pt>
                <c:pt idx="260">
                  <c:v>9799.99</c:v>
                </c:pt>
                <c:pt idx="261">
                  <c:v>9799.99</c:v>
                </c:pt>
                <c:pt idx="262">
                  <c:v>9799.99</c:v>
                </c:pt>
                <c:pt idx="263">
                  <c:v>9799.99</c:v>
                </c:pt>
                <c:pt idx="264">
                  <c:v>9799.99</c:v>
                </c:pt>
                <c:pt idx="265">
                  <c:v>9799.99</c:v>
                </c:pt>
                <c:pt idx="266">
                  <c:v>9799.99</c:v>
                </c:pt>
                <c:pt idx="267">
                  <c:v>9799.99</c:v>
                </c:pt>
                <c:pt idx="268">
                  <c:v>9799.99</c:v>
                </c:pt>
                <c:pt idx="269">
                  <c:v>9799.99</c:v>
                </c:pt>
                <c:pt idx="270">
                  <c:v>9799.99</c:v>
                </c:pt>
                <c:pt idx="271">
                  <c:v>9799.99</c:v>
                </c:pt>
                <c:pt idx="272">
                  <c:v>9799.99</c:v>
                </c:pt>
                <c:pt idx="273">
                  <c:v>9799.99</c:v>
                </c:pt>
                <c:pt idx="274">
                  <c:v>9799.99</c:v>
                </c:pt>
                <c:pt idx="275">
                  <c:v>9799.99</c:v>
                </c:pt>
                <c:pt idx="276">
                  <c:v>9848.4124</c:v>
                </c:pt>
                <c:pt idx="277">
                  <c:v>9748.4024</c:v>
                </c:pt>
                <c:pt idx="278">
                  <c:v>9748.4024</c:v>
                </c:pt>
                <c:pt idx="279">
                  <c:v>9748.4024</c:v>
                </c:pt>
                <c:pt idx="280">
                  <c:v>9748.4024</c:v>
                </c:pt>
                <c:pt idx="281">
                  <c:v>9748.4024</c:v>
                </c:pt>
                <c:pt idx="282">
                  <c:v>9748.4024</c:v>
                </c:pt>
                <c:pt idx="283">
                  <c:v>9748.4024</c:v>
                </c:pt>
                <c:pt idx="284">
                  <c:v>9748.4024</c:v>
                </c:pt>
                <c:pt idx="285">
                  <c:v>9748.4024</c:v>
                </c:pt>
                <c:pt idx="286">
                  <c:v>9748.4024</c:v>
                </c:pt>
                <c:pt idx="287">
                  <c:v>9748.4024</c:v>
                </c:pt>
                <c:pt idx="288">
                  <c:v>9748.4024</c:v>
                </c:pt>
                <c:pt idx="289">
                  <c:v>9748.4024</c:v>
                </c:pt>
                <c:pt idx="290">
                  <c:v>9748.4024</c:v>
                </c:pt>
                <c:pt idx="291">
                  <c:v>9748.4024</c:v>
                </c:pt>
                <c:pt idx="292">
                  <c:v>9748.4024</c:v>
                </c:pt>
                <c:pt idx="293">
                  <c:v>9748.4024</c:v>
                </c:pt>
                <c:pt idx="294">
                  <c:v>9748.4024</c:v>
                </c:pt>
                <c:pt idx="295">
                  <c:v>9748.4024</c:v>
                </c:pt>
                <c:pt idx="296">
                  <c:v>9748.4024</c:v>
                </c:pt>
                <c:pt idx="297">
                  <c:v>9748.4024</c:v>
                </c:pt>
                <c:pt idx="298">
                  <c:v>9748.4024</c:v>
                </c:pt>
                <c:pt idx="299">
                  <c:v>9748.4024</c:v>
                </c:pt>
                <c:pt idx="300">
                  <c:v>9748.4024</c:v>
                </c:pt>
                <c:pt idx="301">
                  <c:v>9748.4024</c:v>
                </c:pt>
                <c:pt idx="302">
                  <c:v>9748.4024</c:v>
                </c:pt>
                <c:pt idx="303">
                  <c:v>9748.4024</c:v>
                </c:pt>
                <c:pt idx="304">
                  <c:v>9748.4024</c:v>
                </c:pt>
                <c:pt idx="305">
                  <c:v>9748.4024</c:v>
                </c:pt>
                <c:pt idx="306">
                  <c:v>9748.4024</c:v>
                </c:pt>
                <c:pt idx="307">
                  <c:v>9748.4024</c:v>
                </c:pt>
                <c:pt idx="308">
                  <c:v>9748.4024</c:v>
                </c:pt>
                <c:pt idx="309">
                  <c:v>9748.4024</c:v>
                </c:pt>
                <c:pt idx="310">
                  <c:v>9748.4024</c:v>
                </c:pt>
                <c:pt idx="311">
                  <c:v>9748.4024</c:v>
                </c:pt>
                <c:pt idx="312">
                  <c:v>9748.4024</c:v>
                </c:pt>
                <c:pt idx="313">
                  <c:v>9748.4024</c:v>
                </c:pt>
                <c:pt idx="314">
                  <c:v>9748.4024</c:v>
                </c:pt>
                <c:pt idx="315">
                  <c:v>9748.4024</c:v>
                </c:pt>
                <c:pt idx="316">
                  <c:v>9748.4024</c:v>
                </c:pt>
                <c:pt idx="317">
                  <c:v>9748.4024</c:v>
                </c:pt>
                <c:pt idx="318">
                  <c:v>9748.4024</c:v>
                </c:pt>
                <c:pt idx="319">
                  <c:v>9748.4024</c:v>
                </c:pt>
                <c:pt idx="320">
                  <c:v>9748.4024</c:v>
                </c:pt>
                <c:pt idx="321">
                  <c:v>9748.4024</c:v>
                </c:pt>
                <c:pt idx="322">
                  <c:v>9748.4024</c:v>
                </c:pt>
                <c:pt idx="323">
                  <c:v>9748.4024</c:v>
                </c:pt>
                <c:pt idx="324">
                  <c:v>9748.4024</c:v>
                </c:pt>
                <c:pt idx="325">
                  <c:v>9748.4024</c:v>
                </c:pt>
                <c:pt idx="326">
                  <c:v>9748.4024</c:v>
                </c:pt>
                <c:pt idx="327">
                  <c:v>9748.4024</c:v>
                </c:pt>
                <c:pt idx="328">
                  <c:v>9748.4024</c:v>
                </c:pt>
                <c:pt idx="329">
                  <c:v>9748.4024</c:v>
                </c:pt>
                <c:pt idx="330">
                  <c:v>9748.4024</c:v>
                </c:pt>
                <c:pt idx="331">
                  <c:v>9748.4024</c:v>
                </c:pt>
                <c:pt idx="332">
                  <c:v>9748.4024</c:v>
                </c:pt>
                <c:pt idx="333">
                  <c:v>9748.4024</c:v>
                </c:pt>
                <c:pt idx="334">
                  <c:v>9748.4024</c:v>
                </c:pt>
                <c:pt idx="335">
                  <c:v>9748.4024</c:v>
                </c:pt>
                <c:pt idx="336">
                  <c:v>9748.4024</c:v>
                </c:pt>
                <c:pt idx="337">
                  <c:v>9748.4024</c:v>
                </c:pt>
                <c:pt idx="338">
                  <c:v>9748.4024</c:v>
                </c:pt>
                <c:pt idx="339">
                  <c:v>9748.4024</c:v>
                </c:pt>
                <c:pt idx="340">
                  <c:v>9748.4024</c:v>
                </c:pt>
                <c:pt idx="341">
                  <c:v>9748.4024</c:v>
                </c:pt>
                <c:pt idx="342">
                  <c:v>9748.4024</c:v>
                </c:pt>
                <c:pt idx="343">
                  <c:v>9748.4024</c:v>
                </c:pt>
                <c:pt idx="344">
                  <c:v>9748.4024</c:v>
                </c:pt>
                <c:pt idx="345">
                  <c:v>9748.4024</c:v>
                </c:pt>
                <c:pt idx="346">
                  <c:v>9748.4024</c:v>
                </c:pt>
                <c:pt idx="347">
                  <c:v>9748.4024</c:v>
                </c:pt>
                <c:pt idx="348">
                  <c:v>9748.4024</c:v>
                </c:pt>
                <c:pt idx="349">
                  <c:v>9748.4024</c:v>
                </c:pt>
                <c:pt idx="350">
                  <c:v>9748.4024</c:v>
                </c:pt>
                <c:pt idx="351">
                  <c:v>9748.4024</c:v>
                </c:pt>
                <c:pt idx="352">
                  <c:v>9748.4024</c:v>
                </c:pt>
                <c:pt idx="353">
                  <c:v>9748.4024</c:v>
                </c:pt>
                <c:pt idx="354">
                  <c:v>9748.4024</c:v>
                </c:pt>
                <c:pt idx="355">
                  <c:v>9748.4024</c:v>
                </c:pt>
                <c:pt idx="356">
                  <c:v>9748.4024</c:v>
                </c:pt>
                <c:pt idx="357">
                  <c:v>9748.4024</c:v>
                </c:pt>
                <c:pt idx="358">
                  <c:v>9748.4024</c:v>
                </c:pt>
                <c:pt idx="359">
                  <c:v>9748.4024</c:v>
                </c:pt>
                <c:pt idx="360">
                  <c:v>9748.4024</c:v>
                </c:pt>
                <c:pt idx="361">
                  <c:v>9748.4024</c:v>
                </c:pt>
                <c:pt idx="362">
                  <c:v>9748.4024</c:v>
                </c:pt>
                <c:pt idx="363">
                  <c:v>9748.4024</c:v>
                </c:pt>
                <c:pt idx="364">
                  <c:v>9748.4024</c:v>
                </c:pt>
                <c:pt idx="365">
                  <c:v>9748.4024</c:v>
                </c:pt>
                <c:pt idx="366">
                  <c:v>9748.4024</c:v>
                </c:pt>
                <c:pt idx="367">
                  <c:v>9748.4024</c:v>
                </c:pt>
                <c:pt idx="368">
                  <c:v>9748.4024</c:v>
                </c:pt>
                <c:pt idx="369">
                  <c:v>9748.4024</c:v>
                </c:pt>
                <c:pt idx="370">
                  <c:v>9748.4024</c:v>
                </c:pt>
                <c:pt idx="371">
                  <c:v>9748.4024</c:v>
                </c:pt>
                <c:pt idx="372">
                  <c:v>9748.4024</c:v>
                </c:pt>
                <c:pt idx="373">
                  <c:v>9748.4024</c:v>
                </c:pt>
                <c:pt idx="374">
                  <c:v>9748.4024</c:v>
                </c:pt>
                <c:pt idx="375">
                  <c:v>9748.4024</c:v>
                </c:pt>
                <c:pt idx="376">
                  <c:v>9748.4024</c:v>
                </c:pt>
                <c:pt idx="377">
                  <c:v>9748.4024</c:v>
                </c:pt>
                <c:pt idx="378">
                  <c:v>9748.4024</c:v>
                </c:pt>
                <c:pt idx="379">
                  <c:v>9748.4024</c:v>
                </c:pt>
                <c:pt idx="380">
                  <c:v>9748.4024</c:v>
                </c:pt>
                <c:pt idx="381">
                  <c:v>9748.4024</c:v>
                </c:pt>
                <c:pt idx="382">
                  <c:v>9748.4024</c:v>
                </c:pt>
                <c:pt idx="383">
                  <c:v>9748.4024</c:v>
                </c:pt>
                <c:pt idx="384">
                  <c:v>9748.4024</c:v>
                </c:pt>
                <c:pt idx="385">
                  <c:v>9748.4024</c:v>
                </c:pt>
                <c:pt idx="386">
                  <c:v>9748.4024</c:v>
                </c:pt>
                <c:pt idx="387">
                  <c:v>9748.4024</c:v>
                </c:pt>
                <c:pt idx="388">
                  <c:v>9748.4024</c:v>
                </c:pt>
                <c:pt idx="389">
                  <c:v>9748.4024</c:v>
                </c:pt>
                <c:pt idx="390">
                  <c:v>9748.4024</c:v>
                </c:pt>
                <c:pt idx="391">
                  <c:v>9748.4024</c:v>
                </c:pt>
                <c:pt idx="392">
                  <c:v>9748.4024</c:v>
                </c:pt>
                <c:pt idx="393">
                  <c:v>9748.4024</c:v>
                </c:pt>
                <c:pt idx="394">
                  <c:v>9748.4024</c:v>
                </c:pt>
                <c:pt idx="395">
                  <c:v>9748.4024</c:v>
                </c:pt>
                <c:pt idx="396">
                  <c:v>9748.4024</c:v>
                </c:pt>
                <c:pt idx="397">
                  <c:v>9748.4024</c:v>
                </c:pt>
                <c:pt idx="398">
                  <c:v>9748.4024</c:v>
                </c:pt>
                <c:pt idx="399">
                  <c:v>9748.4024</c:v>
                </c:pt>
                <c:pt idx="400">
                  <c:v>9748.4024</c:v>
                </c:pt>
                <c:pt idx="401">
                  <c:v>9748.4024</c:v>
                </c:pt>
                <c:pt idx="402">
                  <c:v>9748.4024</c:v>
                </c:pt>
                <c:pt idx="403">
                  <c:v>9748.4024</c:v>
                </c:pt>
                <c:pt idx="404">
                  <c:v>9748.4024</c:v>
                </c:pt>
                <c:pt idx="405">
                  <c:v>9748.4024</c:v>
                </c:pt>
                <c:pt idx="406">
                  <c:v>9748.4024</c:v>
                </c:pt>
                <c:pt idx="407">
                  <c:v>9748.4024</c:v>
                </c:pt>
                <c:pt idx="408">
                  <c:v>9748.4024</c:v>
                </c:pt>
                <c:pt idx="409">
                  <c:v>9748.4024</c:v>
                </c:pt>
                <c:pt idx="410">
                  <c:v>9748.4024</c:v>
                </c:pt>
                <c:pt idx="411">
                  <c:v>9748.4024</c:v>
                </c:pt>
                <c:pt idx="412">
                  <c:v>9748.4024</c:v>
                </c:pt>
                <c:pt idx="413">
                  <c:v>9748.4024</c:v>
                </c:pt>
                <c:pt idx="414">
                  <c:v>9748.4024</c:v>
                </c:pt>
                <c:pt idx="415">
                  <c:v>9748.4024</c:v>
                </c:pt>
                <c:pt idx="416">
                  <c:v>9748.4024</c:v>
                </c:pt>
                <c:pt idx="417">
                  <c:v>9748.4024</c:v>
                </c:pt>
                <c:pt idx="418">
                  <c:v>9748.4024</c:v>
                </c:pt>
                <c:pt idx="419">
                  <c:v>9748.4024</c:v>
                </c:pt>
                <c:pt idx="420">
                  <c:v>9748.4024</c:v>
                </c:pt>
                <c:pt idx="421">
                  <c:v>9748.4024</c:v>
                </c:pt>
                <c:pt idx="422">
                  <c:v>9748.4024</c:v>
                </c:pt>
                <c:pt idx="423">
                  <c:v>9796.8248</c:v>
                </c:pt>
                <c:pt idx="424">
                  <c:v>9849.5872</c:v>
                </c:pt>
                <c:pt idx="425">
                  <c:v>9902.3264</c:v>
                </c:pt>
                <c:pt idx="426">
                  <c:v>9802.3264</c:v>
                </c:pt>
                <c:pt idx="427">
                  <c:v>9802.3264</c:v>
                </c:pt>
                <c:pt idx="428">
                  <c:v>9802.3264</c:v>
                </c:pt>
                <c:pt idx="429">
                  <c:v>9802.3264</c:v>
                </c:pt>
                <c:pt idx="430">
                  <c:v>9802.3264</c:v>
                </c:pt>
                <c:pt idx="431">
                  <c:v>9802.3264</c:v>
                </c:pt>
                <c:pt idx="432">
                  <c:v>9802.3264</c:v>
                </c:pt>
                <c:pt idx="433">
                  <c:v>9802.3264</c:v>
                </c:pt>
                <c:pt idx="434">
                  <c:v>9802.3264</c:v>
                </c:pt>
                <c:pt idx="435">
                  <c:v>9802.3264</c:v>
                </c:pt>
                <c:pt idx="436">
                  <c:v>9802.3264</c:v>
                </c:pt>
                <c:pt idx="437">
                  <c:v>9802.3264</c:v>
                </c:pt>
                <c:pt idx="438">
                  <c:v>9802.3264</c:v>
                </c:pt>
                <c:pt idx="439">
                  <c:v>9802.3264</c:v>
                </c:pt>
                <c:pt idx="440">
                  <c:v>9802.3264</c:v>
                </c:pt>
                <c:pt idx="441">
                  <c:v>9802.3264</c:v>
                </c:pt>
                <c:pt idx="442">
                  <c:v>9802.3264</c:v>
                </c:pt>
                <c:pt idx="443">
                  <c:v>9802.3264</c:v>
                </c:pt>
                <c:pt idx="444">
                  <c:v>9802.3264</c:v>
                </c:pt>
                <c:pt idx="445">
                  <c:v>9802.3264</c:v>
                </c:pt>
                <c:pt idx="446">
                  <c:v>9802.3264</c:v>
                </c:pt>
                <c:pt idx="447">
                  <c:v>9802.3264</c:v>
                </c:pt>
                <c:pt idx="448">
                  <c:v>9855.0656</c:v>
                </c:pt>
                <c:pt idx="449">
                  <c:v>9903.4996</c:v>
                </c:pt>
                <c:pt idx="450">
                  <c:v>9803.4896</c:v>
                </c:pt>
                <c:pt idx="451">
                  <c:v>9803.4896</c:v>
                </c:pt>
                <c:pt idx="452">
                  <c:v>9803.4896</c:v>
                </c:pt>
                <c:pt idx="453">
                  <c:v>9803.4896</c:v>
                </c:pt>
                <c:pt idx="454">
                  <c:v>9803.4896</c:v>
                </c:pt>
                <c:pt idx="455">
                  <c:v>9803.4896</c:v>
                </c:pt>
                <c:pt idx="456">
                  <c:v>9803.4896</c:v>
                </c:pt>
                <c:pt idx="457">
                  <c:v>9803.4896</c:v>
                </c:pt>
                <c:pt idx="458">
                  <c:v>9803.4896</c:v>
                </c:pt>
                <c:pt idx="459">
                  <c:v>9803.4896</c:v>
                </c:pt>
                <c:pt idx="460">
                  <c:v>9803.4896</c:v>
                </c:pt>
                <c:pt idx="461">
                  <c:v>9803.4896</c:v>
                </c:pt>
                <c:pt idx="462">
                  <c:v>9803.4896</c:v>
                </c:pt>
                <c:pt idx="463">
                  <c:v>9803.4896</c:v>
                </c:pt>
                <c:pt idx="464">
                  <c:v>9803.4896</c:v>
                </c:pt>
                <c:pt idx="465">
                  <c:v>9803.4896</c:v>
                </c:pt>
                <c:pt idx="466">
                  <c:v>9803.4896</c:v>
                </c:pt>
                <c:pt idx="467">
                  <c:v>9803.4896</c:v>
                </c:pt>
                <c:pt idx="468">
                  <c:v>9803.4896</c:v>
                </c:pt>
                <c:pt idx="469">
                  <c:v>9803.4896</c:v>
                </c:pt>
                <c:pt idx="470">
                  <c:v>9803.4896</c:v>
                </c:pt>
                <c:pt idx="471">
                  <c:v>9803.4896</c:v>
                </c:pt>
                <c:pt idx="472">
                  <c:v>9803.4896</c:v>
                </c:pt>
                <c:pt idx="473">
                  <c:v>9803.4896</c:v>
                </c:pt>
                <c:pt idx="474">
                  <c:v>9803.4896</c:v>
                </c:pt>
                <c:pt idx="475">
                  <c:v>9803.4896</c:v>
                </c:pt>
                <c:pt idx="476">
                  <c:v>9803.4896</c:v>
                </c:pt>
                <c:pt idx="477">
                  <c:v>9803.4896</c:v>
                </c:pt>
                <c:pt idx="478">
                  <c:v>9803.4896</c:v>
                </c:pt>
                <c:pt idx="479">
                  <c:v>9803.4896</c:v>
                </c:pt>
                <c:pt idx="480">
                  <c:v>9803.4896</c:v>
                </c:pt>
                <c:pt idx="481">
                  <c:v>9803.4896</c:v>
                </c:pt>
                <c:pt idx="482">
                  <c:v>9803.4896</c:v>
                </c:pt>
                <c:pt idx="483">
                  <c:v>9803.4896</c:v>
                </c:pt>
                <c:pt idx="484">
                  <c:v>9803.4896</c:v>
                </c:pt>
                <c:pt idx="485">
                  <c:v>9803.4896</c:v>
                </c:pt>
                <c:pt idx="486">
                  <c:v>9803.4896</c:v>
                </c:pt>
                <c:pt idx="487">
                  <c:v>9803.4896</c:v>
                </c:pt>
                <c:pt idx="488">
                  <c:v>9803.4896</c:v>
                </c:pt>
                <c:pt idx="489">
                  <c:v>9803.4896</c:v>
                </c:pt>
                <c:pt idx="490">
                  <c:v>9803.4896</c:v>
                </c:pt>
                <c:pt idx="491">
                  <c:v>9803.4896</c:v>
                </c:pt>
                <c:pt idx="492">
                  <c:v>9803.4896</c:v>
                </c:pt>
                <c:pt idx="493">
                  <c:v>9803.4896</c:v>
                </c:pt>
                <c:pt idx="494">
                  <c:v>9803.4896</c:v>
                </c:pt>
                <c:pt idx="495">
                  <c:v>9803.4896</c:v>
                </c:pt>
                <c:pt idx="496">
                  <c:v>9803.4896</c:v>
                </c:pt>
                <c:pt idx="497">
                  <c:v>9803.4896</c:v>
                </c:pt>
                <c:pt idx="498">
                  <c:v>9803.4896</c:v>
                </c:pt>
                <c:pt idx="499">
                  <c:v>9803.4896</c:v>
                </c:pt>
                <c:pt idx="500">
                  <c:v>9803.4896</c:v>
                </c:pt>
                <c:pt idx="501">
                  <c:v>9803.4896</c:v>
                </c:pt>
                <c:pt idx="502">
                  <c:v>9803.4896</c:v>
                </c:pt>
                <c:pt idx="503">
                  <c:v>9803.4896</c:v>
                </c:pt>
                <c:pt idx="504">
                  <c:v>9803.4896</c:v>
                </c:pt>
                <c:pt idx="505">
                  <c:v>9803.4896</c:v>
                </c:pt>
                <c:pt idx="506">
                  <c:v>9803.4896</c:v>
                </c:pt>
                <c:pt idx="507">
                  <c:v>9803.4896</c:v>
                </c:pt>
                <c:pt idx="508">
                  <c:v>9803.4896</c:v>
                </c:pt>
                <c:pt idx="509">
                  <c:v>9803.4896</c:v>
                </c:pt>
                <c:pt idx="510">
                  <c:v>9803.4896</c:v>
                </c:pt>
                <c:pt idx="511">
                  <c:v>9803.4896</c:v>
                </c:pt>
                <c:pt idx="512">
                  <c:v>9803.4896</c:v>
                </c:pt>
                <c:pt idx="513">
                  <c:v>9803.4896</c:v>
                </c:pt>
                <c:pt idx="514">
                  <c:v>9803.4896</c:v>
                </c:pt>
                <c:pt idx="515">
                  <c:v>9803.4896</c:v>
                </c:pt>
                <c:pt idx="516">
                  <c:v>9803.4896</c:v>
                </c:pt>
                <c:pt idx="517">
                  <c:v>9803.4896</c:v>
                </c:pt>
                <c:pt idx="518">
                  <c:v>9803.4896</c:v>
                </c:pt>
                <c:pt idx="519">
                  <c:v>9803.4896</c:v>
                </c:pt>
                <c:pt idx="520">
                  <c:v>9803.4896</c:v>
                </c:pt>
                <c:pt idx="521">
                  <c:v>9803.4896</c:v>
                </c:pt>
                <c:pt idx="522">
                  <c:v>9803.4896</c:v>
                </c:pt>
                <c:pt idx="523">
                  <c:v>9803.4896</c:v>
                </c:pt>
                <c:pt idx="524">
                  <c:v>9803.4896</c:v>
                </c:pt>
                <c:pt idx="525">
                  <c:v>9803.4896</c:v>
                </c:pt>
                <c:pt idx="526">
                  <c:v>9803.4896</c:v>
                </c:pt>
                <c:pt idx="527">
                  <c:v>9803.4896</c:v>
                </c:pt>
                <c:pt idx="528">
                  <c:v>9803.4896</c:v>
                </c:pt>
                <c:pt idx="529">
                  <c:v>9803.4896</c:v>
                </c:pt>
                <c:pt idx="530">
                  <c:v>9803.4896</c:v>
                </c:pt>
                <c:pt idx="531">
                  <c:v>9803.4896</c:v>
                </c:pt>
                <c:pt idx="532">
                  <c:v>9803.4896</c:v>
                </c:pt>
                <c:pt idx="533">
                  <c:v>9803.4896</c:v>
                </c:pt>
                <c:pt idx="534">
                  <c:v>9803.4896</c:v>
                </c:pt>
                <c:pt idx="535">
                  <c:v>9803.4896</c:v>
                </c:pt>
                <c:pt idx="536">
                  <c:v>9803.4896</c:v>
                </c:pt>
                <c:pt idx="537">
                  <c:v>9803.4896</c:v>
                </c:pt>
                <c:pt idx="538">
                  <c:v>9803.4896</c:v>
                </c:pt>
                <c:pt idx="539">
                  <c:v>9803.4896</c:v>
                </c:pt>
                <c:pt idx="540">
                  <c:v>9803.4896</c:v>
                </c:pt>
                <c:pt idx="541">
                  <c:v>9803.4896</c:v>
                </c:pt>
                <c:pt idx="542">
                  <c:v>9803.4896</c:v>
                </c:pt>
                <c:pt idx="543">
                  <c:v>9803.4896</c:v>
                </c:pt>
                <c:pt idx="544">
                  <c:v>9803.4896</c:v>
                </c:pt>
                <c:pt idx="545">
                  <c:v>9803.4896</c:v>
                </c:pt>
                <c:pt idx="546">
                  <c:v>9803.4896</c:v>
                </c:pt>
                <c:pt idx="547">
                  <c:v>9803.4896</c:v>
                </c:pt>
                <c:pt idx="548">
                  <c:v>9803.4896</c:v>
                </c:pt>
                <c:pt idx="549">
                  <c:v>9803.4896</c:v>
                </c:pt>
                <c:pt idx="550">
                  <c:v>9803.4896</c:v>
                </c:pt>
                <c:pt idx="551">
                  <c:v>9803.4896</c:v>
                </c:pt>
                <c:pt idx="552">
                  <c:v>9803.4896</c:v>
                </c:pt>
                <c:pt idx="553">
                  <c:v>9803.4896</c:v>
                </c:pt>
                <c:pt idx="554">
                  <c:v>9803.4896</c:v>
                </c:pt>
                <c:pt idx="555">
                  <c:v>9803.4896</c:v>
                </c:pt>
                <c:pt idx="556">
                  <c:v>9803.4896</c:v>
                </c:pt>
                <c:pt idx="557">
                  <c:v>9803.4896</c:v>
                </c:pt>
                <c:pt idx="558">
                  <c:v>9803.4896</c:v>
                </c:pt>
                <c:pt idx="559">
                  <c:v>9803.4896</c:v>
                </c:pt>
                <c:pt idx="560">
                  <c:v>9803.4896</c:v>
                </c:pt>
                <c:pt idx="561">
                  <c:v>9803.4896</c:v>
                </c:pt>
                <c:pt idx="562">
                  <c:v>9803.4896</c:v>
                </c:pt>
                <c:pt idx="563">
                  <c:v>9803.4896</c:v>
                </c:pt>
                <c:pt idx="564">
                  <c:v>9803.4896</c:v>
                </c:pt>
                <c:pt idx="565">
                  <c:v>9803.4896</c:v>
                </c:pt>
                <c:pt idx="566">
                  <c:v>9803.4896</c:v>
                </c:pt>
                <c:pt idx="567">
                  <c:v>9803.4896</c:v>
                </c:pt>
                <c:pt idx="568">
                  <c:v>9803.4896</c:v>
                </c:pt>
                <c:pt idx="569">
                  <c:v>9803.4896</c:v>
                </c:pt>
                <c:pt idx="570">
                  <c:v>9803.4896</c:v>
                </c:pt>
                <c:pt idx="571">
                  <c:v>9803.4896</c:v>
                </c:pt>
                <c:pt idx="572">
                  <c:v>9803.4896</c:v>
                </c:pt>
                <c:pt idx="573">
                  <c:v>9803.4896</c:v>
                </c:pt>
                <c:pt idx="574">
                  <c:v>9803.4896</c:v>
                </c:pt>
                <c:pt idx="575">
                  <c:v>9803.4896</c:v>
                </c:pt>
                <c:pt idx="576">
                  <c:v>9803.4896</c:v>
                </c:pt>
                <c:pt idx="577">
                  <c:v>9803.4896</c:v>
                </c:pt>
                <c:pt idx="578">
                  <c:v>9803.4896</c:v>
                </c:pt>
                <c:pt idx="579">
                  <c:v>9803.4896</c:v>
                </c:pt>
                <c:pt idx="580">
                  <c:v>9803.4896</c:v>
                </c:pt>
                <c:pt idx="581">
                  <c:v>9803.4896</c:v>
                </c:pt>
                <c:pt idx="582">
                  <c:v>9803.4896</c:v>
                </c:pt>
                <c:pt idx="583">
                  <c:v>9803.4896</c:v>
                </c:pt>
                <c:pt idx="584">
                  <c:v>9803.4896</c:v>
                </c:pt>
                <c:pt idx="585">
                  <c:v>9803.4896</c:v>
                </c:pt>
                <c:pt idx="586">
                  <c:v>9803.4896</c:v>
                </c:pt>
                <c:pt idx="587">
                  <c:v>9803.4896</c:v>
                </c:pt>
                <c:pt idx="588">
                  <c:v>9803.4896</c:v>
                </c:pt>
                <c:pt idx="589">
                  <c:v>9803.4896</c:v>
                </c:pt>
                <c:pt idx="590">
                  <c:v>9803.4896</c:v>
                </c:pt>
                <c:pt idx="591">
                  <c:v>9803.4896</c:v>
                </c:pt>
                <c:pt idx="592">
                  <c:v>9803.4896</c:v>
                </c:pt>
                <c:pt idx="593">
                  <c:v>9803.4896</c:v>
                </c:pt>
                <c:pt idx="594">
                  <c:v>9803.4896</c:v>
                </c:pt>
                <c:pt idx="595">
                  <c:v>9803.4896</c:v>
                </c:pt>
                <c:pt idx="596">
                  <c:v>9803.4896</c:v>
                </c:pt>
                <c:pt idx="597">
                  <c:v>9803.4896</c:v>
                </c:pt>
                <c:pt idx="598">
                  <c:v>9803.4896</c:v>
                </c:pt>
                <c:pt idx="599">
                  <c:v>9803.4896</c:v>
                </c:pt>
                <c:pt idx="600">
                  <c:v>9803.4896</c:v>
                </c:pt>
                <c:pt idx="601">
                  <c:v>9803.4896</c:v>
                </c:pt>
                <c:pt idx="602">
                  <c:v>9803.4896</c:v>
                </c:pt>
                <c:pt idx="603">
                  <c:v>9803.4896</c:v>
                </c:pt>
                <c:pt idx="604">
                  <c:v>9803.4896</c:v>
                </c:pt>
                <c:pt idx="605">
                  <c:v>9803.4896</c:v>
                </c:pt>
                <c:pt idx="606">
                  <c:v>9803.4896</c:v>
                </c:pt>
                <c:pt idx="607">
                  <c:v>9803.4896</c:v>
                </c:pt>
                <c:pt idx="608">
                  <c:v>9803.4896</c:v>
                </c:pt>
                <c:pt idx="609">
                  <c:v>9803.4896</c:v>
                </c:pt>
                <c:pt idx="610">
                  <c:v>9803.4896</c:v>
                </c:pt>
                <c:pt idx="611">
                  <c:v>9703.4896</c:v>
                </c:pt>
                <c:pt idx="612">
                  <c:v>9751.9236</c:v>
                </c:pt>
                <c:pt idx="613">
                  <c:v>9800.346</c:v>
                </c:pt>
                <c:pt idx="614">
                  <c:v>9853.0852</c:v>
                </c:pt>
                <c:pt idx="615">
                  <c:v>9905.8476</c:v>
                </c:pt>
                <c:pt idx="616">
                  <c:v>9805.8376</c:v>
                </c:pt>
                <c:pt idx="617">
                  <c:v>9705.8276</c:v>
                </c:pt>
                <c:pt idx="618">
                  <c:v>9705.8276</c:v>
                </c:pt>
                <c:pt idx="619">
                  <c:v>9605.81759999999</c:v>
                </c:pt>
                <c:pt idx="620">
                  <c:v>9605.81759999999</c:v>
                </c:pt>
                <c:pt idx="621">
                  <c:v>9605.81759999999</c:v>
                </c:pt>
                <c:pt idx="622">
                  <c:v>9605.81759999999</c:v>
                </c:pt>
                <c:pt idx="623">
                  <c:v>9605.81759999999</c:v>
                </c:pt>
                <c:pt idx="624">
                  <c:v>9605.81759999999</c:v>
                </c:pt>
                <c:pt idx="625">
                  <c:v>9605.81759999999</c:v>
                </c:pt>
                <c:pt idx="626">
                  <c:v>9605.81759999999</c:v>
                </c:pt>
                <c:pt idx="627">
                  <c:v>9605.81759999999</c:v>
                </c:pt>
                <c:pt idx="628">
                  <c:v>9605.81759999999</c:v>
                </c:pt>
                <c:pt idx="629">
                  <c:v>9605.81759999999</c:v>
                </c:pt>
                <c:pt idx="630">
                  <c:v>9605.81759999999</c:v>
                </c:pt>
                <c:pt idx="631">
                  <c:v>9605.81759999999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412930"/>
        <c:axId val="57927281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{4.3,2.5,3.5,4.5}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4.3</c:v>
                      </c:pt>
                      <c:pt idx="1">
                        <c:v>2.5</c:v>
                      </c:pt>
                      <c:pt idx="2">
                        <c:v>3.5</c:v>
                      </c:pt>
                      <c:pt idx="3">
                        <c:v>4.5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{2.4,4.4,1.8,2.8}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2.4</c:v>
                      </c:pt>
                      <c:pt idx="1">
                        <c:v>4.4</c:v>
                      </c:pt>
                      <c:pt idx="2">
                        <c:v>1.8</c:v>
                      </c:pt>
                      <c:pt idx="3">
                        <c:v>2.8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{2,2,3,5}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"资金曲线"</c15:sqref>
                        </c15:formulaRef>
                      </c:ext>
                    </c:extLst>
                    <c:strCache>
                      <c:ptCount val="1"/>
                      <c:pt idx="0">
                        <c:v>资金曲线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{1}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04129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272810"/>
        <c:crosses val="autoZero"/>
        <c:auto val="1"/>
        <c:lblAlgn val="ctr"/>
        <c:lblOffset val="100"/>
        <c:noMultiLvlLbl val="0"/>
      </c:catAx>
      <c:valAx>
        <c:axId val="5792728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4129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0261858947545"/>
          <c:y val="0.828354297693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771decfd-e25e-4f2f-b14a-7af10c8da7f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EMA20</a:t>
            </a:r>
            <a:r>
              <a:rPr altLang="en-US"/>
              <a:t>和</a:t>
            </a:r>
            <a:r>
              <a:rPr lang="en-US" altLang="zh-CN"/>
              <a:t>EMA30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19860732667272"/>
          <c:y val="0.0850814328948337"/>
          <c:w val="0.923234751943576"/>
          <c:h val="0.803546817997568"/>
        </c:manualLayout>
      </c:layout>
      <c:lineChart>
        <c:grouping val="standard"/>
        <c:varyColors val="0"/>
        <c:ser>
          <c:idx val="1"/>
          <c:order val="0"/>
          <c:tx>
            <c:strRef>
              <c:f>"ema30"</c:f>
              <c:strCache>
                <c:ptCount val="1"/>
                <c:pt idx="0">
                  <c:v>ema30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随机测试!$A:$A</c:f>
              <c:strCache>
                <c:ptCount val="1048576"/>
                <c:pt idx="0">
                  <c:v>期号</c:v>
                </c:pt>
                <c:pt idx="1">
                  <c:v>3275509</c:v>
                </c:pt>
                <c:pt idx="2">
                  <c:v>3275590</c:v>
                </c:pt>
                <c:pt idx="3">
                  <c:v>3275760</c:v>
                </c:pt>
                <c:pt idx="4">
                  <c:v>3275732</c:v>
                </c:pt>
                <c:pt idx="5">
                  <c:v>3275777</c:v>
                </c:pt>
                <c:pt idx="6">
                  <c:v>3275799</c:v>
                </c:pt>
                <c:pt idx="7">
                  <c:v>3275631</c:v>
                </c:pt>
                <c:pt idx="8">
                  <c:v>3275888</c:v>
                </c:pt>
                <c:pt idx="9">
                  <c:v>3275960</c:v>
                </c:pt>
                <c:pt idx="10">
                  <c:v>3275842</c:v>
                </c:pt>
                <c:pt idx="11">
                  <c:v>3275935</c:v>
                </c:pt>
                <c:pt idx="12">
                  <c:v>3275423</c:v>
                </c:pt>
                <c:pt idx="13">
                  <c:v>3275898</c:v>
                </c:pt>
                <c:pt idx="14">
                  <c:v>3275683</c:v>
                </c:pt>
                <c:pt idx="15">
                  <c:v>3275489</c:v>
                </c:pt>
                <c:pt idx="16">
                  <c:v>3276063</c:v>
                </c:pt>
                <c:pt idx="17">
                  <c:v>3275462</c:v>
                </c:pt>
                <c:pt idx="18">
                  <c:v>3275451</c:v>
                </c:pt>
                <c:pt idx="19">
                  <c:v>3275437</c:v>
                </c:pt>
                <c:pt idx="20">
                  <c:v>3275955</c:v>
                </c:pt>
                <c:pt idx="21">
                  <c:v>3275622</c:v>
                </c:pt>
                <c:pt idx="22">
                  <c:v>3275519</c:v>
                </c:pt>
                <c:pt idx="23">
                  <c:v>3275707</c:v>
                </c:pt>
                <c:pt idx="24">
                  <c:v>3275651</c:v>
                </c:pt>
                <c:pt idx="25">
                  <c:v>3275886</c:v>
                </c:pt>
                <c:pt idx="26">
                  <c:v>3275874</c:v>
                </c:pt>
                <c:pt idx="27">
                  <c:v>3275786</c:v>
                </c:pt>
                <c:pt idx="28">
                  <c:v>3275751</c:v>
                </c:pt>
                <c:pt idx="29">
                  <c:v>3275554</c:v>
                </c:pt>
                <c:pt idx="30">
                  <c:v>3275470</c:v>
                </c:pt>
                <c:pt idx="31">
                  <c:v>3275676</c:v>
                </c:pt>
                <c:pt idx="32">
                  <c:v>3275780</c:v>
                </c:pt>
                <c:pt idx="33">
                  <c:v>3275770</c:v>
                </c:pt>
                <c:pt idx="34">
                  <c:v>3275729</c:v>
                </c:pt>
                <c:pt idx="35">
                  <c:v>3275588</c:v>
                </c:pt>
                <c:pt idx="36">
                  <c:v>3275637</c:v>
                </c:pt>
                <c:pt idx="37">
                  <c:v>3275773</c:v>
                </c:pt>
                <c:pt idx="38">
                  <c:v>3275783</c:v>
                </c:pt>
                <c:pt idx="39">
                  <c:v>3275619</c:v>
                </c:pt>
                <c:pt idx="40">
                  <c:v>3275490</c:v>
                </c:pt>
                <c:pt idx="41">
                  <c:v>3275684</c:v>
                </c:pt>
                <c:pt idx="42">
                  <c:v>3275915</c:v>
                </c:pt>
                <c:pt idx="43">
                  <c:v>3275909</c:v>
                </c:pt>
                <c:pt idx="44">
                  <c:v>3275802</c:v>
                </c:pt>
                <c:pt idx="45">
                  <c:v>3275562</c:v>
                </c:pt>
                <c:pt idx="46">
                  <c:v>3275961</c:v>
                </c:pt>
                <c:pt idx="47">
                  <c:v>3275606</c:v>
                </c:pt>
                <c:pt idx="48">
                  <c:v>3275929</c:v>
                </c:pt>
                <c:pt idx="49">
                  <c:v>3275534</c:v>
                </c:pt>
                <c:pt idx="50">
                  <c:v>3275702</c:v>
                </c:pt>
                <c:pt idx="51">
                  <c:v>3275757</c:v>
                </c:pt>
                <c:pt idx="52">
                  <c:v>3275902</c:v>
                </c:pt>
                <c:pt idx="53">
                  <c:v>3275503</c:v>
                </c:pt>
                <c:pt idx="54">
                  <c:v>3275789</c:v>
                </c:pt>
                <c:pt idx="55">
                  <c:v>3275926</c:v>
                </c:pt>
                <c:pt idx="56">
                  <c:v>3275885</c:v>
                </c:pt>
                <c:pt idx="57">
                  <c:v>3275836</c:v>
                </c:pt>
                <c:pt idx="58">
                  <c:v>3275859</c:v>
                </c:pt>
                <c:pt idx="59">
                  <c:v>3275954</c:v>
                </c:pt>
                <c:pt idx="60">
                  <c:v>3275764</c:v>
                </c:pt>
                <c:pt idx="61">
                  <c:v>3275662</c:v>
                </c:pt>
                <c:pt idx="62">
                  <c:v>3275763</c:v>
                </c:pt>
                <c:pt idx="63">
                  <c:v>3275804</c:v>
                </c:pt>
                <c:pt idx="64">
                  <c:v>3275869</c:v>
                </c:pt>
                <c:pt idx="65">
                  <c:v>3275419</c:v>
                </c:pt>
                <c:pt idx="66">
                  <c:v>3275699</c:v>
                </c:pt>
                <c:pt idx="67">
                  <c:v>3275859</c:v>
                </c:pt>
                <c:pt idx="68">
                  <c:v>3275610</c:v>
                </c:pt>
                <c:pt idx="69">
                  <c:v>3275772</c:v>
                </c:pt>
                <c:pt idx="70">
                  <c:v>3275661</c:v>
                </c:pt>
                <c:pt idx="71">
                  <c:v>3275968</c:v>
                </c:pt>
                <c:pt idx="72">
                  <c:v>3275593</c:v>
                </c:pt>
                <c:pt idx="73">
                  <c:v>3276066</c:v>
                </c:pt>
                <c:pt idx="74">
                  <c:v>3275630</c:v>
                </c:pt>
                <c:pt idx="75">
                  <c:v>3275981</c:v>
                </c:pt>
                <c:pt idx="76">
                  <c:v>3275771</c:v>
                </c:pt>
                <c:pt idx="77">
                  <c:v>3275460</c:v>
                </c:pt>
                <c:pt idx="78">
                  <c:v>3275684</c:v>
                </c:pt>
                <c:pt idx="79">
                  <c:v>3275837</c:v>
                </c:pt>
                <c:pt idx="80">
                  <c:v>3275725</c:v>
                </c:pt>
                <c:pt idx="81">
                  <c:v>3275762</c:v>
                </c:pt>
                <c:pt idx="82">
                  <c:v>3275578</c:v>
                </c:pt>
                <c:pt idx="83">
                  <c:v>3275820</c:v>
                </c:pt>
                <c:pt idx="84">
                  <c:v>3276062</c:v>
                </c:pt>
                <c:pt idx="85">
                  <c:v>3275667</c:v>
                </c:pt>
                <c:pt idx="86">
                  <c:v>3275966</c:v>
                </c:pt>
                <c:pt idx="87">
                  <c:v>3275560</c:v>
                </c:pt>
                <c:pt idx="88">
                  <c:v>3276062</c:v>
                </c:pt>
                <c:pt idx="89">
                  <c:v>3275678</c:v>
                </c:pt>
                <c:pt idx="90">
                  <c:v>3275701</c:v>
                </c:pt>
                <c:pt idx="91">
                  <c:v>3275700</c:v>
                </c:pt>
                <c:pt idx="92">
                  <c:v>3275415</c:v>
                </c:pt>
                <c:pt idx="93">
                  <c:v>3275800</c:v>
                </c:pt>
                <c:pt idx="94">
                  <c:v>3275810</c:v>
                </c:pt>
                <c:pt idx="95">
                  <c:v>3275604</c:v>
                </c:pt>
                <c:pt idx="96">
                  <c:v>3276064</c:v>
                </c:pt>
                <c:pt idx="97">
                  <c:v>3275726</c:v>
                </c:pt>
                <c:pt idx="98">
                  <c:v>3275499</c:v>
                </c:pt>
                <c:pt idx="99">
                  <c:v>3275872</c:v>
                </c:pt>
                <c:pt idx="100">
                  <c:v>3275979</c:v>
                </c:pt>
                <c:pt idx="101">
                  <c:v>3275838</c:v>
                </c:pt>
                <c:pt idx="102">
                  <c:v>3275608</c:v>
                </c:pt>
                <c:pt idx="103">
                  <c:v>3275481</c:v>
                </c:pt>
                <c:pt idx="104">
                  <c:v>3275687</c:v>
                </c:pt>
                <c:pt idx="105">
                  <c:v>3275617</c:v>
                </c:pt>
                <c:pt idx="106">
                  <c:v>3275468</c:v>
                </c:pt>
                <c:pt idx="107">
                  <c:v>3276083</c:v>
                </c:pt>
                <c:pt idx="108">
                  <c:v>3275792</c:v>
                </c:pt>
                <c:pt idx="109">
                  <c:v>3275483</c:v>
                </c:pt>
                <c:pt idx="110">
                  <c:v>3275432</c:v>
                </c:pt>
                <c:pt idx="111">
                  <c:v>3275885</c:v>
                </c:pt>
                <c:pt idx="112">
                  <c:v>3275441</c:v>
                </c:pt>
                <c:pt idx="113">
                  <c:v>3275450</c:v>
                </c:pt>
                <c:pt idx="114">
                  <c:v>3275594</c:v>
                </c:pt>
                <c:pt idx="115">
                  <c:v>3275866</c:v>
                </c:pt>
                <c:pt idx="116">
                  <c:v>3275667</c:v>
                </c:pt>
                <c:pt idx="117">
                  <c:v>3275631</c:v>
                </c:pt>
                <c:pt idx="118">
                  <c:v>3275422</c:v>
                </c:pt>
                <c:pt idx="119">
                  <c:v>3275621</c:v>
                </c:pt>
                <c:pt idx="120">
                  <c:v>3275968</c:v>
                </c:pt>
                <c:pt idx="121">
                  <c:v>3275451</c:v>
                </c:pt>
                <c:pt idx="122">
                  <c:v>3275781</c:v>
                </c:pt>
                <c:pt idx="123">
                  <c:v>3275626</c:v>
                </c:pt>
                <c:pt idx="124">
                  <c:v>3275819</c:v>
                </c:pt>
                <c:pt idx="125">
                  <c:v>3276084</c:v>
                </c:pt>
                <c:pt idx="126">
                  <c:v>3275739</c:v>
                </c:pt>
                <c:pt idx="127">
                  <c:v>3275862</c:v>
                </c:pt>
                <c:pt idx="128">
                  <c:v>3275417</c:v>
                </c:pt>
                <c:pt idx="129">
                  <c:v>3275664</c:v>
                </c:pt>
                <c:pt idx="130">
                  <c:v>3275833</c:v>
                </c:pt>
                <c:pt idx="131">
                  <c:v>3275772</c:v>
                </c:pt>
                <c:pt idx="132">
                  <c:v>3275670</c:v>
                </c:pt>
                <c:pt idx="133">
                  <c:v>3275423</c:v>
                </c:pt>
                <c:pt idx="134">
                  <c:v>3275629</c:v>
                </c:pt>
                <c:pt idx="135">
                  <c:v>3275432</c:v>
                </c:pt>
                <c:pt idx="136">
                  <c:v>3275585</c:v>
                </c:pt>
                <c:pt idx="137">
                  <c:v>3275714</c:v>
                </c:pt>
                <c:pt idx="138">
                  <c:v>3275751</c:v>
                </c:pt>
                <c:pt idx="139">
                  <c:v>3275632</c:v>
                </c:pt>
                <c:pt idx="140">
                  <c:v>3275543</c:v>
                </c:pt>
                <c:pt idx="141">
                  <c:v>3275831</c:v>
                </c:pt>
                <c:pt idx="142">
                  <c:v>3275495</c:v>
                </c:pt>
                <c:pt idx="143">
                  <c:v>3275465</c:v>
                </c:pt>
                <c:pt idx="144">
                  <c:v>3275900</c:v>
                </c:pt>
                <c:pt idx="145">
                  <c:v>3276087</c:v>
                </c:pt>
                <c:pt idx="146">
                  <c:v>3275689</c:v>
                </c:pt>
                <c:pt idx="147">
                  <c:v>3275744</c:v>
                </c:pt>
                <c:pt idx="148">
                  <c:v>3275578</c:v>
                </c:pt>
                <c:pt idx="149">
                  <c:v>3275506</c:v>
                </c:pt>
                <c:pt idx="150">
                  <c:v>3275592</c:v>
                </c:pt>
                <c:pt idx="151">
                  <c:v>3275434</c:v>
                </c:pt>
                <c:pt idx="152">
                  <c:v>3275723</c:v>
                </c:pt>
                <c:pt idx="153">
                  <c:v>3275591</c:v>
                </c:pt>
                <c:pt idx="154">
                  <c:v>3276087</c:v>
                </c:pt>
                <c:pt idx="155">
                  <c:v>3275814</c:v>
                </c:pt>
                <c:pt idx="156">
                  <c:v>3275825</c:v>
                </c:pt>
                <c:pt idx="157">
                  <c:v>3275768</c:v>
                </c:pt>
                <c:pt idx="158">
                  <c:v>3275435</c:v>
                </c:pt>
                <c:pt idx="159">
                  <c:v>3275783</c:v>
                </c:pt>
                <c:pt idx="160">
                  <c:v>3275947</c:v>
                </c:pt>
                <c:pt idx="161">
                  <c:v>3275586</c:v>
                </c:pt>
                <c:pt idx="162">
                  <c:v>3275789</c:v>
                </c:pt>
                <c:pt idx="163">
                  <c:v>3275690</c:v>
                </c:pt>
                <c:pt idx="164">
                  <c:v>3275929</c:v>
                </c:pt>
                <c:pt idx="165">
                  <c:v>3275896</c:v>
                </c:pt>
                <c:pt idx="166">
                  <c:v>3276066</c:v>
                </c:pt>
                <c:pt idx="167">
                  <c:v>3275618</c:v>
                </c:pt>
                <c:pt idx="168">
                  <c:v>3275748</c:v>
                </c:pt>
                <c:pt idx="169">
                  <c:v>3276076</c:v>
                </c:pt>
                <c:pt idx="170">
                  <c:v>3275953</c:v>
                </c:pt>
                <c:pt idx="171">
                  <c:v>3275791</c:v>
                </c:pt>
                <c:pt idx="172">
                  <c:v>3275626</c:v>
                </c:pt>
                <c:pt idx="173">
                  <c:v>3275793</c:v>
                </c:pt>
                <c:pt idx="174">
                  <c:v>3275499</c:v>
                </c:pt>
                <c:pt idx="175">
                  <c:v>3275929</c:v>
                </c:pt>
                <c:pt idx="176">
                  <c:v>3275804</c:v>
                </c:pt>
                <c:pt idx="177">
                  <c:v>3275784</c:v>
                </c:pt>
                <c:pt idx="178">
                  <c:v>3275944</c:v>
                </c:pt>
                <c:pt idx="179">
                  <c:v>3275768</c:v>
                </c:pt>
                <c:pt idx="180">
                  <c:v>3275750</c:v>
                </c:pt>
                <c:pt idx="181">
                  <c:v>3275762</c:v>
                </c:pt>
                <c:pt idx="182">
                  <c:v>3275707</c:v>
                </c:pt>
                <c:pt idx="183">
                  <c:v>3275620</c:v>
                </c:pt>
                <c:pt idx="184">
                  <c:v>3275456</c:v>
                </c:pt>
                <c:pt idx="185">
                  <c:v>3275724</c:v>
                </c:pt>
                <c:pt idx="186">
                  <c:v>3275897</c:v>
                </c:pt>
                <c:pt idx="187">
                  <c:v>3275985</c:v>
                </c:pt>
                <c:pt idx="188">
                  <c:v>3275932</c:v>
                </c:pt>
                <c:pt idx="189">
                  <c:v>3275780</c:v>
                </c:pt>
                <c:pt idx="190">
                  <c:v>3275944</c:v>
                </c:pt>
                <c:pt idx="191">
                  <c:v>3275639</c:v>
                </c:pt>
                <c:pt idx="192">
                  <c:v>3275913</c:v>
                </c:pt>
                <c:pt idx="193">
                  <c:v>3275529</c:v>
                </c:pt>
                <c:pt idx="194">
                  <c:v>3275726</c:v>
                </c:pt>
                <c:pt idx="195">
                  <c:v>3275735</c:v>
                </c:pt>
                <c:pt idx="196">
                  <c:v>3275766</c:v>
                </c:pt>
                <c:pt idx="197">
                  <c:v>3275644</c:v>
                </c:pt>
                <c:pt idx="198">
                  <c:v>3275417</c:v>
                </c:pt>
                <c:pt idx="199">
                  <c:v>3275696</c:v>
                </c:pt>
                <c:pt idx="200">
                  <c:v>3275974</c:v>
                </c:pt>
                <c:pt idx="201">
                  <c:v>3275731</c:v>
                </c:pt>
                <c:pt idx="202">
                  <c:v>3276091</c:v>
                </c:pt>
                <c:pt idx="203">
                  <c:v>3275474</c:v>
                </c:pt>
                <c:pt idx="204">
                  <c:v>3275614</c:v>
                </c:pt>
                <c:pt idx="205">
                  <c:v>3275821</c:v>
                </c:pt>
                <c:pt idx="206">
                  <c:v>3275425</c:v>
                </c:pt>
                <c:pt idx="207">
                  <c:v>3275872</c:v>
                </c:pt>
                <c:pt idx="208">
                  <c:v>3275932</c:v>
                </c:pt>
                <c:pt idx="209">
                  <c:v>3275570</c:v>
                </c:pt>
                <c:pt idx="210">
                  <c:v>3275773</c:v>
                </c:pt>
                <c:pt idx="211">
                  <c:v>3275634</c:v>
                </c:pt>
                <c:pt idx="212">
                  <c:v>3275851</c:v>
                </c:pt>
                <c:pt idx="213">
                  <c:v>3275465</c:v>
                </c:pt>
                <c:pt idx="214">
                  <c:v>3275853</c:v>
                </c:pt>
                <c:pt idx="215">
                  <c:v>3275475</c:v>
                </c:pt>
                <c:pt idx="216">
                  <c:v>3275467</c:v>
                </c:pt>
                <c:pt idx="217">
                  <c:v>3275654</c:v>
                </c:pt>
                <c:pt idx="218">
                  <c:v>3275928</c:v>
                </c:pt>
                <c:pt idx="219">
                  <c:v>3275938</c:v>
                </c:pt>
                <c:pt idx="220">
                  <c:v>3275447</c:v>
                </c:pt>
                <c:pt idx="221">
                  <c:v>3275592</c:v>
                </c:pt>
                <c:pt idx="222">
                  <c:v>3275787</c:v>
                </c:pt>
                <c:pt idx="223">
                  <c:v>3275464</c:v>
                </c:pt>
                <c:pt idx="224">
                  <c:v>3275623</c:v>
                </c:pt>
                <c:pt idx="225">
                  <c:v>3275781</c:v>
                </c:pt>
                <c:pt idx="226">
                  <c:v>3275525</c:v>
                </c:pt>
                <c:pt idx="227">
                  <c:v>3275669</c:v>
                </c:pt>
                <c:pt idx="228">
                  <c:v>3275833</c:v>
                </c:pt>
                <c:pt idx="229">
                  <c:v>3275516</c:v>
                </c:pt>
                <c:pt idx="230">
                  <c:v>3275464</c:v>
                </c:pt>
                <c:pt idx="231">
                  <c:v>3275627</c:v>
                </c:pt>
                <c:pt idx="232">
                  <c:v>3275447</c:v>
                </c:pt>
                <c:pt idx="233">
                  <c:v>3275930</c:v>
                </c:pt>
                <c:pt idx="234">
                  <c:v>3275409</c:v>
                </c:pt>
                <c:pt idx="235">
                  <c:v>3275538</c:v>
                </c:pt>
                <c:pt idx="236">
                  <c:v>3275413</c:v>
                </c:pt>
                <c:pt idx="237">
                  <c:v>3275897</c:v>
                </c:pt>
                <c:pt idx="238">
                  <c:v>3275796</c:v>
                </c:pt>
                <c:pt idx="239">
                  <c:v>3275827</c:v>
                </c:pt>
                <c:pt idx="240">
                  <c:v>3275541</c:v>
                </c:pt>
                <c:pt idx="241">
                  <c:v>3275919</c:v>
                </c:pt>
                <c:pt idx="242">
                  <c:v>3275460</c:v>
                </c:pt>
                <c:pt idx="243">
                  <c:v>3275602</c:v>
                </c:pt>
                <c:pt idx="244">
                  <c:v>3275632</c:v>
                </c:pt>
                <c:pt idx="245">
                  <c:v>3275982</c:v>
                </c:pt>
                <c:pt idx="246">
                  <c:v>3275548</c:v>
                </c:pt>
                <c:pt idx="247">
                  <c:v>3276066</c:v>
                </c:pt>
                <c:pt idx="248">
                  <c:v>3276092</c:v>
                </c:pt>
                <c:pt idx="249">
                  <c:v>3275806</c:v>
                </c:pt>
                <c:pt idx="250">
                  <c:v>3275720</c:v>
                </c:pt>
                <c:pt idx="251">
                  <c:v>3275641</c:v>
                </c:pt>
                <c:pt idx="252">
                  <c:v>3275829</c:v>
                </c:pt>
                <c:pt idx="253">
                  <c:v>3275463</c:v>
                </c:pt>
                <c:pt idx="254">
                  <c:v>3275824</c:v>
                </c:pt>
                <c:pt idx="255">
                  <c:v>3275893</c:v>
                </c:pt>
                <c:pt idx="256">
                  <c:v>3275962</c:v>
                </c:pt>
                <c:pt idx="257">
                  <c:v>3275793</c:v>
                </c:pt>
                <c:pt idx="258">
                  <c:v>3275429</c:v>
                </c:pt>
                <c:pt idx="259">
                  <c:v>3275816</c:v>
                </c:pt>
                <c:pt idx="260">
                  <c:v>3275915</c:v>
                </c:pt>
                <c:pt idx="261">
                  <c:v>3275791</c:v>
                </c:pt>
                <c:pt idx="262">
                  <c:v>3275668</c:v>
                </c:pt>
                <c:pt idx="263">
                  <c:v>3275722</c:v>
                </c:pt>
                <c:pt idx="264">
                  <c:v>3275515</c:v>
                </c:pt>
                <c:pt idx="265">
                  <c:v>3275885</c:v>
                </c:pt>
                <c:pt idx="266">
                  <c:v>3275493</c:v>
                </c:pt>
                <c:pt idx="267">
                  <c:v>3275712</c:v>
                </c:pt>
                <c:pt idx="268">
                  <c:v>3276070</c:v>
                </c:pt>
                <c:pt idx="269">
                  <c:v>3276089</c:v>
                </c:pt>
                <c:pt idx="270">
                  <c:v>3275906</c:v>
                </c:pt>
                <c:pt idx="271">
                  <c:v>3275919</c:v>
                </c:pt>
                <c:pt idx="272">
                  <c:v>3275966</c:v>
                </c:pt>
                <c:pt idx="273">
                  <c:v>3275824</c:v>
                </c:pt>
                <c:pt idx="274">
                  <c:v>3275694</c:v>
                </c:pt>
                <c:pt idx="275">
                  <c:v>3275411</c:v>
                </c:pt>
                <c:pt idx="276">
                  <c:v>3275890</c:v>
                </c:pt>
                <c:pt idx="277">
                  <c:v>3275867</c:v>
                </c:pt>
                <c:pt idx="278">
                  <c:v>3275828</c:v>
                </c:pt>
                <c:pt idx="279">
                  <c:v>3275699</c:v>
                </c:pt>
                <c:pt idx="280">
                  <c:v>3275441</c:v>
                </c:pt>
                <c:pt idx="281">
                  <c:v>3275540</c:v>
                </c:pt>
                <c:pt idx="282">
                  <c:v>3275632</c:v>
                </c:pt>
                <c:pt idx="283">
                  <c:v>3275585</c:v>
                </c:pt>
                <c:pt idx="284">
                  <c:v>3275782</c:v>
                </c:pt>
                <c:pt idx="285">
                  <c:v>3275941</c:v>
                </c:pt>
                <c:pt idx="286">
                  <c:v>3275792</c:v>
                </c:pt>
                <c:pt idx="287">
                  <c:v>3275641</c:v>
                </c:pt>
                <c:pt idx="288">
                  <c:v>3275597</c:v>
                </c:pt>
                <c:pt idx="289">
                  <c:v>3275749</c:v>
                </c:pt>
                <c:pt idx="290">
                  <c:v>3275552</c:v>
                </c:pt>
                <c:pt idx="291">
                  <c:v>3275794</c:v>
                </c:pt>
                <c:pt idx="292">
                  <c:v>3276088</c:v>
                </c:pt>
                <c:pt idx="293">
                  <c:v>3275711</c:v>
                </c:pt>
                <c:pt idx="294">
                  <c:v>3276091</c:v>
                </c:pt>
                <c:pt idx="295">
                  <c:v>3275814</c:v>
                </c:pt>
                <c:pt idx="296">
                  <c:v>3275422</c:v>
                </c:pt>
                <c:pt idx="297">
                  <c:v>3275627</c:v>
                </c:pt>
                <c:pt idx="298">
                  <c:v>3275655</c:v>
                </c:pt>
                <c:pt idx="299">
                  <c:v>3275586</c:v>
                </c:pt>
                <c:pt idx="300">
                  <c:v>3275645</c:v>
                </c:pt>
                <c:pt idx="301">
                  <c:v>3275588</c:v>
                </c:pt>
                <c:pt idx="302">
                  <c:v>3275863</c:v>
                </c:pt>
                <c:pt idx="303">
                  <c:v>3275734</c:v>
                </c:pt>
                <c:pt idx="304">
                  <c:v>3275910</c:v>
                </c:pt>
                <c:pt idx="305">
                  <c:v>3275481</c:v>
                </c:pt>
                <c:pt idx="306">
                  <c:v>3275678</c:v>
                </c:pt>
                <c:pt idx="307">
                  <c:v>3275513</c:v>
                </c:pt>
                <c:pt idx="308">
                  <c:v>3275938</c:v>
                </c:pt>
                <c:pt idx="309">
                  <c:v>3275666</c:v>
                </c:pt>
                <c:pt idx="310">
                  <c:v>3275441</c:v>
                </c:pt>
                <c:pt idx="311">
                  <c:v>3275512</c:v>
                </c:pt>
                <c:pt idx="312">
                  <c:v>3275562</c:v>
                </c:pt>
                <c:pt idx="313">
                  <c:v>3275713</c:v>
                </c:pt>
                <c:pt idx="314">
                  <c:v>3275965</c:v>
                </c:pt>
                <c:pt idx="315">
                  <c:v>3275674</c:v>
                </c:pt>
                <c:pt idx="316">
                  <c:v>3275967</c:v>
                </c:pt>
                <c:pt idx="317">
                  <c:v>3275440</c:v>
                </c:pt>
                <c:pt idx="318">
                  <c:v>3275601</c:v>
                </c:pt>
                <c:pt idx="319">
                  <c:v>3275957</c:v>
                </c:pt>
                <c:pt idx="320">
                  <c:v>3275906</c:v>
                </c:pt>
                <c:pt idx="321">
                  <c:v>3275880</c:v>
                </c:pt>
                <c:pt idx="322">
                  <c:v>3275749</c:v>
                </c:pt>
                <c:pt idx="323">
                  <c:v>3275858</c:v>
                </c:pt>
                <c:pt idx="324">
                  <c:v>3275805</c:v>
                </c:pt>
                <c:pt idx="325">
                  <c:v>3275958</c:v>
                </c:pt>
                <c:pt idx="326">
                  <c:v>3275747</c:v>
                </c:pt>
                <c:pt idx="327">
                  <c:v>3275972</c:v>
                </c:pt>
                <c:pt idx="328">
                  <c:v>3275566</c:v>
                </c:pt>
                <c:pt idx="329">
                  <c:v>3275443</c:v>
                </c:pt>
                <c:pt idx="330">
                  <c:v>3275676</c:v>
                </c:pt>
                <c:pt idx="331">
                  <c:v>3275740</c:v>
                </c:pt>
                <c:pt idx="332">
                  <c:v>3275410</c:v>
                </c:pt>
                <c:pt idx="333">
                  <c:v>3275666</c:v>
                </c:pt>
                <c:pt idx="334">
                  <c:v>3275964</c:v>
                </c:pt>
                <c:pt idx="335">
                  <c:v>3275590</c:v>
                </c:pt>
                <c:pt idx="336">
                  <c:v>3275812</c:v>
                </c:pt>
                <c:pt idx="337">
                  <c:v>3275602</c:v>
                </c:pt>
                <c:pt idx="338">
                  <c:v>3275595</c:v>
                </c:pt>
                <c:pt idx="339">
                  <c:v>3275539</c:v>
                </c:pt>
                <c:pt idx="340">
                  <c:v>3275612</c:v>
                </c:pt>
                <c:pt idx="341">
                  <c:v>3275790</c:v>
                </c:pt>
                <c:pt idx="342">
                  <c:v>3275428</c:v>
                </c:pt>
                <c:pt idx="343">
                  <c:v>3275781</c:v>
                </c:pt>
                <c:pt idx="344">
                  <c:v>3275557</c:v>
                </c:pt>
                <c:pt idx="345">
                  <c:v>3275821</c:v>
                </c:pt>
                <c:pt idx="346">
                  <c:v>3275981</c:v>
                </c:pt>
                <c:pt idx="347">
                  <c:v>3275721</c:v>
                </c:pt>
                <c:pt idx="348">
                  <c:v>3275496</c:v>
                </c:pt>
                <c:pt idx="349">
                  <c:v>3275465</c:v>
                </c:pt>
                <c:pt idx="350">
                  <c:v>3275916</c:v>
                </c:pt>
                <c:pt idx="351">
                  <c:v>3275453</c:v>
                </c:pt>
                <c:pt idx="352">
                  <c:v>3275594</c:v>
                </c:pt>
                <c:pt idx="353">
                  <c:v>3275922</c:v>
                </c:pt>
                <c:pt idx="354">
                  <c:v>3275663</c:v>
                </c:pt>
                <c:pt idx="355">
                  <c:v>3275446</c:v>
                </c:pt>
                <c:pt idx="356">
                  <c:v>3275848</c:v>
                </c:pt>
                <c:pt idx="357">
                  <c:v>3275678</c:v>
                </c:pt>
                <c:pt idx="358">
                  <c:v>3275830</c:v>
                </c:pt>
                <c:pt idx="359">
                  <c:v>3275750</c:v>
                </c:pt>
                <c:pt idx="360">
                  <c:v>3275845</c:v>
                </c:pt>
                <c:pt idx="361">
                  <c:v>3275674</c:v>
                </c:pt>
                <c:pt idx="362">
                  <c:v>3275891</c:v>
                </c:pt>
                <c:pt idx="363">
                  <c:v>3275854</c:v>
                </c:pt>
                <c:pt idx="364">
                  <c:v>3275542</c:v>
                </c:pt>
                <c:pt idx="365">
                  <c:v>3275466</c:v>
                </c:pt>
                <c:pt idx="366">
                  <c:v>3275432</c:v>
                </c:pt>
                <c:pt idx="367">
                  <c:v>3275801</c:v>
                </c:pt>
                <c:pt idx="368">
                  <c:v>3275735</c:v>
                </c:pt>
                <c:pt idx="369">
                  <c:v>3275803</c:v>
                </c:pt>
                <c:pt idx="370">
                  <c:v>3275525</c:v>
                </c:pt>
                <c:pt idx="371">
                  <c:v>3275422</c:v>
                </c:pt>
                <c:pt idx="372">
                  <c:v>3275837</c:v>
                </c:pt>
                <c:pt idx="373">
                  <c:v>3275979</c:v>
                </c:pt>
                <c:pt idx="374">
                  <c:v>3275808</c:v>
                </c:pt>
                <c:pt idx="375">
                  <c:v>3275457</c:v>
                </c:pt>
                <c:pt idx="376">
                  <c:v>3275843</c:v>
                </c:pt>
                <c:pt idx="377">
                  <c:v>3275864</c:v>
                </c:pt>
                <c:pt idx="378">
                  <c:v>3275840</c:v>
                </c:pt>
                <c:pt idx="379">
                  <c:v>3276066</c:v>
                </c:pt>
                <c:pt idx="380">
                  <c:v>3275551</c:v>
                </c:pt>
                <c:pt idx="381">
                  <c:v>3275566</c:v>
                </c:pt>
                <c:pt idx="382">
                  <c:v>3275949</c:v>
                </c:pt>
                <c:pt idx="383">
                  <c:v>3275858</c:v>
                </c:pt>
                <c:pt idx="384">
                  <c:v>3275670</c:v>
                </c:pt>
                <c:pt idx="385">
                  <c:v>3275606</c:v>
                </c:pt>
                <c:pt idx="386">
                  <c:v>3275418</c:v>
                </c:pt>
                <c:pt idx="387">
                  <c:v>3275633</c:v>
                </c:pt>
                <c:pt idx="388">
                  <c:v>3275717</c:v>
                </c:pt>
                <c:pt idx="389">
                  <c:v>3275871</c:v>
                </c:pt>
                <c:pt idx="390">
                  <c:v>3275816</c:v>
                </c:pt>
                <c:pt idx="391">
                  <c:v>3275664</c:v>
                </c:pt>
                <c:pt idx="392">
                  <c:v>3275826</c:v>
                </c:pt>
                <c:pt idx="393">
                  <c:v>3275937</c:v>
                </c:pt>
                <c:pt idx="394">
                  <c:v>3275671</c:v>
                </c:pt>
                <c:pt idx="395">
                  <c:v>3275859</c:v>
                </c:pt>
                <c:pt idx="396">
                  <c:v>3275465</c:v>
                </c:pt>
                <c:pt idx="397">
                  <c:v>3275926</c:v>
                </c:pt>
                <c:pt idx="398">
                  <c:v>3275821</c:v>
                </c:pt>
                <c:pt idx="399">
                  <c:v>3275493</c:v>
                </c:pt>
                <c:pt idx="400">
                  <c:v>3275593</c:v>
                </c:pt>
                <c:pt idx="401">
                  <c:v>3275945</c:v>
                </c:pt>
                <c:pt idx="402">
                  <c:v>3275915</c:v>
                </c:pt>
                <c:pt idx="403">
                  <c:v>3275449</c:v>
                </c:pt>
                <c:pt idx="404">
                  <c:v>3275480</c:v>
                </c:pt>
                <c:pt idx="405">
                  <c:v>3275906</c:v>
                </c:pt>
                <c:pt idx="406">
                  <c:v>3275439</c:v>
                </c:pt>
                <c:pt idx="407">
                  <c:v>3275810</c:v>
                </c:pt>
                <c:pt idx="408">
                  <c:v>3275967</c:v>
                </c:pt>
                <c:pt idx="409">
                  <c:v>3275873</c:v>
                </c:pt>
                <c:pt idx="410">
                  <c:v>3275508</c:v>
                </c:pt>
                <c:pt idx="411">
                  <c:v>3275680</c:v>
                </c:pt>
                <c:pt idx="412">
                  <c:v>3275677</c:v>
                </c:pt>
                <c:pt idx="413">
                  <c:v>3275546</c:v>
                </c:pt>
                <c:pt idx="414">
                  <c:v>3275972</c:v>
                </c:pt>
                <c:pt idx="415">
                  <c:v>3275966</c:v>
                </c:pt>
                <c:pt idx="416">
                  <c:v>3275650</c:v>
                </c:pt>
                <c:pt idx="417">
                  <c:v>3275569</c:v>
                </c:pt>
                <c:pt idx="418">
                  <c:v>3275963</c:v>
                </c:pt>
                <c:pt idx="419">
                  <c:v>3275540</c:v>
                </c:pt>
                <c:pt idx="420">
                  <c:v>3275427</c:v>
                </c:pt>
                <c:pt idx="421">
                  <c:v>3275585</c:v>
                </c:pt>
                <c:pt idx="422">
                  <c:v>3275592</c:v>
                </c:pt>
                <c:pt idx="423">
                  <c:v>3275905</c:v>
                </c:pt>
                <c:pt idx="424">
                  <c:v>3275672</c:v>
                </c:pt>
                <c:pt idx="425">
                  <c:v>3275421</c:v>
                </c:pt>
                <c:pt idx="426">
                  <c:v>3275484</c:v>
                </c:pt>
                <c:pt idx="427">
                  <c:v>3275737</c:v>
                </c:pt>
                <c:pt idx="428">
                  <c:v>3275919</c:v>
                </c:pt>
                <c:pt idx="429">
                  <c:v>3275485</c:v>
                </c:pt>
                <c:pt idx="430">
                  <c:v>3275822</c:v>
                </c:pt>
                <c:pt idx="431">
                  <c:v>3275563</c:v>
                </c:pt>
                <c:pt idx="432">
                  <c:v>3275953</c:v>
                </c:pt>
                <c:pt idx="433">
                  <c:v>3275642</c:v>
                </c:pt>
                <c:pt idx="434">
                  <c:v>3275737</c:v>
                </c:pt>
                <c:pt idx="435">
                  <c:v>3275811</c:v>
                </c:pt>
                <c:pt idx="436">
                  <c:v>3275530</c:v>
                </c:pt>
                <c:pt idx="437">
                  <c:v>3275652</c:v>
                </c:pt>
                <c:pt idx="438">
                  <c:v>3275471</c:v>
                </c:pt>
                <c:pt idx="439">
                  <c:v>3275820</c:v>
                </c:pt>
                <c:pt idx="440">
                  <c:v>3275525</c:v>
                </c:pt>
                <c:pt idx="441">
                  <c:v>3275894</c:v>
                </c:pt>
                <c:pt idx="442">
                  <c:v>3275512</c:v>
                </c:pt>
                <c:pt idx="443">
                  <c:v>3275413</c:v>
                </c:pt>
                <c:pt idx="444">
                  <c:v>3275637</c:v>
                </c:pt>
                <c:pt idx="445">
                  <c:v>3275760</c:v>
                </c:pt>
                <c:pt idx="446">
                  <c:v>3275954</c:v>
                </c:pt>
                <c:pt idx="447">
                  <c:v>3276081</c:v>
                </c:pt>
                <c:pt idx="448">
                  <c:v>3275422</c:v>
                </c:pt>
                <c:pt idx="449">
                  <c:v>3275958</c:v>
                </c:pt>
                <c:pt idx="450">
                  <c:v>3275626</c:v>
                </c:pt>
                <c:pt idx="451">
                  <c:v>3275775</c:v>
                </c:pt>
                <c:pt idx="452">
                  <c:v>3275924</c:v>
                </c:pt>
                <c:pt idx="453">
                  <c:v>3275912</c:v>
                </c:pt>
                <c:pt idx="454">
                  <c:v>3275936</c:v>
                </c:pt>
                <c:pt idx="455">
                  <c:v>3275592</c:v>
                </c:pt>
                <c:pt idx="456">
                  <c:v>3275648</c:v>
                </c:pt>
                <c:pt idx="457">
                  <c:v>3275747</c:v>
                </c:pt>
                <c:pt idx="458">
                  <c:v>3275625</c:v>
                </c:pt>
                <c:pt idx="459">
                  <c:v>3275973</c:v>
                </c:pt>
                <c:pt idx="460">
                  <c:v>3275631</c:v>
                </c:pt>
                <c:pt idx="461">
                  <c:v>3275731</c:v>
                </c:pt>
                <c:pt idx="462">
                  <c:v>3275426</c:v>
                </c:pt>
                <c:pt idx="463">
                  <c:v>3275900</c:v>
                </c:pt>
                <c:pt idx="464">
                  <c:v>3275664</c:v>
                </c:pt>
                <c:pt idx="465">
                  <c:v>3275642</c:v>
                </c:pt>
                <c:pt idx="466">
                  <c:v>3275625</c:v>
                </c:pt>
                <c:pt idx="467">
                  <c:v>3275547</c:v>
                </c:pt>
                <c:pt idx="468">
                  <c:v>3276064</c:v>
                </c:pt>
                <c:pt idx="469">
                  <c:v>3275862</c:v>
                </c:pt>
                <c:pt idx="470">
                  <c:v>3275612</c:v>
                </c:pt>
                <c:pt idx="471">
                  <c:v>3275669</c:v>
                </c:pt>
                <c:pt idx="472">
                  <c:v>3275855</c:v>
                </c:pt>
                <c:pt idx="473">
                  <c:v>3275896</c:v>
                </c:pt>
                <c:pt idx="474">
                  <c:v>3275528</c:v>
                </c:pt>
                <c:pt idx="475">
                  <c:v>3275423</c:v>
                </c:pt>
                <c:pt idx="476">
                  <c:v>3275643</c:v>
                </c:pt>
                <c:pt idx="477">
                  <c:v>3275882</c:v>
                </c:pt>
                <c:pt idx="478">
                  <c:v>3275948</c:v>
                </c:pt>
                <c:pt idx="479">
                  <c:v>3275846</c:v>
                </c:pt>
                <c:pt idx="480">
                  <c:v>3275695</c:v>
                </c:pt>
                <c:pt idx="481">
                  <c:v>3275901</c:v>
                </c:pt>
                <c:pt idx="482">
                  <c:v>3275868</c:v>
                </c:pt>
                <c:pt idx="483">
                  <c:v>3275863</c:v>
                </c:pt>
                <c:pt idx="484">
                  <c:v>3275904</c:v>
                </c:pt>
                <c:pt idx="485">
                  <c:v>3275825</c:v>
                </c:pt>
                <c:pt idx="486">
                  <c:v>3275632</c:v>
                </c:pt>
                <c:pt idx="487">
                  <c:v>3275552</c:v>
                </c:pt>
                <c:pt idx="488">
                  <c:v>3275621</c:v>
                </c:pt>
                <c:pt idx="489">
                  <c:v>3275712</c:v>
                </c:pt>
                <c:pt idx="490">
                  <c:v>3275821</c:v>
                </c:pt>
                <c:pt idx="491">
                  <c:v>3275793</c:v>
                </c:pt>
                <c:pt idx="492">
                  <c:v>3275642</c:v>
                </c:pt>
                <c:pt idx="493">
                  <c:v>3275465</c:v>
                </c:pt>
                <c:pt idx="494">
                  <c:v>3275810</c:v>
                </c:pt>
                <c:pt idx="495">
                  <c:v>3275605</c:v>
                </c:pt>
                <c:pt idx="496">
                  <c:v>3275563</c:v>
                </c:pt>
                <c:pt idx="497">
                  <c:v>3275526</c:v>
                </c:pt>
                <c:pt idx="498">
                  <c:v>3275757</c:v>
                </c:pt>
                <c:pt idx="499">
                  <c:v>3275671</c:v>
                </c:pt>
                <c:pt idx="500">
                  <c:v>3275661</c:v>
                </c:pt>
                <c:pt idx="501">
                  <c:v>3275388</c:v>
                </c:pt>
                <c:pt idx="502">
                  <c:v>3275720</c:v>
                </c:pt>
                <c:pt idx="503">
                  <c:v>3276071</c:v>
                </c:pt>
                <c:pt idx="504">
                  <c:v>3275443</c:v>
                </c:pt>
                <c:pt idx="505">
                  <c:v>3275485</c:v>
                </c:pt>
                <c:pt idx="506">
                  <c:v>3275614</c:v>
                </c:pt>
                <c:pt idx="507">
                  <c:v>3275460</c:v>
                </c:pt>
                <c:pt idx="508">
                  <c:v>3275623</c:v>
                </c:pt>
                <c:pt idx="509">
                  <c:v>3275931</c:v>
                </c:pt>
                <c:pt idx="510">
                  <c:v>3275566</c:v>
                </c:pt>
                <c:pt idx="511">
                  <c:v>3276061</c:v>
                </c:pt>
                <c:pt idx="512">
                  <c:v>3275634</c:v>
                </c:pt>
                <c:pt idx="513">
                  <c:v>3275879</c:v>
                </c:pt>
                <c:pt idx="514">
                  <c:v>3275797</c:v>
                </c:pt>
                <c:pt idx="515">
                  <c:v>3275834</c:v>
                </c:pt>
                <c:pt idx="516">
                  <c:v>3275574</c:v>
                </c:pt>
                <c:pt idx="517">
                  <c:v>3275985</c:v>
                </c:pt>
                <c:pt idx="518">
                  <c:v>3275924</c:v>
                </c:pt>
                <c:pt idx="519">
                  <c:v>3275409</c:v>
                </c:pt>
                <c:pt idx="520">
                  <c:v>3275927</c:v>
                </c:pt>
                <c:pt idx="521">
                  <c:v>3275932</c:v>
                </c:pt>
                <c:pt idx="522">
                  <c:v>3275491</c:v>
                </c:pt>
                <c:pt idx="523">
                  <c:v>3275856</c:v>
                </c:pt>
                <c:pt idx="524">
                  <c:v>3275415</c:v>
                </c:pt>
                <c:pt idx="525">
                  <c:v>3275459</c:v>
                </c:pt>
                <c:pt idx="526">
                  <c:v>3275422</c:v>
                </c:pt>
                <c:pt idx="527">
                  <c:v>3275605</c:v>
                </c:pt>
                <c:pt idx="528">
                  <c:v>3275760</c:v>
                </c:pt>
                <c:pt idx="529">
                  <c:v>3275622</c:v>
                </c:pt>
                <c:pt idx="530">
                  <c:v>3276067</c:v>
                </c:pt>
                <c:pt idx="531">
                  <c:v>3275542</c:v>
                </c:pt>
                <c:pt idx="532">
                  <c:v>3275432</c:v>
                </c:pt>
                <c:pt idx="533">
                  <c:v>3275603</c:v>
                </c:pt>
                <c:pt idx="534">
                  <c:v>3275712</c:v>
                </c:pt>
                <c:pt idx="535">
                  <c:v>3275628</c:v>
                </c:pt>
                <c:pt idx="536">
                  <c:v>3275934</c:v>
                </c:pt>
                <c:pt idx="537">
                  <c:v>3275769</c:v>
                </c:pt>
                <c:pt idx="538">
                  <c:v>3275475</c:v>
                </c:pt>
                <c:pt idx="539">
                  <c:v>3275852</c:v>
                </c:pt>
                <c:pt idx="540">
                  <c:v>3275969</c:v>
                </c:pt>
                <c:pt idx="541">
                  <c:v>3275853</c:v>
                </c:pt>
                <c:pt idx="542">
                  <c:v>3276086</c:v>
                </c:pt>
                <c:pt idx="543">
                  <c:v>3275697</c:v>
                </c:pt>
                <c:pt idx="544">
                  <c:v>3275744</c:v>
                </c:pt>
                <c:pt idx="545">
                  <c:v>3275411</c:v>
                </c:pt>
                <c:pt idx="546">
                  <c:v>3275594</c:v>
                </c:pt>
                <c:pt idx="547">
                  <c:v>3275582</c:v>
                </c:pt>
                <c:pt idx="548">
                  <c:v>3275384</c:v>
                </c:pt>
                <c:pt idx="549">
                  <c:v>3275720</c:v>
                </c:pt>
                <c:pt idx="550">
                  <c:v>3275828</c:v>
                </c:pt>
                <c:pt idx="551">
                  <c:v>3275513</c:v>
                </c:pt>
                <c:pt idx="552">
                  <c:v>3275451</c:v>
                </c:pt>
                <c:pt idx="553">
                  <c:v>3276087</c:v>
                </c:pt>
                <c:pt idx="554">
                  <c:v>3275474</c:v>
                </c:pt>
                <c:pt idx="555">
                  <c:v>3275672</c:v>
                </c:pt>
                <c:pt idx="556">
                  <c:v>3275968</c:v>
                </c:pt>
                <c:pt idx="557">
                  <c:v>3275474</c:v>
                </c:pt>
                <c:pt idx="558">
                  <c:v>3275557</c:v>
                </c:pt>
                <c:pt idx="559">
                  <c:v>3276091</c:v>
                </c:pt>
                <c:pt idx="560">
                  <c:v>3275555</c:v>
                </c:pt>
                <c:pt idx="561">
                  <c:v>3275511</c:v>
                </c:pt>
                <c:pt idx="562">
                  <c:v>3275879</c:v>
                </c:pt>
                <c:pt idx="563">
                  <c:v>3275980</c:v>
                </c:pt>
                <c:pt idx="564">
                  <c:v>3275785</c:v>
                </c:pt>
                <c:pt idx="565">
                  <c:v>3275624</c:v>
                </c:pt>
                <c:pt idx="566">
                  <c:v>3275826</c:v>
                </c:pt>
                <c:pt idx="567">
                  <c:v>3275798</c:v>
                </c:pt>
                <c:pt idx="568">
                  <c:v>3275922</c:v>
                </c:pt>
                <c:pt idx="569">
                  <c:v>3275387</c:v>
                </c:pt>
                <c:pt idx="570">
                  <c:v>3275670</c:v>
                </c:pt>
                <c:pt idx="571">
                  <c:v>3275687</c:v>
                </c:pt>
                <c:pt idx="572">
                  <c:v>3276082</c:v>
                </c:pt>
                <c:pt idx="573">
                  <c:v>3275931</c:v>
                </c:pt>
                <c:pt idx="574">
                  <c:v>3275714</c:v>
                </c:pt>
                <c:pt idx="575">
                  <c:v>3275479</c:v>
                </c:pt>
                <c:pt idx="576">
                  <c:v>3275716</c:v>
                </c:pt>
                <c:pt idx="577">
                  <c:v>3275500</c:v>
                </c:pt>
                <c:pt idx="578">
                  <c:v>3275949</c:v>
                </c:pt>
                <c:pt idx="579">
                  <c:v>3275509</c:v>
                </c:pt>
                <c:pt idx="580">
                  <c:v>3275906</c:v>
                </c:pt>
                <c:pt idx="581">
                  <c:v>3275511</c:v>
                </c:pt>
                <c:pt idx="582">
                  <c:v>3275662</c:v>
                </c:pt>
                <c:pt idx="583">
                  <c:v>3275963</c:v>
                </c:pt>
                <c:pt idx="584">
                  <c:v>3275514</c:v>
                </c:pt>
                <c:pt idx="585">
                  <c:v>3275825</c:v>
                </c:pt>
                <c:pt idx="586">
                  <c:v>3275959</c:v>
                </c:pt>
                <c:pt idx="587">
                  <c:v>3275767</c:v>
                </c:pt>
                <c:pt idx="588">
                  <c:v>3275784</c:v>
                </c:pt>
                <c:pt idx="589">
                  <c:v>3275588</c:v>
                </c:pt>
                <c:pt idx="590">
                  <c:v>3275475</c:v>
                </c:pt>
                <c:pt idx="591">
                  <c:v>3275434</c:v>
                </c:pt>
                <c:pt idx="592">
                  <c:v>3275686</c:v>
                </c:pt>
                <c:pt idx="593">
                  <c:v>3275927</c:v>
                </c:pt>
                <c:pt idx="594">
                  <c:v>3275692</c:v>
                </c:pt>
                <c:pt idx="595">
                  <c:v>3275785</c:v>
                </c:pt>
                <c:pt idx="596">
                  <c:v>3275669</c:v>
                </c:pt>
                <c:pt idx="597">
                  <c:v>3275650</c:v>
                </c:pt>
                <c:pt idx="598">
                  <c:v>3276061</c:v>
                </c:pt>
                <c:pt idx="599">
                  <c:v>3275655</c:v>
                </c:pt>
                <c:pt idx="600">
                  <c:v>3275526</c:v>
                </c:pt>
                <c:pt idx="601">
                  <c:v>3275829</c:v>
                </c:pt>
                <c:pt idx="602">
                  <c:v>3275432</c:v>
                </c:pt>
                <c:pt idx="603">
                  <c:v>3275457</c:v>
                </c:pt>
                <c:pt idx="604">
                  <c:v>3275688</c:v>
                </c:pt>
                <c:pt idx="605">
                  <c:v>3275795</c:v>
                </c:pt>
                <c:pt idx="606">
                  <c:v>3275576</c:v>
                </c:pt>
                <c:pt idx="607">
                  <c:v>3275806</c:v>
                </c:pt>
                <c:pt idx="608">
                  <c:v>3275630</c:v>
                </c:pt>
                <c:pt idx="609">
                  <c:v>3275429</c:v>
                </c:pt>
                <c:pt idx="610">
                  <c:v>3275826</c:v>
                </c:pt>
                <c:pt idx="611">
                  <c:v>3275650</c:v>
                </c:pt>
                <c:pt idx="612">
                  <c:v>3275701</c:v>
                </c:pt>
                <c:pt idx="613">
                  <c:v>3275848</c:v>
                </c:pt>
                <c:pt idx="614">
                  <c:v>3275526</c:v>
                </c:pt>
                <c:pt idx="615">
                  <c:v>3275727</c:v>
                </c:pt>
                <c:pt idx="616">
                  <c:v>3275495</c:v>
                </c:pt>
                <c:pt idx="617">
                  <c:v>3275614</c:v>
                </c:pt>
                <c:pt idx="618">
                  <c:v>3275972</c:v>
                </c:pt>
                <c:pt idx="619">
                  <c:v>3275630</c:v>
                </c:pt>
                <c:pt idx="620">
                  <c:v>3275639</c:v>
                </c:pt>
                <c:pt idx="621">
                  <c:v>3275583</c:v>
                </c:pt>
                <c:pt idx="622">
                  <c:v>3276086</c:v>
                </c:pt>
                <c:pt idx="623">
                  <c:v>3275718</c:v>
                </c:pt>
                <c:pt idx="624">
                  <c:v>3275608</c:v>
                </c:pt>
                <c:pt idx="625">
                  <c:v>3275559</c:v>
                </c:pt>
                <c:pt idx="626">
                  <c:v>3275501</c:v>
                </c:pt>
                <c:pt idx="627">
                  <c:v>3276069</c:v>
                </c:pt>
                <c:pt idx="628">
                  <c:v>3275668</c:v>
                </c:pt>
                <c:pt idx="629">
                  <c:v>3275593</c:v>
                </c:pt>
                <c:pt idx="630">
                  <c:v>3275583</c:v>
                </c:pt>
                <c:pt idx="631">
                  <c:v>3275521</c:v>
                </c:pt>
                <c:pt idx="632">
                  <c:v>3275565</c:v>
                </c:pt>
              </c:strCache>
            </c:strRef>
          </c:cat>
          <c:val>
            <c:numRef>
              <c:f>[0]!emasan</c:f>
              <c:numCache>
                <c:formatCode>General</c:formatCode>
                <c:ptCount val="632"/>
                <c:pt idx="28">
                  <c:v>0</c:v>
                </c:pt>
                <c:pt idx="29">
                  <c:v>0</c:v>
                </c:pt>
                <c:pt idx="30">
                  <c:v>0.655172413793103</c:v>
                </c:pt>
                <c:pt idx="31">
                  <c:v>0.688172043010753</c:v>
                </c:pt>
                <c:pt idx="32">
                  <c:v>0.623655913978495</c:v>
                </c:pt>
                <c:pt idx="33">
                  <c:v>0.688172043010753</c:v>
                </c:pt>
                <c:pt idx="34">
                  <c:v>0.59247311827957</c:v>
                </c:pt>
                <c:pt idx="35">
                  <c:v>0.688172043010753</c:v>
                </c:pt>
                <c:pt idx="36">
                  <c:v>0.59247311827957</c:v>
                </c:pt>
                <c:pt idx="37">
                  <c:v>0.656989247311828</c:v>
                </c:pt>
                <c:pt idx="38">
                  <c:v>0.59247311827957</c:v>
                </c:pt>
                <c:pt idx="39">
                  <c:v>0.688172043010753</c:v>
                </c:pt>
                <c:pt idx="40">
                  <c:v>0.688172043010753</c:v>
                </c:pt>
                <c:pt idx="41">
                  <c:v>0.623655913978495</c:v>
                </c:pt>
                <c:pt idx="42">
                  <c:v>0.719354838709677</c:v>
                </c:pt>
                <c:pt idx="43">
                  <c:v>0.719354838709677</c:v>
                </c:pt>
                <c:pt idx="44">
                  <c:v>0.719354838709677</c:v>
                </c:pt>
                <c:pt idx="45">
                  <c:v>0.719354838709677</c:v>
                </c:pt>
                <c:pt idx="46">
                  <c:v>0.719354838709677</c:v>
                </c:pt>
                <c:pt idx="47">
                  <c:v>0.719354838709677</c:v>
                </c:pt>
                <c:pt idx="48">
                  <c:v>0.750537634408602</c:v>
                </c:pt>
                <c:pt idx="49">
                  <c:v>0.654838709677419</c:v>
                </c:pt>
                <c:pt idx="50">
                  <c:v>0.719354838709677</c:v>
                </c:pt>
                <c:pt idx="51">
                  <c:v>0.623655913978495</c:v>
                </c:pt>
                <c:pt idx="52">
                  <c:v>0.688172043010753</c:v>
                </c:pt>
                <c:pt idx="53">
                  <c:v>0.688172043010753</c:v>
                </c:pt>
                <c:pt idx="54">
                  <c:v>0.719354838709677</c:v>
                </c:pt>
                <c:pt idx="55">
                  <c:v>0.719354838709677</c:v>
                </c:pt>
                <c:pt idx="56">
                  <c:v>0.719354838709677</c:v>
                </c:pt>
                <c:pt idx="57">
                  <c:v>0.750537634408602</c:v>
                </c:pt>
                <c:pt idx="58">
                  <c:v>0.750537634408602</c:v>
                </c:pt>
                <c:pt idx="59">
                  <c:v>0.750537634408602</c:v>
                </c:pt>
                <c:pt idx="60">
                  <c:v>0.686021505376344</c:v>
                </c:pt>
                <c:pt idx="61">
                  <c:v>0.654838709677419</c:v>
                </c:pt>
                <c:pt idx="62">
                  <c:v>0.750537634408602</c:v>
                </c:pt>
                <c:pt idx="63">
                  <c:v>0.654838709677419</c:v>
                </c:pt>
                <c:pt idx="64">
                  <c:v>0.750537634408602</c:v>
                </c:pt>
                <c:pt idx="65">
                  <c:v>0.750537634408602</c:v>
                </c:pt>
                <c:pt idx="66">
                  <c:v>0.686021505376344</c:v>
                </c:pt>
                <c:pt idx="67">
                  <c:v>0.750537634408602</c:v>
                </c:pt>
                <c:pt idx="68">
                  <c:v>0.781720430107527</c:v>
                </c:pt>
                <c:pt idx="69">
                  <c:v>0.781720430107527</c:v>
                </c:pt>
                <c:pt idx="70">
                  <c:v>0.781720430107527</c:v>
                </c:pt>
                <c:pt idx="71">
                  <c:v>0.812903225806452</c:v>
                </c:pt>
                <c:pt idx="72">
                  <c:v>0.717204301075269</c:v>
                </c:pt>
                <c:pt idx="73">
                  <c:v>0.781720430107527</c:v>
                </c:pt>
                <c:pt idx="74">
                  <c:v>0.781720430107527</c:v>
                </c:pt>
                <c:pt idx="75">
                  <c:v>0.686021505376344</c:v>
                </c:pt>
                <c:pt idx="76">
                  <c:v>0.750537634408602</c:v>
                </c:pt>
                <c:pt idx="77">
                  <c:v>0.750537634408602</c:v>
                </c:pt>
                <c:pt idx="78">
                  <c:v>0.654838709677419</c:v>
                </c:pt>
                <c:pt idx="79">
                  <c:v>0.750537634408602</c:v>
                </c:pt>
                <c:pt idx="80">
                  <c:v>0.654838709677419</c:v>
                </c:pt>
                <c:pt idx="81">
                  <c:v>0.654838709677419</c:v>
                </c:pt>
                <c:pt idx="82">
                  <c:v>0.719354838709677</c:v>
                </c:pt>
                <c:pt idx="83">
                  <c:v>0.719354838709677</c:v>
                </c:pt>
                <c:pt idx="84">
                  <c:v>0.719354838709677</c:v>
                </c:pt>
                <c:pt idx="85">
                  <c:v>0.719354838709677</c:v>
                </c:pt>
                <c:pt idx="86">
                  <c:v>0.719354838709677</c:v>
                </c:pt>
                <c:pt idx="87">
                  <c:v>0.719354838709677</c:v>
                </c:pt>
                <c:pt idx="88">
                  <c:v>0.719354838709677</c:v>
                </c:pt>
                <c:pt idx="89">
                  <c:v>0.623655913978495</c:v>
                </c:pt>
                <c:pt idx="90">
                  <c:v>0.719354838709677</c:v>
                </c:pt>
                <c:pt idx="91">
                  <c:v>0.654838709677419</c:v>
                </c:pt>
                <c:pt idx="92">
                  <c:v>0.719354838709677</c:v>
                </c:pt>
                <c:pt idx="93">
                  <c:v>0.750537634408602</c:v>
                </c:pt>
                <c:pt idx="94">
                  <c:v>0.750537634408602</c:v>
                </c:pt>
                <c:pt idx="95">
                  <c:v>0.750537634408602</c:v>
                </c:pt>
                <c:pt idx="96">
                  <c:v>0.781720430107527</c:v>
                </c:pt>
                <c:pt idx="97">
                  <c:v>0.781720430107527</c:v>
                </c:pt>
                <c:pt idx="98">
                  <c:v>0.686021505376344</c:v>
                </c:pt>
                <c:pt idx="99">
                  <c:v>0.750537634408602</c:v>
                </c:pt>
                <c:pt idx="100">
                  <c:v>0.654838709677419</c:v>
                </c:pt>
                <c:pt idx="101">
                  <c:v>0.719354838709677</c:v>
                </c:pt>
                <c:pt idx="102">
                  <c:v>0.750537634408602</c:v>
                </c:pt>
                <c:pt idx="103">
                  <c:v>0.750537634408602</c:v>
                </c:pt>
                <c:pt idx="104">
                  <c:v>0.750537634408602</c:v>
                </c:pt>
                <c:pt idx="105">
                  <c:v>0.781720430107527</c:v>
                </c:pt>
                <c:pt idx="106">
                  <c:v>0.781720430107527</c:v>
                </c:pt>
                <c:pt idx="107">
                  <c:v>0.781720430107527</c:v>
                </c:pt>
                <c:pt idx="108">
                  <c:v>0.812903225806452</c:v>
                </c:pt>
                <c:pt idx="109">
                  <c:v>0.812903225806452</c:v>
                </c:pt>
                <c:pt idx="110">
                  <c:v>0.844086021505376</c:v>
                </c:pt>
                <c:pt idx="111">
                  <c:v>0.875268817204301</c:v>
                </c:pt>
                <c:pt idx="112">
                  <c:v>0.779569892473118</c:v>
                </c:pt>
                <c:pt idx="113">
                  <c:v>0.844086021505376</c:v>
                </c:pt>
                <c:pt idx="114">
                  <c:v>0.844086021505376</c:v>
                </c:pt>
                <c:pt idx="115">
                  <c:v>0.844086021505376</c:v>
                </c:pt>
                <c:pt idx="116">
                  <c:v>0.844086021505376</c:v>
                </c:pt>
                <c:pt idx="117">
                  <c:v>0.844086021505376</c:v>
                </c:pt>
                <c:pt idx="118">
                  <c:v>0.844086021505376</c:v>
                </c:pt>
                <c:pt idx="119">
                  <c:v>0.875268817204301</c:v>
                </c:pt>
                <c:pt idx="120">
                  <c:v>0.875268817204301</c:v>
                </c:pt>
                <c:pt idx="121">
                  <c:v>0.810752688172043</c:v>
                </c:pt>
                <c:pt idx="122">
                  <c:v>0.875268817204301</c:v>
                </c:pt>
                <c:pt idx="123">
                  <c:v>0.875268817204301</c:v>
                </c:pt>
                <c:pt idx="124">
                  <c:v>0.875268817204301</c:v>
                </c:pt>
                <c:pt idx="125">
                  <c:v>0.875268817204301</c:v>
                </c:pt>
                <c:pt idx="126">
                  <c:v>0.875268817204301</c:v>
                </c:pt>
                <c:pt idx="127">
                  <c:v>0.875268817204301</c:v>
                </c:pt>
                <c:pt idx="128">
                  <c:v>0.810752688172043</c:v>
                </c:pt>
                <c:pt idx="129">
                  <c:v>0.779569892473118</c:v>
                </c:pt>
                <c:pt idx="130">
                  <c:v>0.779569892473118</c:v>
                </c:pt>
                <c:pt idx="131">
                  <c:v>0.844086021505376</c:v>
                </c:pt>
                <c:pt idx="132">
                  <c:v>0.748387096774194</c:v>
                </c:pt>
                <c:pt idx="133">
                  <c:v>0.717204301075269</c:v>
                </c:pt>
                <c:pt idx="134">
                  <c:v>0.781720430107527</c:v>
                </c:pt>
                <c:pt idx="135">
                  <c:v>0.781720430107527</c:v>
                </c:pt>
                <c:pt idx="136">
                  <c:v>0.781720430107527</c:v>
                </c:pt>
                <c:pt idx="137">
                  <c:v>0.781720430107527</c:v>
                </c:pt>
                <c:pt idx="138">
                  <c:v>0.781720430107527</c:v>
                </c:pt>
                <c:pt idx="139">
                  <c:v>0.781720430107527</c:v>
                </c:pt>
                <c:pt idx="140">
                  <c:v>0.781720430107527</c:v>
                </c:pt>
                <c:pt idx="141">
                  <c:v>0.781720430107527</c:v>
                </c:pt>
                <c:pt idx="142">
                  <c:v>0.812903225806452</c:v>
                </c:pt>
                <c:pt idx="143">
                  <c:v>0.717204301075269</c:v>
                </c:pt>
                <c:pt idx="144">
                  <c:v>0.781720430107527</c:v>
                </c:pt>
                <c:pt idx="145">
                  <c:v>0.781720430107527</c:v>
                </c:pt>
                <c:pt idx="146">
                  <c:v>0.781720430107527</c:v>
                </c:pt>
                <c:pt idx="147">
                  <c:v>0.781720430107527</c:v>
                </c:pt>
                <c:pt idx="148">
                  <c:v>0.781720430107527</c:v>
                </c:pt>
                <c:pt idx="149">
                  <c:v>0.781720430107527</c:v>
                </c:pt>
                <c:pt idx="150">
                  <c:v>0.781720430107527</c:v>
                </c:pt>
                <c:pt idx="151">
                  <c:v>0.812903225806452</c:v>
                </c:pt>
                <c:pt idx="152">
                  <c:v>0.812903225806452</c:v>
                </c:pt>
                <c:pt idx="153">
                  <c:v>0.812903225806452</c:v>
                </c:pt>
                <c:pt idx="154">
                  <c:v>0.812903225806452</c:v>
                </c:pt>
                <c:pt idx="155">
                  <c:v>0.717204301075269</c:v>
                </c:pt>
                <c:pt idx="156">
                  <c:v>0.781720430107527</c:v>
                </c:pt>
                <c:pt idx="157">
                  <c:v>0.781720430107527</c:v>
                </c:pt>
                <c:pt idx="158">
                  <c:v>0.812903225806452</c:v>
                </c:pt>
                <c:pt idx="159">
                  <c:v>0.748387096774194</c:v>
                </c:pt>
                <c:pt idx="160">
                  <c:v>0.844086021505376</c:v>
                </c:pt>
                <c:pt idx="161">
                  <c:v>0.844086021505376</c:v>
                </c:pt>
                <c:pt idx="162">
                  <c:v>0.875268817204301</c:v>
                </c:pt>
                <c:pt idx="163">
                  <c:v>0.906451612903226</c:v>
                </c:pt>
                <c:pt idx="164">
                  <c:v>0.906451612903226</c:v>
                </c:pt>
                <c:pt idx="165">
                  <c:v>0.906451612903226</c:v>
                </c:pt>
                <c:pt idx="166">
                  <c:v>0.906451612903226</c:v>
                </c:pt>
                <c:pt idx="167">
                  <c:v>0.810752688172043</c:v>
                </c:pt>
                <c:pt idx="168">
                  <c:v>0.875268817204301</c:v>
                </c:pt>
                <c:pt idx="169">
                  <c:v>0.875268817204301</c:v>
                </c:pt>
                <c:pt idx="170">
                  <c:v>0.779569892473118</c:v>
                </c:pt>
                <c:pt idx="171">
                  <c:v>0.844086021505376</c:v>
                </c:pt>
                <c:pt idx="172">
                  <c:v>0.844086021505376</c:v>
                </c:pt>
                <c:pt idx="173">
                  <c:v>0.875268817204301</c:v>
                </c:pt>
                <c:pt idx="174">
                  <c:v>0.779569892473118</c:v>
                </c:pt>
                <c:pt idx="175">
                  <c:v>0.844086021505376</c:v>
                </c:pt>
                <c:pt idx="176">
                  <c:v>0.748387096774194</c:v>
                </c:pt>
                <c:pt idx="177">
                  <c:v>0.717204301075269</c:v>
                </c:pt>
                <c:pt idx="178">
                  <c:v>0.781720430107527</c:v>
                </c:pt>
                <c:pt idx="179">
                  <c:v>0.781720430107527</c:v>
                </c:pt>
                <c:pt idx="180">
                  <c:v>0.686021505376344</c:v>
                </c:pt>
                <c:pt idx="181">
                  <c:v>0.654838709677419</c:v>
                </c:pt>
                <c:pt idx="182">
                  <c:v>0.719354838709677</c:v>
                </c:pt>
                <c:pt idx="183">
                  <c:v>0.719354838709677</c:v>
                </c:pt>
                <c:pt idx="184">
                  <c:v>0.623655913978495</c:v>
                </c:pt>
                <c:pt idx="185">
                  <c:v>0.719354838709677</c:v>
                </c:pt>
                <c:pt idx="186">
                  <c:v>0.719354838709677</c:v>
                </c:pt>
                <c:pt idx="187">
                  <c:v>0.719354838709677</c:v>
                </c:pt>
                <c:pt idx="188">
                  <c:v>0.623655913978495</c:v>
                </c:pt>
                <c:pt idx="189">
                  <c:v>0.623655913978495</c:v>
                </c:pt>
                <c:pt idx="190">
                  <c:v>0.688172043010753</c:v>
                </c:pt>
                <c:pt idx="191">
                  <c:v>0.688172043010753</c:v>
                </c:pt>
                <c:pt idx="192">
                  <c:v>0.688172043010753</c:v>
                </c:pt>
                <c:pt idx="193">
                  <c:v>0.688172043010753</c:v>
                </c:pt>
                <c:pt idx="194">
                  <c:v>0.688172043010753</c:v>
                </c:pt>
                <c:pt idx="195">
                  <c:v>0.688172043010753</c:v>
                </c:pt>
                <c:pt idx="196">
                  <c:v>0.688172043010753</c:v>
                </c:pt>
                <c:pt idx="197">
                  <c:v>0.719354838709677</c:v>
                </c:pt>
                <c:pt idx="198">
                  <c:v>0.623655913978495</c:v>
                </c:pt>
                <c:pt idx="199">
                  <c:v>0.59247311827957</c:v>
                </c:pt>
                <c:pt idx="200">
                  <c:v>0.59247311827957</c:v>
                </c:pt>
                <c:pt idx="201">
                  <c:v>0.561290322580645</c:v>
                </c:pt>
                <c:pt idx="202">
                  <c:v>0.53010752688172</c:v>
                </c:pt>
                <c:pt idx="203">
                  <c:v>0.498924731182796</c:v>
                </c:pt>
                <c:pt idx="204">
                  <c:v>0.594623655913979</c:v>
                </c:pt>
                <c:pt idx="205">
                  <c:v>0.594623655913979</c:v>
                </c:pt>
                <c:pt idx="206">
                  <c:v>0.625806451612903</c:v>
                </c:pt>
                <c:pt idx="207">
                  <c:v>0.656989247311828</c:v>
                </c:pt>
                <c:pt idx="208">
                  <c:v>0.561290322580645</c:v>
                </c:pt>
                <c:pt idx="209">
                  <c:v>0.53010752688172</c:v>
                </c:pt>
                <c:pt idx="210">
                  <c:v>0.625806451612903</c:v>
                </c:pt>
                <c:pt idx="211">
                  <c:v>0.561290322580645</c:v>
                </c:pt>
                <c:pt idx="212">
                  <c:v>0.625806451612903</c:v>
                </c:pt>
                <c:pt idx="213">
                  <c:v>0.53010752688172</c:v>
                </c:pt>
                <c:pt idx="214">
                  <c:v>0.625806451612903</c:v>
                </c:pt>
                <c:pt idx="215">
                  <c:v>0.53010752688172</c:v>
                </c:pt>
                <c:pt idx="216">
                  <c:v>0.498924731182796</c:v>
                </c:pt>
                <c:pt idx="217">
                  <c:v>0.467741935483871</c:v>
                </c:pt>
                <c:pt idx="218">
                  <c:v>0.563440860215054</c:v>
                </c:pt>
                <c:pt idx="219">
                  <c:v>0.594623655913979</c:v>
                </c:pt>
                <c:pt idx="220">
                  <c:v>0.594623655913979</c:v>
                </c:pt>
                <c:pt idx="221">
                  <c:v>0.594623655913979</c:v>
                </c:pt>
                <c:pt idx="222">
                  <c:v>0.498924731182796</c:v>
                </c:pt>
                <c:pt idx="223">
                  <c:v>0.563440860215054</c:v>
                </c:pt>
                <c:pt idx="224">
                  <c:v>0.563440860215054</c:v>
                </c:pt>
                <c:pt idx="225">
                  <c:v>0.563440860215054</c:v>
                </c:pt>
                <c:pt idx="226">
                  <c:v>0.563440860215054</c:v>
                </c:pt>
                <c:pt idx="227">
                  <c:v>0.563440860215054</c:v>
                </c:pt>
                <c:pt idx="228">
                  <c:v>0.498924731182796</c:v>
                </c:pt>
                <c:pt idx="229">
                  <c:v>0.594623655913979</c:v>
                </c:pt>
                <c:pt idx="230">
                  <c:v>0.625806451612903</c:v>
                </c:pt>
                <c:pt idx="231">
                  <c:v>0.561290322580645</c:v>
                </c:pt>
                <c:pt idx="232">
                  <c:v>0.656989247311828</c:v>
                </c:pt>
                <c:pt idx="233">
                  <c:v>0.688172043010753</c:v>
                </c:pt>
                <c:pt idx="234">
                  <c:v>0.688172043010753</c:v>
                </c:pt>
                <c:pt idx="235">
                  <c:v>0.59247311827957</c:v>
                </c:pt>
                <c:pt idx="236">
                  <c:v>0.656989247311828</c:v>
                </c:pt>
                <c:pt idx="237">
                  <c:v>0.656989247311828</c:v>
                </c:pt>
                <c:pt idx="238">
                  <c:v>0.59247311827957</c:v>
                </c:pt>
                <c:pt idx="239">
                  <c:v>0.688172043010753</c:v>
                </c:pt>
                <c:pt idx="240">
                  <c:v>0.688172043010753</c:v>
                </c:pt>
                <c:pt idx="241">
                  <c:v>0.719354838709677</c:v>
                </c:pt>
                <c:pt idx="242">
                  <c:v>0.719354838709677</c:v>
                </c:pt>
                <c:pt idx="243">
                  <c:v>0.654838709677419</c:v>
                </c:pt>
                <c:pt idx="244">
                  <c:v>0.719354838709677</c:v>
                </c:pt>
                <c:pt idx="245">
                  <c:v>0.750537634408602</c:v>
                </c:pt>
                <c:pt idx="246">
                  <c:v>0.686021505376344</c:v>
                </c:pt>
                <c:pt idx="247">
                  <c:v>0.781720430107527</c:v>
                </c:pt>
                <c:pt idx="248">
                  <c:v>0.781720430107527</c:v>
                </c:pt>
                <c:pt idx="249">
                  <c:v>0.709677419354839</c:v>
                </c:pt>
                <c:pt idx="250">
                  <c:v>0.741935483870968</c:v>
                </c:pt>
                <c:pt idx="251">
                  <c:v>0.741935483870968</c:v>
                </c:pt>
                <c:pt idx="252">
                  <c:v>0.774193548387097</c:v>
                </c:pt>
                <c:pt idx="253">
                  <c:v>0.774193548387097</c:v>
                </c:pt>
                <c:pt idx="254">
                  <c:v>0.774193548387097</c:v>
                </c:pt>
                <c:pt idx="255">
                  <c:v>0.774193548387097</c:v>
                </c:pt>
                <c:pt idx="256">
                  <c:v>0.774193548387097</c:v>
                </c:pt>
                <c:pt idx="257">
                  <c:v>0.774193548387097</c:v>
                </c:pt>
                <c:pt idx="258">
                  <c:v>0.709677419354839</c:v>
                </c:pt>
                <c:pt idx="259">
                  <c:v>0.774193548387097</c:v>
                </c:pt>
                <c:pt idx="260">
                  <c:v>0.774193548387097</c:v>
                </c:pt>
                <c:pt idx="261">
                  <c:v>0.806451612903226</c:v>
                </c:pt>
                <c:pt idx="262">
                  <c:v>0.806451612903226</c:v>
                </c:pt>
                <c:pt idx="263">
                  <c:v>0.709677419354839</c:v>
                </c:pt>
                <c:pt idx="264">
                  <c:v>0.774193548387097</c:v>
                </c:pt>
                <c:pt idx="265">
                  <c:v>0.806451612903226</c:v>
                </c:pt>
                <c:pt idx="266">
                  <c:v>0.806451612903226</c:v>
                </c:pt>
                <c:pt idx="267">
                  <c:v>0.709677419354839</c:v>
                </c:pt>
                <c:pt idx="268">
                  <c:v>0.709677419354839</c:v>
                </c:pt>
                <c:pt idx="269">
                  <c:v>0.774193548387097</c:v>
                </c:pt>
                <c:pt idx="270">
                  <c:v>0.774193548387097</c:v>
                </c:pt>
                <c:pt idx="271">
                  <c:v>0.774193548387097</c:v>
                </c:pt>
                <c:pt idx="272">
                  <c:v>0.774193548387097</c:v>
                </c:pt>
                <c:pt idx="273">
                  <c:v>0.806451612903226</c:v>
                </c:pt>
                <c:pt idx="274">
                  <c:v>0.806451612903226</c:v>
                </c:pt>
                <c:pt idx="275">
                  <c:v>0.806451612903226</c:v>
                </c:pt>
                <c:pt idx="276">
                  <c:v>0.838709677419355</c:v>
                </c:pt>
                <c:pt idx="277">
                  <c:v>0.838709677419355</c:v>
                </c:pt>
                <c:pt idx="278">
                  <c:v>0.748387096774194</c:v>
                </c:pt>
                <c:pt idx="279">
                  <c:v>0.748387096774194</c:v>
                </c:pt>
                <c:pt idx="280">
                  <c:v>0.717204301075269</c:v>
                </c:pt>
                <c:pt idx="281">
                  <c:v>0.781720430107527</c:v>
                </c:pt>
                <c:pt idx="282">
                  <c:v>0.781720430107527</c:v>
                </c:pt>
                <c:pt idx="283">
                  <c:v>0.781720430107527</c:v>
                </c:pt>
                <c:pt idx="284">
                  <c:v>0.686021505376344</c:v>
                </c:pt>
                <c:pt idx="285">
                  <c:v>0.750537634408602</c:v>
                </c:pt>
                <c:pt idx="286">
                  <c:v>0.750537634408602</c:v>
                </c:pt>
                <c:pt idx="287">
                  <c:v>0.750537634408602</c:v>
                </c:pt>
                <c:pt idx="288">
                  <c:v>0.781720430107527</c:v>
                </c:pt>
                <c:pt idx="289">
                  <c:v>0.781720430107527</c:v>
                </c:pt>
                <c:pt idx="290">
                  <c:v>0.781720430107527</c:v>
                </c:pt>
                <c:pt idx="291">
                  <c:v>0.781720430107527</c:v>
                </c:pt>
                <c:pt idx="292">
                  <c:v>0.781720430107527</c:v>
                </c:pt>
                <c:pt idx="293">
                  <c:v>0.812903225806452</c:v>
                </c:pt>
                <c:pt idx="294">
                  <c:v>0.717204301075269</c:v>
                </c:pt>
                <c:pt idx="295">
                  <c:v>0.686021505376344</c:v>
                </c:pt>
                <c:pt idx="296">
                  <c:v>0.750537634408602</c:v>
                </c:pt>
                <c:pt idx="297">
                  <c:v>0.686021505376344</c:v>
                </c:pt>
                <c:pt idx="298">
                  <c:v>0.686021505376344</c:v>
                </c:pt>
                <c:pt idx="299">
                  <c:v>0.750537634408602</c:v>
                </c:pt>
                <c:pt idx="300">
                  <c:v>0.750537634408602</c:v>
                </c:pt>
                <c:pt idx="301">
                  <c:v>0.750537634408602</c:v>
                </c:pt>
                <c:pt idx="302">
                  <c:v>0.654838709677419</c:v>
                </c:pt>
                <c:pt idx="303">
                  <c:v>0.623655913978495</c:v>
                </c:pt>
                <c:pt idx="304">
                  <c:v>0.688172043010753</c:v>
                </c:pt>
                <c:pt idx="305">
                  <c:v>0.688172043010753</c:v>
                </c:pt>
                <c:pt idx="306">
                  <c:v>0.59247311827957</c:v>
                </c:pt>
                <c:pt idx="307">
                  <c:v>0.656989247311828</c:v>
                </c:pt>
                <c:pt idx="308">
                  <c:v>0.688172043010753</c:v>
                </c:pt>
                <c:pt idx="309">
                  <c:v>0.719354838709677</c:v>
                </c:pt>
                <c:pt idx="310">
                  <c:v>0.654838709677419</c:v>
                </c:pt>
                <c:pt idx="311">
                  <c:v>0.719354838709677</c:v>
                </c:pt>
                <c:pt idx="312">
                  <c:v>0.719354838709677</c:v>
                </c:pt>
                <c:pt idx="313">
                  <c:v>0.623655913978495</c:v>
                </c:pt>
                <c:pt idx="314">
                  <c:v>0.719354838709677</c:v>
                </c:pt>
                <c:pt idx="315">
                  <c:v>0.719354838709677</c:v>
                </c:pt>
                <c:pt idx="316">
                  <c:v>0.623655913978495</c:v>
                </c:pt>
                <c:pt idx="317">
                  <c:v>0.688172043010753</c:v>
                </c:pt>
                <c:pt idx="318">
                  <c:v>0.688172043010753</c:v>
                </c:pt>
                <c:pt idx="319">
                  <c:v>0.59247311827957</c:v>
                </c:pt>
                <c:pt idx="320">
                  <c:v>0.656989247311828</c:v>
                </c:pt>
                <c:pt idx="321">
                  <c:v>0.656989247311828</c:v>
                </c:pt>
                <c:pt idx="322">
                  <c:v>0.656989247311828</c:v>
                </c:pt>
                <c:pt idx="323">
                  <c:v>0.656989247311828</c:v>
                </c:pt>
                <c:pt idx="324">
                  <c:v>0.59247311827957</c:v>
                </c:pt>
                <c:pt idx="325">
                  <c:v>0.688172043010753</c:v>
                </c:pt>
                <c:pt idx="326">
                  <c:v>0.688172043010753</c:v>
                </c:pt>
                <c:pt idx="327">
                  <c:v>0.623655913978495</c:v>
                </c:pt>
                <c:pt idx="328">
                  <c:v>0.719354838709677</c:v>
                </c:pt>
                <c:pt idx="329">
                  <c:v>0.719354838709677</c:v>
                </c:pt>
                <c:pt idx="330">
                  <c:v>0.719354838709677</c:v>
                </c:pt>
                <c:pt idx="331">
                  <c:v>0.719354838709677</c:v>
                </c:pt>
                <c:pt idx="332">
                  <c:v>0.750537634408602</c:v>
                </c:pt>
                <c:pt idx="333">
                  <c:v>0.781720430107527</c:v>
                </c:pt>
                <c:pt idx="334">
                  <c:v>0.781720430107527</c:v>
                </c:pt>
                <c:pt idx="335">
                  <c:v>0.686021505376344</c:v>
                </c:pt>
                <c:pt idx="336">
                  <c:v>0.781720430107527</c:v>
                </c:pt>
                <c:pt idx="337">
                  <c:v>0.686021505376344</c:v>
                </c:pt>
                <c:pt idx="338">
                  <c:v>0.654838709677419</c:v>
                </c:pt>
                <c:pt idx="339">
                  <c:v>0.719354838709677</c:v>
                </c:pt>
                <c:pt idx="340">
                  <c:v>0.750537634408602</c:v>
                </c:pt>
                <c:pt idx="341">
                  <c:v>0.654838709677419</c:v>
                </c:pt>
                <c:pt idx="342">
                  <c:v>0.623655913978495</c:v>
                </c:pt>
                <c:pt idx="343">
                  <c:v>0.719354838709677</c:v>
                </c:pt>
                <c:pt idx="344">
                  <c:v>0.719354838709677</c:v>
                </c:pt>
                <c:pt idx="345">
                  <c:v>0.719354838709677</c:v>
                </c:pt>
                <c:pt idx="346">
                  <c:v>0.654838709677419</c:v>
                </c:pt>
                <c:pt idx="347">
                  <c:v>0.719354838709677</c:v>
                </c:pt>
                <c:pt idx="348">
                  <c:v>0.719354838709677</c:v>
                </c:pt>
                <c:pt idx="349">
                  <c:v>0.654838709677419</c:v>
                </c:pt>
                <c:pt idx="350">
                  <c:v>0.719354838709677</c:v>
                </c:pt>
                <c:pt idx="351">
                  <c:v>0.719354838709677</c:v>
                </c:pt>
                <c:pt idx="352">
                  <c:v>0.719354838709677</c:v>
                </c:pt>
                <c:pt idx="353">
                  <c:v>0.623655913978495</c:v>
                </c:pt>
                <c:pt idx="354">
                  <c:v>0.719354838709677</c:v>
                </c:pt>
                <c:pt idx="355">
                  <c:v>0.719354838709677</c:v>
                </c:pt>
                <c:pt idx="356">
                  <c:v>0.719354838709677</c:v>
                </c:pt>
                <c:pt idx="357">
                  <c:v>0.654838709677419</c:v>
                </c:pt>
                <c:pt idx="358">
                  <c:v>0.719354838709677</c:v>
                </c:pt>
                <c:pt idx="359">
                  <c:v>0.623655913978495</c:v>
                </c:pt>
                <c:pt idx="360">
                  <c:v>0.688172043010753</c:v>
                </c:pt>
                <c:pt idx="361">
                  <c:v>0.688172043010753</c:v>
                </c:pt>
                <c:pt idx="362">
                  <c:v>0.688172043010753</c:v>
                </c:pt>
                <c:pt idx="363">
                  <c:v>0.688172043010753</c:v>
                </c:pt>
                <c:pt idx="364">
                  <c:v>0.59247311827957</c:v>
                </c:pt>
                <c:pt idx="365">
                  <c:v>0.59247311827957</c:v>
                </c:pt>
                <c:pt idx="366">
                  <c:v>0.656989247311828</c:v>
                </c:pt>
                <c:pt idx="367">
                  <c:v>0.59247311827957</c:v>
                </c:pt>
                <c:pt idx="368">
                  <c:v>0.688172043010753</c:v>
                </c:pt>
                <c:pt idx="369">
                  <c:v>0.59247311827957</c:v>
                </c:pt>
                <c:pt idx="370">
                  <c:v>0.656989247311828</c:v>
                </c:pt>
                <c:pt idx="371">
                  <c:v>0.688172043010753</c:v>
                </c:pt>
                <c:pt idx="372">
                  <c:v>0.719354838709677</c:v>
                </c:pt>
                <c:pt idx="373">
                  <c:v>0.623655913978495</c:v>
                </c:pt>
                <c:pt idx="374">
                  <c:v>0.688172043010753</c:v>
                </c:pt>
                <c:pt idx="375">
                  <c:v>0.688172043010753</c:v>
                </c:pt>
                <c:pt idx="376">
                  <c:v>0.719354838709677</c:v>
                </c:pt>
                <c:pt idx="377">
                  <c:v>0.719354838709677</c:v>
                </c:pt>
                <c:pt idx="378">
                  <c:v>0.719354838709677</c:v>
                </c:pt>
                <c:pt idx="379">
                  <c:v>0.750537634408602</c:v>
                </c:pt>
                <c:pt idx="380">
                  <c:v>0.750537634408602</c:v>
                </c:pt>
                <c:pt idx="381">
                  <c:v>0.750537634408602</c:v>
                </c:pt>
                <c:pt idx="382">
                  <c:v>0.750537634408602</c:v>
                </c:pt>
                <c:pt idx="383">
                  <c:v>0.781720430107527</c:v>
                </c:pt>
                <c:pt idx="384">
                  <c:v>0.686021505376344</c:v>
                </c:pt>
                <c:pt idx="385">
                  <c:v>0.750537634408602</c:v>
                </c:pt>
                <c:pt idx="386">
                  <c:v>0.750537634408602</c:v>
                </c:pt>
                <c:pt idx="387">
                  <c:v>0.686021505376344</c:v>
                </c:pt>
                <c:pt idx="388">
                  <c:v>0.654838709677419</c:v>
                </c:pt>
                <c:pt idx="389">
                  <c:v>0.654838709677419</c:v>
                </c:pt>
                <c:pt idx="390">
                  <c:v>0.719354838709677</c:v>
                </c:pt>
                <c:pt idx="391">
                  <c:v>0.623655913978495</c:v>
                </c:pt>
                <c:pt idx="392">
                  <c:v>0.688172043010753</c:v>
                </c:pt>
                <c:pt idx="393">
                  <c:v>0.59247311827957</c:v>
                </c:pt>
                <c:pt idx="394">
                  <c:v>0.688172043010753</c:v>
                </c:pt>
                <c:pt idx="395">
                  <c:v>0.719354838709677</c:v>
                </c:pt>
                <c:pt idx="396">
                  <c:v>0.623655913978495</c:v>
                </c:pt>
                <c:pt idx="397">
                  <c:v>0.719354838709677</c:v>
                </c:pt>
                <c:pt idx="398">
                  <c:v>0.719354838709677</c:v>
                </c:pt>
                <c:pt idx="399">
                  <c:v>0.750537634408602</c:v>
                </c:pt>
                <c:pt idx="400">
                  <c:v>0.654838709677419</c:v>
                </c:pt>
                <c:pt idx="401">
                  <c:v>0.719354838709677</c:v>
                </c:pt>
                <c:pt idx="402">
                  <c:v>0.719354838709677</c:v>
                </c:pt>
                <c:pt idx="403">
                  <c:v>0.750537634408602</c:v>
                </c:pt>
                <c:pt idx="404">
                  <c:v>0.750537634408602</c:v>
                </c:pt>
                <c:pt idx="405">
                  <c:v>0.750537634408602</c:v>
                </c:pt>
                <c:pt idx="406">
                  <c:v>0.750537634408602</c:v>
                </c:pt>
                <c:pt idx="407">
                  <c:v>0.750537634408602</c:v>
                </c:pt>
                <c:pt idx="408">
                  <c:v>0.654838709677419</c:v>
                </c:pt>
                <c:pt idx="409">
                  <c:v>0.719354838709677</c:v>
                </c:pt>
                <c:pt idx="410">
                  <c:v>0.719354838709677</c:v>
                </c:pt>
                <c:pt idx="411">
                  <c:v>0.719354838709677</c:v>
                </c:pt>
                <c:pt idx="412">
                  <c:v>0.623655913978495</c:v>
                </c:pt>
                <c:pt idx="413">
                  <c:v>0.688172043010753</c:v>
                </c:pt>
                <c:pt idx="414">
                  <c:v>0.623655913978495</c:v>
                </c:pt>
                <c:pt idx="415">
                  <c:v>0.688172043010753</c:v>
                </c:pt>
                <c:pt idx="416">
                  <c:v>0.688172043010753</c:v>
                </c:pt>
                <c:pt idx="417">
                  <c:v>0.623655913978495</c:v>
                </c:pt>
                <c:pt idx="418">
                  <c:v>0.623655913978495</c:v>
                </c:pt>
                <c:pt idx="419">
                  <c:v>0.719354838709677</c:v>
                </c:pt>
                <c:pt idx="420">
                  <c:v>0.719354838709677</c:v>
                </c:pt>
                <c:pt idx="421">
                  <c:v>0.750537634408602</c:v>
                </c:pt>
                <c:pt idx="422">
                  <c:v>0.750537634408602</c:v>
                </c:pt>
                <c:pt idx="423">
                  <c:v>0.781720430107527</c:v>
                </c:pt>
                <c:pt idx="424">
                  <c:v>0.781720430107527</c:v>
                </c:pt>
                <c:pt idx="425">
                  <c:v>0.781720430107527</c:v>
                </c:pt>
                <c:pt idx="426">
                  <c:v>0.812903225806452</c:v>
                </c:pt>
                <c:pt idx="427">
                  <c:v>0.717204301075269</c:v>
                </c:pt>
                <c:pt idx="428">
                  <c:v>0.781720430107527</c:v>
                </c:pt>
                <c:pt idx="429">
                  <c:v>0.781720430107527</c:v>
                </c:pt>
                <c:pt idx="430">
                  <c:v>0.812903225806452</c:v>
                </c:pt>
                <c:pt idx="431">
                  <c:v>0.717204301075269</c:v>
                </c:pt>
                <c:pt idx="432">
                  <c:v>0.686021505376344</c:v>
                </c:pt>
                <c:pt idx="433">
                  <c:v>0.750537634408602</c:v>
                </c:pt>
                <c:pt idx="434">
                  <c:v>0.654838709677419</c:v>
                </c:pt>
                <c:pt idx="435">
                  <c:v>0.719354838709677</c:v>
                </c:pt>
                <c:pt idx="436">
                  <c:v>0.719354838709677</c:v>
                </c:pt>
                <c:pt idx="437">
                  <c:v>0.719354838709677</c:v>
                </c:pt>
                <c:pt idx="438">
                  <c:v>0.750537634408602</c:v>
                </c:pt>
                <c:pt idx="439">
                  <c:v>0.750537634408602</c:v>
                </c:pt>
                <c:pt idx="440">
                  <c:v>0.750537634408602</c:v>
                </c:pt>
                <c:pt idx="441">
                  <c:v>0.750537634408602</c:v>
                </c:pt>
                <c:pt idx="442">
                  <c:v>0.781720430107527</c:v>
                </c:pt>
                <c:pt idx="443">
                  <c:v>0.781720430107527</c:v>
                </c:pt>
                <c:pt idx="444">
                  <c:v>0.717204301075269</c:v>
                </c:pt>
                <c:pt idx="445">
                  <c:v>0.781720430107527</c:v>
                </c:pt>
                <c:pt idx="446">
                  <c:v>0.781720430107527</c:v>
                </c:pt>
                <c:pt idx="447">
                  <c:v>0.717204301075269</c:v>
                </c:pt>
                <c:pt idx="448">
                  <c:v>0.812903225806452</c:v>
                </c:pt>
                <c:pt idx="449">
                  <c:v>0.812903225806452</c:v>
                </c:pt>
                <c:pt idx="450">
                  <c:v>0.812903225806452</c:v>
                </c:pt>
                <c:pt idx="451">
                  <c:v>0.717204301075269</c:v>
                </c:pt>
                <c:pt idx="452">
                  <c:v>0.781720430107527</c:v>
                </c:pt>
                <c:pt idx="453">
                  <c:v>0.781720430107527</c:v>
                </c:pt>
                <c:pt idx="454">
                  <c:v>0.686021505376344</c:v>
                </c:pt>
                <c:pt idx="455">
                  <c:v>0.750537634408602</c:v>
                </c:pt>
                <c:pt idx="456">
                  <c:v>0.750537634408602</c:v>
                </c:pt>
                <c:pt idx="457">
                  <c:v>0.781720430107527</c:v>
                </c:pt>
                <c:pt idx="458">
                  <c:v>0.781720430107527</c:v>
                </c:pt>
                <c:pt idx="459">
                  <c:v>0.781720430107527</c:v>
                </c:pt>
                <c:pt idx="460">
                  <c:v>0.781720430107527</c:v>
                </c:pt>
                <c:pt idx="461">
                  <c:v>0.717204301075269</c:v>
                </c:pt>
                <c:pt idx="462">
                  <c:v>0.717204301075269</c:v>
                </c:pt>
                <c:pt idx="463">
                  <c:v>0.781720430107527</c:v>
                </c:pt>
                <c:pt idx="464">
                  <c:v>0.717204301075269</c:v>
                </c:pt>
                <c:pt idx="465">
                  <c:v>0.781720430107527</c:v>
                </c:pt>
                <c:pt idx="466">
                  <c:v>0.781720430107527</c:v>
                </c:pt>
                <c:pt idx="467">
                  <c:v>0.781720430107527</c:v>
                </c:pt>
                <c:pt idx="468">
                  <c:v>0.781720430107527</c:v>
                </c:pt>
                <c:pt idx="469">
                  <c:v>0.781720430107527</c:v>
                </c:pt>
                <c:pt idx="470">
                  <c:v>0.781720430107527</c:v>
                </c:pt>
                <c:pt idx="471">
                  <c:v>0.781720430107527</c:v>
                </c:pt>
                <c:pt idx="472">
                  <c:v>0.686021505376344</c:v>
                </c:pt>
                <c:pt idx="473">
                  <c:v>0.750537634408602</c:v>
                </c:pt>
                <c:pt idx="474">
                  <c:v>0.781720430107527</c:v>
                </c:pt>
                <c:pt idx="475">
                  <c:v>0.686021505376344</c:v>
                </c:pt>
                <c:pt idx="476">
                  <c:v>0.654838709677419</c:v>
                </c:pt>
                <c:pt idx="477">
                  <c:v>0.750537634408602</c:v>
                </c:pt>
                <c:pt idx="478">
                  <c:v>0.750537634408602</c:v>
                </c:pt>
                <c:pt idx="479">
                  <c:v>0.750537634408602</c:v>
                </c:pt>
                <c:pt idx="480">
                  <c:v>0.750537634408602</c:v>
                </c:pt>
                <c:pt idx="481">
                  <c:v>0.686021505376344</c:v>
                </c:pt>
                <c:pt idx="482">
                  <c:v>0.750537634408602</c:v>
                </c:pt>
                <c:pt idx="483">
                  <c:v>0.654838709677419</c:v>
                </c:pt>
                <c:pt idx="484">
                  <c:v>0.750537634408602</c:v>
                </c:pt>
                <c:pt idx="485">
                  <c:v>0.750537634408602</c:v>
                </c:pt>
                <c:pt idx="486">
                  <c:v>0.750537634408602</c:v>
                </c:pt>
                <c:pt idx="487">
                  <c:v>0.750537634408602</c:v>
                </c:pt>
                <c:pt idx="488">
                  <c:v>0.750537634408602</c:v>
                </c:pt>
                <c:pt idx="489">
                  <c:v>0.654838709677419</c:v>
                </c:pt>
                <c:pt idx="490">
                  <c:v>0.719354838709677</c:v>
                </c:pt>
                <c:pt idx="491">
                  <c:v>0.750537634408602</c:v>
                </c:pt>
                <c:pt idx="492">
                  <c:v>0.781720430107527</c:v>
                </c:pt>
                <c:pt idx="493">
                  <c:v>0.686021505376344</c:v>
                </c:pt>
                <c:pt idx="494">
                  <c:v>0.781720430107527</c:v>
                </c:pt>
                <c:pt idx="495">
                  <c:v>0.686021505376344</c:v>
                </c:pt>
                <c:pt idx="496">
                  <c:v>0.654838709677419</c:v>
                </c:pt>
                <c:pt idx="497">
                  <c:v>0.719354838709677</c:v>
                </c:pt>
                <c:pt idx="498">
                  <c:v>0.623655913978495</c:v>
                </c:pt>
                <c:pt idx="499">
                  <c:v>0.688172043010753</c:v>
                </c:pt>
                <c:pt idx="500">
                  <c:v>0.688172043010753</c:v>
                </c:pt>
                <c:pt idx="501">
                  <c:v>0.688172043010753</c:v>
                </c:pt>
                <c:pt idx="502">
                  <c:v>0.67741935483871</c:v>
                </c:pt>
                <c:pt idx="503">
                  <c:v>0.612903225806452</c:v>
                </c:pt>
                <c:pt idx="504">
                  <c:v>0.67741935483871</c:v>
                </c:pt>
                <c:pt idx="505">
                  <c:v>0.709677419354839</c:v>
                </c:pt>
                <c:pt idx="506">
                  <c:v>0.741935483870968</c:v>
                </c:pt>
                <c:pt idx="507">
                  <c:v>0.741935483870968</c:v>
                </c:pt>
                <c:pt idx="508">
                  <c:v>0.741935483870968</c:v>
                </c:pt>
                <c:pt idx="509">
                  <c:v>0.645161290322581</c:v>
                </c:pt>
                <c:pt idx="510">
                  <c:v>0.709677419354839</c:v>
                </c:pt>
                <c:pt idx="511">
                  <c:v>0.741935483870968</c:v>
                </c:pt>
                <c:pt idx="512">
                  <c:v>0.645161290322581</c:v>
                </c:pt>
                <c:pt idx="513">
                  <c:v>0.741935483870968</c:v>
                </c:pt>
                <c:pt idx="514">
                  <c:v>0.741935483870968</c:v>
                </c:pt>
                <c:pt idx="515">
                  <c:v>0.741935483870968</c:v>
                </c:pt>
                <c:pt idx="516">
                  <c:v>0.645161290322581</c:v>
                </c:pt>
                <c:pt idx="517">
                  <c:v>0.709677419354839</c:v>
                </c:pt>
                <c:pt idx="518">
                  <c:v>0.709677419354839</c:v>
                </c:pt>
                <c:pt idx="519">
                  <c:v>0.741935483870968</c:v>
                </c:pt>
                <c:pt idx="520">
                  <c:v>0.741935483870968</c:v>
                </c:pt>
                <c:pt idx="521">
                  <c:v>0.645161290322581</c:v>
                </c:pt>
                <c:pt idx="522">
                  <c:v>0.612903225806452</c:v>
                </c:pt>
                <c:pt idx="523">
                  <c:v>0.709677419354839</c:v>
                </c:pt>
                <c:pt idx="524">
                  <c:v>0.709677419354839</c:v>
                </c:pt>
                <c:pt idx="525">
                  <c:v>0.741935483870968</c:v>
                </c:pt>
                <c:pt idx="526">
                  <c:v>0.774193548387097</c:v>
                </c:pt>
                <c:pt idx="527">
                  <c:v>0.67741935483871</c:v>
                </c:pt>
                <c:pt idx="528">
                  <c:v>0.774193548387097</c:v>
                </c:pt>
                <c:pt idx="529">
                  <c:v>0.774193548387097</c:v>
                </c:pt>
                <c:pt idx="530">
                  <c:v>0.67741935483871</c:v>
                </c:pt>
                <c:pt idx="531">
                  <c:v>0.654838709677419</c:v>
                </c:pt>
                <c:pt idx="532">
                  <c:v>0.719354838709677</c:v>
                </c:pt>
                <c:pt idx="533">
                  <c:v>0.750537634408602</c:v>
                </c:pt>
                <c:pt idx="534">
                  <c:v>0.654838709677419</c:v>
                </c:pt>
                <c:pt idx="535">
                  <c:v>0.719354838709677</c:v>
                </c:pt>
                <c:pt idx="536">
                  <c:v>0.623655913978495</c:v>
                </c:pt>
                <c:pt idx="537">
                  <c:v>0.688172043010753</c:v>
                </c:pt>
                <c:pt idx="538">
                  <c:v>0.59247311827957</c:v>
                </c:pt>
                <c:pt idx="539">
                  <c:v>0.688172043010753</c:v>
                </c:pt>
                <c:pt idx="540">
                  <c:v>0.59247311827957</c:v>
                </c:pt>
                <c:pt idx="541">
                  <c:v>0.656989247311828</c:v>
                </c:pt>
                <c:pt idx="542">
                  <c:v>0.688172043010753</c:v>
                </c:pt>
                <c:pt idx="543">
                  <c:v>0.688172043010753</c:v>
                </c:pt>
                <c:pt idx="544">
                  <c:v>0.688172043010753</c:v>
                </c:pt>
                <c:pt idx="545">
                  <c:v>0.688172043010753</c:v>
                </c:pt>
                <c:pt idx="546">
                  <c:v>0.719354838709677</c:v>
                </c:pt>
                <c:pt idx="547">
                  <c:v>0.719354838709677</c:v>
                </c:pt>
                <c:pt idx="548">
                  <c:v>0.719354838709677</c:v>
                </c:pt>
                <c:pt idx="549">
                  <c:v>0.719354838709677</c:v>
                </c:pt>
                <c:pt idx="550">
                  <c:v>0.623655913978495</c:v>
                </c:pt>
                <c:pt idx="551">
                  <c:v>0.719354838709677</c:v>
                </c:pt>
                <c:pt idx="552">
                  <c:v>0.654838709677419</c:v>
                </c:pt>
                <c:pt idx="553">
                  <c:v>0.719354838709677</c:v>
                </c:pt>
                <c:pt idx="554">
                  <c:v>0.623655913978495</c:v>
                </c:pt>
                <c:pt idx="555">
                  <c:v>0.688172043010753</c:v>
                </c:pt>
                <c:pt idx="556">
                  <c:v>0.688172043010753</c:v>
                </c:pt>
                <c:pt idx="557">
                  <c:v>0.623655913978495</c:v>
                </c:pt>
                <c:pt idx="558">
                  <c:v>0.688172043010753</c:v>
                </c:pt>
                <c:pt idx="559">
                  <c:v>0.59247311827957</c:v>
                </c:pt>
                <c:pt idx="560">
                  <c:v>0.688172043010753</c:v>
                </c:pt>
                <c:pt idx="561">
                  <c:v>0.623655913978495</c:v>
                </c:pt>
                <c:pt idx="562">
                  <c:v>0.688172043010753</c:v>
                </c:pt>
                <c:pt idx="563">
                  <c:v>0.688172043010753</c:v>
                </c:pt>
                <c:pt idx="564">
                  <c:v>0.719354838709677</c:v>
                </c:pt>
                <c:pt idx="565">
                  <c:v>0.719354838709677</c:v>
                </c:pt>
                <c:pt idx="566">
                  <c:v>0.750537634408602</c:v>
                </c:pt>
                <c:pt idx="567">
                  <c:v>0.750537634408602</c:v>
                </c:pt>
                <c:pt idx="568">
                  <c:v>0.686021505376344</c:v>
                </c:pt>
                <c:pt idx="569">
                  <c:v>0.750537634408602</c:v>
                </c:pt>
                <c:pt idx="570">
                  <c:v>0.686021505376344</c:v>
                </c:pt>
                <c:pt idx="571">
                  <c:v>0.750537634408602</c:v>
                </c:pt>
                <c:pt idx="572">
                  <c:v>0.654838709677419</c:v>
                </c:pt>
                <c:pt idx="573">
                  <c:v>0.623655913978495</c:v>
                </c:pt>
                <c:pt idx="574">
                  <c:v>0.688172043010753</c:v>
                </c:pt>
                <c:pt idx="575">
                  <c:v>0.59247311827957</c:v>
                </c:pt>
                <c:pt idx="576">
                  <c:v>0.656989247311828</c:v>
                </c:pt>
                <c:pt idx="577">
                  <c:v>0.656989247311828</c:v>
                </c:pt>
                <c:pt idx="578">
                  <c:v>0.656989247311828</c:v>
                </c:pt>
                <c:pt idx="579">
                  <c:v>0.561290322580645</c:v>
                </c:pt>
                <c:pt idx="580">
                  <c:v>0.656989247311828</c:v>
                </c:pt>
                <c:pt idx="581">
                  <c:v>0.561290322580645</c:v>
                </c:pt>
                <c:pt idx="582">
                  <c:v>0.561290322580645</c:v>
                </c:pt>
                <c:pt idx="583">
                  <c:v>0.53010752688172</c:v>
                </c:pt>
                <c:pt idx="584">
                  <c:v>0.625806451612903</c:v>
                </c:pt>
                <c:pt idx="585">
                  <c:v>0.625806451612903</c:v>
                </c:pt>
                <c:pt idx="586">
                  <c:v>0.53010752688172</c:v>
                </c:pt>
                <c:pt idx="587">
                  <c:v>0.53010752688172</c:v>
                </c:pt>
                <c:pt idx="588">
                  <c:v>0.498924731182796</c:v>
                </c:pt>
                <c:pt idx="589">
                  <c:v>0.594623655913979</c:v>
                </c:pt>
                <c:pt idx="590">
                  <c:v>0.498924731182796</c:v>
                </c:pt>
                <c:pt idx="591">
                  <c:v>0.594623655913979</c:v>
                </c:pt>
                <c:pt idx="592">
                  <c:v>0.594623655913979</c:v>
                </c:pt>
                <c:pt idx="593">
                  <c:v>0.594623655913979</c:v>
                </c:pt>
                <c:pt idx="594">
                  <c:v>0.594623655913979</c:v>
                </c:pt>
                <c:pt idx="595">
                  <c:v>0.594623655913979</c:v>
                </c:pt>
                <c:pt idx="596">
                  <c:v>0.594623655913979</c:v>
                </c:pt>
                <c:pt idx="597">
                  <c:v>0.594623655913979</c:v>
                </c:pt>
                <c:pt idx="598">
                  <c:v>0.625806451612903</c:v>
                </c:pt>
                <c:pt idx="599">
                  <c:v>0.53010752688172</c:v>
                </c:pt>
                <c:pt idx="600">
                  <c:v>0.625806451612903</c:v>
                </c:pt>
                <c:pt idx="601">
                  <c:v>0.625806451612903</c:v>
                </c:pt>
                <c:pt idx="602">
                  <c:v>0.656989247311828</c:v>
                </c:pt>
                <c:pt idx="603">
                  <c:v>0.688172043010753</c:v>
                </c:pt>
                <c:pt idx="604">
                  <c:v>0.688172043010753</c:v>
                </c:pt>
                <c:pt idx="605">
                  <c:v>0.719354838709677</c:v>
                </c:pt>
                <c:pt idx="606">
                  <c:v>0.719354838709677</c:v>
                </c:pt>
                <c:pt idx="607">
                  <c:v>0.623655913978495</c:v>
                </c:pt>
                <c:pt idx="608">
                  <c:v>0.688172043010753</c:v>
                </c:pt>
                <c:pt idx="609">
                  <c:v>0.623655913978495</c:v>
                </c:pt>
                <c:pt idx="610">
                  <c:v>0.688172043010753</c:v>
                </c:pt>
                <c:pt idx="611">
                  <c:v>0.719354838709677</c:v>
                </c:pt>
                <c:pt idx="612">
                  <c:v>0.750537634408602</c:v>
                </c:pt>
                <c:pt idx="613">
                  <c:v>0.781720430107527</c:v>
                </c:pt>
                <c:pt idx="614">
                  <c:v>0.781720430107527</c:v>
                </c:pt>
                <c:pt idx="615">
                  <c:v>0.781720430107527</c:v>
                </c:pt>
                <c:pt idx="616">
                  <c:v>0.812903225806452</c:v>
                </c:pt>
                <c:pt idx="617">
                  <c:v>0.844086021505376</c:v>
                </c:pt>
                <c:pt idx="618">
                  <c:v>0.779569892473118</c:v>
                </c:pt>
                <c:pt idx="619">
                  <c:v>0.844086021505376</c:v>
                </c:pt>
                <c:pt idx="620">
                  <c:v>0.875268817204301</c:v>
                </c:pt>
                <c:pt idx="621">
                  <c:v>0.875268817204301</c:v>
                </c:pt>
                <c:pt idx="622">
                  <c:v>0.875268817204301</c:v>
                </c:pt>
                <c:pt idx="623">
                  <c:v>0.875268817204301</c:v>
                </c:pt>
                <c:pt idx="624">
                  <c:v>0.875268817204301</c:v>
                </c:pt>
                <c:pt idx="625">
                  <c:v>0.875268817204301</c:v>
                </c:pt>
                <c:pt idx="626">
                  <c:v>0.875268817204301</c:v>
                </c:pt>
                <c:pt idx="627">
                  <c:v>0.875268817204301</c:v>
                </c:pt>
                <c:pt idx="628">
                  <c:v>0.875268817204301</c:v>
                </c:pt>
                <c:pt idx="629">
                  <c:v>0.810752688172043</c:v>
                </c:pt>
                <c:pt idx="630">
                  <c:v>0.875268817204301</c:v>
                </c:pt>
                <c:pt idx="631">
                  <c:v>0.875268817204301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"ema20"</c:f>
              <c:strCache>
                <c:ptCount val="1"/>
                <c:pt idx="0">
                  <c:v>ema20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随机测试!$A:$A</c:f>
              <c:strCache>
                <c:ptCount val="1048576"/>
                <c:pt idx="0">
                  <c:v>期号</c:v>
                </c:pt>
                <c:pt idx="1">
                  <c:v>3275509</c:v>
                </c:pt>
                <c:pt idx="2">
                  <c:v>3275590</c:v>
                </c:pt>
                <c:pt idx="3">
                  <c:v>3275760</c:v>
                </c:pt>
                <c:pt idx="4">
                  <c:v>3275732</c:v>
                </c:pt>
                <c:pt idx="5">
                  <c:v>3275777</c:v>
                </c:pt>
                <c:pt idx="6">
                  <c:v>3275799</c:v>
                </c:pt>
                <c:pt idx="7">
                  <c:v>3275631</c:v>
                </c:pt>
                <c:pt idx="8">
                  <c:v>3275888</c:v>
                </c:pt>
                <c:pt idx="9">
                  <c:v>3275960</c:v>
                </c:pt>
                <c:pt idx="10">
                  <c:v>3275842</c:v>
                </c:pt>
                <c:pt idx="11">
                  <c:v>3275935</c:v>
                </c:pt>
                <c:pt idx="12">
                  <c:v>3275423</c:v>
                </c:pt>
                <c:pt idx="13">
                  <c:v>3275898</c:v>
                </c:pt>
                <c:pt idx="14">
                  <c:v>3275683</c:v>
                </c:pt>
                <c:pt idx="15">
                  <c:v>3275489</c:v>
                </c:pt>
                <c:pt idx="16">
                  <c:v>3276063</c:v>
                </c:pt>
                <c:pt idx="17">
                  <c:v>3275462</c:v>
                </c:pt>
                <c:pt idx="18">
                  <c:v>3275451</c:v>
                </c:pt>
                <c:pt idx="19">
                  <c:v>3275437</c:v>
                </c:pt>
                <c:pt idx="20">
                  <c:v>3275955</c:v>
                </c:pt>
                <c:pt idx="21">
                  <c:v>3275622</c:v>
                </c:pt>
                <c:pt idx="22">
                  <c:v>3275519</c:v>
                </c:pt>
                <c:pt idx="23">
                  <c:v>3275707</c:v>
                </c:pt>
                <c:pt idx="24">
                  <c:v>3275651</c:v>
                </c:pt>
                <c:pt idx="25">
                  <c:v>3275886</c:v>
                </c:pt>
                <c:pt idx="26">
                  <c:v>3275874</c:v>
                </c:pt>
                <c:pt idx="27">
                  <c:v>3275786</c:v>
                </c:pt>
                <c:pt idx="28">
                  <c:v>3275751</c:v>
                </c:pt>
                <c:pt idx="29">
                  <c:v>3275554</c:v>
                </c:pt>
                <c:pt idx="30">
                  <c:v>3275470</c:v>
                </c:pt>
                <c:pt idx="31">
                  <c:v>3275676</c:v>
                </c:pt>
                <c:pt idx="32">
                  <c:v>3275780</c:v>
                </c:pt>
                <c:pt idx="33">
                  <c:v>3275770</c:v>
                </c:pt>
                <c:pt idx="34">
                  <c:v>3275729</c:v>
                </c:pt>
                <c:pt idx="35">
                  <c:v>3275588</c:v>
                </c:pt>
                <c:pt idx="36">
                  <c:v>3275637</c:v>
                </c:pt>
                <c:pt idx="37">
                  <c:v>3275773</c:v>
                </c:pt>
                <c:pt idx="38">
                  <c:v>3275783</c:v>
                </c:pt>
                <c:pt idx="39">
                  <c:v>3275619</c:v>
                </c:pt>
                <c:pt idx="40">
                  <c:v>3275490</c:v>
                </c:pt>
                <c:pt idx="41">
                  <c:v>3275684</c:v>
                </c:pt>
                <c:pt idx="42">
                  <c:v>3275915</c:v>
                </c:pt>
                <c:pt idx="43">
                  <c:v>3275909</c:v>
                </c:pt>
                <c:pt idx="44">
                  <c:v>3275802</c:v>
                </c:pt>
                <c:pt idx="45">
                  <c:v>3275562</c:v>
                </c:pt>
                <c:pt idx="46">
                  <c:v>3275961</c:v>
                </c:pt>
                <c:pt idx="47">
                  <c:v>3275606</c:v>
                </c:pt>
                <c:pt idx="48">
                  <c:v>3275929</c:v>
                </c:pt>
                <c:pt idx="49">
                  <c:v>3275534</c:v>
                </c:pt>
                <c:pt idx="50">
                  <c:v>3275702</c:v>
                </c:pt>
                <c:pt idx="51">
                  <c:v>3275757</c:v>
                </c:pt>
                <c:pt idx="52">
                  <c:v>3275902</c:v>
                </c:pt>
                <c:pt idx="53">
                  <c:v>3275503</c:v>
                </c:pt>
                <c:pt idx="54">
                  <c:v>3275789</c:v>
                </c:pt>
                <c:pt idx="55">
                  <c:v>3275926</c:v>
                </c:pt>
                <c:pt idx="56">
                  <c:v>3275885</c:v>
                </c:pt>
                <c:pt idx="57">
                  <c:v>3275836</c:v>
                </c:pt>
                <c:pt idx="58">
                  <c:v>3275859</c:v>
                </c:pt>
                <c:pt idx="59">
                  <c:v>3275954</c:v>
                </c:pt>
                <c:pt idx="60">
                  <c:v>3275764</c:v>
                </c:pt>
                <c:pt idx="61">
                  <c:v>3275662</c:v>
                </c:pt>
                <c:pt idx="62">
                  <c:v>3275763</c:v>
                </c:pt>
                <c:pt idx="63">
                  <c:v>3275804</c:v>
                </c:pt>
                <c:pt idx="64">
                  <c:v>3275869</c:v>
                </c:pt>
                <c:pt idx="65">
                  <c:v>3275419</c:v>
                </c:pt>
                <c:pt idx="66">
                  <c:v>3275699</c:v>
                </c:pt>
                <c:pt idx="67">
                  <c:v>3275859</c:v>
                </c:pt>
                <c:pt idx="68">
                  <c:v>3275610</c:v>
                </c:pt>
                <c:pt idx="69">
                  <c:v>3275772</c:v>
                </c:pt>
                <c:pt idx="70">
                  <c:v>3275661</c:v>
                </c:pt>
                <c:pt idx="71">
                  <c:v>3275968</c:v>
                </c:pt>
                <c:pt idx="72">
                  <c:v>3275593</c:v>
                </c:pt>
                <c:pt idx="73">
                  <c:v>3276066</c:v>
                </c:pt>
                <c:pt idx="74">
                  <c:v>3275630</c:v>
                </c:pt>
                <c:pt idx="75">
                  <c:v>3275981</c:v>
                </c:pt>
                <c:pt idx="76">
                  <c:v>3275771</c:v>
                </c:pt>
                <c:pt idx="77">
                  <c:v>3275460</c:v>
                </c:pt>
                <c:pt idx="78">
                  <c:v>3275684</c:v>
                </c:pt>
                <c:pt idx="79">
                  <c:v>3275837</c:v>
                </c:pt>
                <c:pt idx="80">
                  <c:v>3275725</c:v>
                </c:pt>
                <c:pt idx="81">
                  <c:v>3275762</c:v>
                </c:pt>
                <c:pt idx="82">
                  <c:v>3275578</c:v>
                </c:pt>
                <c:pt idx="83">
                  <c:v>3275820</c:v>
                </c:pt>
                <c:pt idx="84">
                  <c:v>3276062</c:v>
                </c:pt>
                <c:pt idx="85">
                  <c:v>3275667</c:v>
                </c:pt>
                <c:pt idx="86">
                  <c:v>3275966</c:v>
                </c:pt>
                <c:pt idx="87">
                  <c:v>3275560</c:v>
                </c:pt>
                <c:pt idx="88">
                  <c:v>3276062</c:v>
                </c:pt>
                <c:pt idx="89">
                  <c:v>3275678</c:v>
                </c:pt>
                <c:pt idx="90">
                  <c:v>3275701</c:v>
                </c:pt>
                <c:pt idx="91">
                  <c:v>3275700</c:v>
                </c:pt>
                <c:pt idx="92">
                  <c:v>3275415</c:v>
                </c:pt>
                <c:pt idx="93">
                  <c:v>3275800</c:v>
                </c:pt>
                <c:pt idx="94">
                  <c:v>3275810</c:v>
                </c:pt>
                <c:pt idx="95">
                  <c:v>3275604</c:v>
                </c:pt>
                <c:pt idx="96">
                  <c:v>3276064</c:v>
                </c:pt>
                <c:pt idx="97">
                  <c:v>3275726</c:v>
                </c:pt>
                <c:pt idx="98">
                  <c:v>3275499</c:v>
                </c:pt>
                <c:pt idx="99">
                  <c:v>3275872</c:v>
                </c:pt>
                <c:pt idx="100">
                  <c:v>3275979</c:v>
                </c:pt>
                <c:pt idx="101">
                  <c:v>3275838</c:v>
                </c:pt>
                <c:pt idx="102">
                  <c:v>3275608</c:v>
                </c:pt>
                <c:pt idx="103">
                  <c:v>3275481</c:v>
                </c:pt>
                <c:pt idx="104">
                  <c:v>3275687</c:v>
                </c:pt>
                <c:pt idx="105">
                  <c:v>3275617</c:v>
                </c:pt>
                <c:pt idx="106">
                  <c:v>3275468</c:v>
                </c:pt>
                <c:pt idx="107">
                  <c:v>3276083</c:v>
                </c:pt>
                <c:pt idx="108">
                  <c:v>3275792</c:v>
                </c:pt>
                <c:pt idx="109">
                  <c:v>3275483</c:v>
                </c:pt>
                <c:pt idx="110">
                  <c:v>3275432</c:v>
                </c:pt>
                <c:pt idx="111">
                  <c:v>3275885</c:v>
                </c:pt>
                <c:pt idx="112">
                  <c:v>3275441</c:v>
                </c:pt>
                <c:pt idx="113">
                  <c:v>3275450</c:v>
                </c:pt>
                <c:pt idx="114">
                  <c:v>3275594</c:v>
                </c:pt>
                <c:pt idx="115">
                  <c:v>3275866</c:v>
                </c:pt>
                <c:pt idx="116">
                  <c:v>3275667</c:v>
                </c:pt>
                <c:pt idx="117">
                  <c:v>3275631</c:v>
                </c:pt>
                <c:pt idx="118">
                  <c:v>3275422</c:v>
                </c:pt>
                <c:pt idx="119">
                  <c:v>3275621</c:v>
                </c:pt>
                <c:pt idx="120">
                  <c:v>3275968</c:v>
                </c:pt>
                <c:pt idx="121">
                  <c:v>3275451</c:v>
                </c:pt>
                <c:pt idx="122">
                  <c:v>3275781</c:v>
                </c:pt>
                <c:pt idx="123">
                  <c:v>3275626</c:v>
                </c:pt>
                <c:pt idx="124">
                  <c:v>3275819</c:v>
                </c:pt>
                <c:pt idx="125">
                  <c:v>3276084</c:v>
                </c:pt>
                <c:pt idx="126">
                  <c:v>3275739</c:v>
                </c:pt>
                <c:pt idx="127">
                  <c:v>3275862</c:v>
                </c:pt>
                <c:pt idx="128">
                  <c:v>3275417</c:v>
                </c:pt>
                <c:pt idx="129">
                  <c:v>3275664</c:v>
                </c:pt>
                <c:pt idx="130">
                  <c:v>3275833</c:v>
                </c:pt>
                <c:pt idx="131">
                  <c:v>3275772</c:v>
                </c:pt>
                <c:pt idx="132">
                  <c:v>3275670</c:v>
                </c:pt>
                <c:pt idx="133">
                  <c:v>3275423</c:v>
                </c:pt>
                <c:pt idx="134">
                  <c:v>3275629</c:v>
                </c:pt>
                <c:pt idx="135">
                  <c:v>3275432</c:v>
                </c:pt>
                <c:pt idx="136">
                  <c:v>3275585</c:v>
                </c:pt>
                <c:pt idx="137">
                  <c:v>3275714</c:v>
                </c:pt>
                <c:pt idx="138">
                  <c:v>3275751</c:v>
                </c:pt>
                <c:pt idx="139">
                  <c:v>3275632</c:v>
                </c:pt>
                <c:pt idx="140">
                  <c:v>3275543</c:v>
                </c:pt>
                <c:pt idx="141">
                  <c:v>3275831</c:v>
                </c:pt>
                <c:pt idx="142">
                  <c:v>3275495</c:v>
                </c:pt>
                <c:pt idx="143">
                  <c:v>3275465</c:v>
                </c:pt>
                <c:pt idx="144">
                  <c:v>3275900</c:v>
                </c:pt>
                <c:pt idx="145">
                  <c:v>3276087</c:v>
                </c:pt>
                <c:pt idx="146">
                  <c:v>3275689</c:v>
                </c:pt>
                <c:pt idx="147">
                  <c:v>3275744</c:v>
                </c:pt>
                <c:pt idx="148">
                  <c:v>3275578</c:v>
                </c:pt>
                <c:pt idx="149">
                  <c:v>3275506</c:v>
                </c:pt>
                <c:pt idx="150">
                  <c:v>3275592</c:v>
                </c:pt>
                <c:pt idx="151">
                  <c:v>3275434</c:v>
                </c:pt>
                <c:pt idx="152">
                  <c:v>3275723</c:v>
                </c:pt>
                <c:pt idx="153">
                  <c:v>3275591</c:v>
                </c:pt>
                <c:pt idx="154">
                  <c:v>3276087</c:v>
                </c:pt>
                <c:pt idx="155">
                  <c:v>3275814</c:v>
                </c:pt>
                <c:pt idx="156">
                  <c:v>3275825</c:v>
                </c:pt>
                <c:pt idx="157">
                  <c:v>3275768</c:v>
                </c:pt>
                <c:pt idx="158">
                  <c:v>3275435</c:v>
                </c:pt>
                <c:pt idx="159">
                  <c:v>3275783</c:v>
                </c:pt>
                <c:pt idx="160">
                  <c:v>3275947</c:v>
                </c:pt>
                <c:pt idx="161">
                  <c:v>3275586</c:v>
                </c:pt>
                <c:pt idx="162">
                  <c:v>3275789</c:v>
                </c:pt>
                <c:pt idx="163">
                  <c:v>3275690</c:v>
                </c:pt>
                <c:pt idx="164">
                  <c:v>3275929</c:v>
                </c:pt>
                <c:pt idx="165">
                  <c:v>3275896</c:v>
                </c:pt>
                <c:pt idx="166">
                  <c:v>3276066</c:v>
                </c:pt>
                <c:pt idx="167">
                  <c:v>3275618</c:v>
                </c:pt>
                <c:pt idx="168">
                  <c:v>3275748</c:v>
                </c:pt>
                <c:pt idx="169">
                  <c:v>3276076</c:v>
                </c:pt>
                <c:pt idx="170">
                  <c:v>3275953</c:v>
                </c:pt>
                <c:pt idx="171">
                  <c:v>3275791</c:v>
                </c:pt>
                <c:pt idx="172">
                  <c:v>3275626</c:v>
                </c:pt>
                <c:pt idx="173">
                  <c:v>3275793</c:v>
                </c:pt>
                <c:pt idx="174">
                  <c:v>3275499</c:v>
                </c:pt>
                <c:pt idx="175">
                  <c:v>3275929</c:v>
                </c:pt>
                <c:pt idx="176">
                  <c:v>3275804</c:v>
                </c:pt>
                <c:pt idx="177">
                  <c:v>3275784</c:v>
                </c:pt>
                <c:pt idx="178">
                  <c:v>3275944</c:v>
                </c:pt>
                <c:pt idx="179">
                  <c:v>3275768</c:v>
                </c:pt>
                <c:pt idx="180">
                  <c:v>3275750</c:v>
                </c:pt>
                <c:pt idx="181">
                  <c:v>3275762</c:v>
                </c:pt>
                <c:pt idx="182">
                  <c:v>3275707</c:v>
                </c:pt>
                <c:pt idx="183">
                  <c:v>3275620</c:v>
                </c:pt>
                <c:pt idx="184">
                  <c:v>3275456</c:v>
                </c:pt>
                <c:pt idx="185">
                  <c:v>3275724</c:v>
                </c:pt>
                <c:pt idx="186">
                  <c:v>3275897</c:v>
                </c:pt>
                <c:pt idx="187">
                  <c:v>3275985</c:v>
                </c:pt>
                <c:pt idx="188">
                  <c:v>3275932</c:v>
                </c:pt>
                <c:pt idx="189">
                  <c:v>3275780</c:v>
                </c:pt>
                <c:pt idx="190">
                  <c:v>3275944</c:v>
                </c:pt>
                <c:pt idx="191">
                  <c:v>3275639</c:v>
                </c:pt>
                <c:pt idx="192">
                  <c:v>3275913</c:v>
                </c:pt>
                <c:pt idx="193">
                  <c:v>3275529</c:v>
                </c:pt>
                <c:pt idx="194">
                  <c:v>3275726</c:v>
                </c:pt>
                <c:pt idx="195">
                  <c:v>3275735</c:v>
                </c:pt>
                <c:pt idx="196">
                  <c:v>3275766</c:v>
                </c:pt>
                <c:pt idx="197">
                  <c:v>3275644</c:v>
                </c:pt>
                <c:pt idx="198">
                  <c:v>3275417</c:v>
                </c:pt>
                <c:pt idx="199">
                  <c:v>3275696</c:v>
                </c:pt>
                <c:pt idx="200">
                  <c:v>3275974</c:v>
                </c:pt>
                <c:pt idx="201">
                  <c:v>3275731</c:v>
                </c:pt>
                <c:pt idx="202">
                  <c:v>3276091</c:v>
                </c:pt>
                <c:pt idx="203">
                  <c:v>3275474</c:v>
                </c:pt>
                <c:pt idx="204">
                  <c:v>3275614</c:v>
                </c:pt>
                <c:pt idx="205">
                  <c:v>3275821</c:v>
                </c:pt>
                <c:pt idx="206">
                  <c:v>3275425</c:v>
                </c:pt>
                <c:pt idx="207">
                  <c:v>3275872</c:v>
                </c:pt>
                <c:pt idx="208">
                  <c:v>3275932</c:v>
                </c:pt>
                <c:pt idx="209">
                  <c:v>3275570</c:v>
                </c:pt>
                <c:pt idx="210">
                  <c:v>3275773</c:v>
                </c:pt>
                <c:pt idx="211">
                  <c:v>3275634</c:v>
                </c:pt>
                <c:pt idx="212">
                  <c:v>3275851</c:v>
                </c:pt>
                <c:pt idx="213">
                  <c:v>3275465</c:v>
                </c:pt>
                <c:pt idx="214">
                  <c:v>3275853</c:v>
                </c:pt>
                <c:pt idx="215">
                  <c:v>3275475</c:v>
                </c:pt>
                <c:pt idx="216">
                  <c:v>3275467</c:v>
                </c:pt>
                <c:pt idx="217">
                  <c:v>3275654</c:v>
                </c:pt>
                <c:pt idx="218">
                  <c:v>3275928</c:v>
                </c:pt>
                <c:pt idx="219">
                  <c:v>3275938</c:v>
                </c:pt>
                <c:pt idx="220">
                  <c:v>3275447</c:v>
                </c:pt>
                <c:pt idx="221">
                  <c:v>3275592</c:v>
                </c:pt>
                <c:pt idx="222">
                  <c:v>3275787</c:v>
                </c:pt>
                <c:pt idx="223">
                  <c:v>3275464</c:v>
                </c:pt>
                <c:pt idx="224">
                  <c:v>3275623</c:v>
                </c:pt>
                <c:pt idx="225">
                  <c:v>3275781</c:v>
                </c:pt>
                <c:pt idx="226">
                  <c:v>3275525</c:v>
                </c:pt>
                <c:pt idx="227">
                  <c:v>3275669</c:v>
                </c:pt>
                <c:pt idx="228">
                  <c:v>3275833</c:v>
                </c:pt>
                <c:pt idx="229">
                  <c:v>3275516</c:v>
                </c:pt>
                <c:pt idx="230">
                  <c:v>3275464</c:v>
                </c:pt>
                <c:pt idx="231">
                  <c:v>3275627</c:v>
                </c:pt>
                <c:pt idx="232">
                  <c:v>3275447</c:v>
                </c:pt>
                <c:pt idx="233">
                  <c:v>3275930</c:v>
                </c:pt>
                <c:pt idx="234">
                  <c:v>3275409</c:v>
                </c:pt>
                <c:pt idx="235">
                  <c:v>3275538</c:v>
                </c:pt>
                <c:pt idx="236">
                  <c:v>3275413</c:v>
                </c:pt>
                <c:pt idx="237">
                  <c:v>3275897</c:v>
                </c:pt>
                <c:pt idx="238">
                  <c:v>3275796</c:v>
                </c:pt>
                <c:pt idx="239">
                  <c:v>3275827</c:v>
                </c:pt>
                <c:pt idx="240">
                  <c:v>3275541</c:v>
                </c:pt>
                <c:pt idx="241">
                  <c:v>3275919</c:v>
                </c:pt>
                <c:pt idx="242">
                  <c:v>3275460</c:v>
                </c:pt>
                <c:pt idx="243">
                  <c:v>3275602</c:v>
                </c:pt>
                <c:pt idx="244">
                  <c:v>3275632</c:v>
                </c:pt>
                <c:pt idx="245">
                  <c:v>3275982</c:v>
                </c:pt>
                <c:pt idx="246">
                  <c:v>3275548</c:v>
                </c:pt>
                <c:pt idx="247">
                  <c:v>3276066</c:v>
                </c:pt>
                <c:pt idx="248">
                  <c:v>3276092</c:v>
                </c:pt>
                <c:pt idx="249">
                  <c:v>3275806</c:v>
                </c:pt>
                <c:pt idx="250">
                  <c:v>3275720</c:v>
                </c:pt>
                <c:pt idx="251">
                  <c:v>3275641</c:v>
                </c:pt>
                <c:pt idx="252">
                  <c:v>3275829</c:v>
                </c:pt>
                <c:pt idx="253">
                  <c:v>3275463</c:v>
                </c:pt>
                <c:pt idx="254">
                  <c:v>3275824</c:v>
                </c:pt>
                <c:pt idx="255">
                  <c:v>3275893</c:v>
                </c:pt>
                <c:pt idx="256">
                  <c:v>3275962</c:v>
                </c:pt>
                <c:pt idx="257">
                  <c:v>3275793</c:v>
                </c:pt>
                <c:pt idx="258">
                  <c:v>3275429</c:v>
                </c:pt>
                <c:pt idx="259">
                  <c:v>3275816</c:v>
                </c:pt>
                <c:pt idx="260">
                  <c:v>3275915</c:v>
                </c:pt>
                <c:pt idx="261">
                  <c:v>3275791</c:v>
                </c:pt>
                <c:pt idx="262">
                  <c:v>3275668</c:v>
                </c:pt>
                <c:pt idx="263">
                  <c:v>3275722</c:v>
                </c:pt>
                <c:pt idx="264">
                  <c:v>3275515</c:v>
                </c:pt>
                <c:pt idx="265">
                  <c:v>3275885</c:v>
                </c:pt>
                <c:pt idx="266">
                  <c:v>3275493</c:v>
                </c:pt>
                <c:pt idx="267">
                  <c:v>3275712</c:v>
                </c:pt>
                <c:pt idx="268">
                  <c:v>3276070</c:v>
                </c:pt>
                <c:pt idx="269">
                  <c:v>3276089</c:v>
                </c:pt>
                <c:pt idx="270">
                  <c:v>3275906</c:v>
                </c:pt>
                <c:pt idx="271">
                  <c:v>3275919</c:v>
                </c:pt>
                <c:pt idx="272">
                  <c:v>3275966</c:v>
                </c:pt>
                <c:pt idx="273">
                  <c:v>3275824</c:v>
                </c:pt>
                <c:pt idx="274">
                  <c:v>3275694</c:v>
                </c:pt>
                <c:pt idx="275">
                  <c:v>3275411</c:v>
                </c:pt>
                <c:pt idx="276">
                  <c:v>3275890</c:v>
                </c:pt>
                <c:pt idx="277">
                  <c:v>3275867</c:v>
                </c:pt>
                <c:pt idx="278">
                  <c:v>3275828</c:v>
                </c:pt>
                <c:pt idx="279">
                  <c:v>3275699</c:v>
                </c:pt>
                <c:pt idx="280">
                  <c:v>3275441</c:v>
                </c:pt>
                <c:pt idx="281">
                  <c:v>3275540</c:v>
                </c:pt>
                <c:pt idx="282">
                  <c:v>3275632</c:v>
                </c:pt>
                <c:pt idx="283">
                  <c:v>3275585</c:v>
                </c:pt>
                <c:pt idx="284">
                  <c:v>3275782</c:v>
                </c:pt>
                <c:pt idx="285">
                  <c:v>3275941</c:v>
                </c:pt>
                <c:pt idx="286">
                  <c:v>3275792</c:v>
                </c:pt>
                <c:pt idx="287">
                  <c:v>3275641</c:v>
                </c:pt>
                <c:pt idx="288">
                  <c:v>3275597</c:v>
                </c:pt>
                <c:pt idx="289">
                  <c:v>3275749</c:v>
                </c:pt>
                <c:pt idx="290">
                  <c:v>3275552</c:v>
                </c:pt>
                <c:pt idx="291">
                  <c:v>3275794</c:v>
                </c:pt>
                <c:pt idx="292">
                  <c:v>3276088</c:v>
                </c:pt>
                <c:pt idx="293">
                  <c:v>3275711</c:v>
                </c:pt>
                <c:pt idx="294">
                  <c:v>3276091</c:v>
                </c:pt>
                <c:pt idx="295">
                  <c:v>3275814</c:v>
                </c:pt>
                <c:pt idx="296">
                  <c:v>3275422</c:v>
                </c:pt>
                <c:pt idx="297">
                  <c:v>3275627</c:v>
                </c:pt>
                <c:pt idx="298">
                  <c:v>3275655</c:v>
                </c:pt>
                <c:pt idx="299">
                  <c:v>3275586</c:v>
                </c:pt>
                <c:pt idx="300">
                  <c:v>3275645</c:v>
                </c:pt>
                <c:pt idx="301">
                  <c:v>3275588</c:v>
                </c:pt>
                <c:pt idx="302">
                  <c:v>3275863</c:v>
                </c:pt>
                <c:pt idx="303">
                  <c:v>3275734</c:v>
                </c:pt>
                <c:pt idx="304">
                  <c:v>3275910</c:v>
                </c:pt>
                <c:pt idx="305">
                  <c:v>3275481</c:v>
                </c:pt>
                <c:pt idx="306">
                  <c:v>3275678</c:v>
                </c:pt>
                <c:pt idx="307">
                  <c:v>3275513</c:v>
                </c:pt>
                <c:pt idx="308">
                  <c:v>3275938</c:v>
                </c:pt>
                <c:pt idx="309">
                  <c:v>3275666</c:v>
                </c:pt>
                <c:pt idx="310">
                  <c:v>3275441</c:v>
                </c:pt>
                <c:pt idx="311">
                  <c:v>3275512</c:v>
                </c:pt>
                <c:pt idx="312">
                  <c:v>3275562</c:v>
                </c:pt>
                <c:pt idx="313">
                  <c:v>3275713</c:v>
                </c:pt>
                <c:pt idx="314">
                  <c:v>3275965</c:v>
                </c:pt>
                <c:pt idx="315">
                  <c:v>3275674</c:v>
                </c:pt>
                <c:pt idx="316">
                  <c:v>3275967</c:v>
                </c:pt>
                <c:pt idx="317">
                  <c:v>3275440</c:v>
                </c:pt>
                <c:pt idx="318">
                  <c:v>3275601</c:v>
                </c:pt>
                <c:pt idx="319">
                  <c:v>3275957</c:v>
                </c:pt>
                <c:pt idx="320">
                  <c:v>3275906</c:v>
                </c:pt>
                <c:pt idx="321">
                  <c:v>3275880</c:v>
                </c:pt>
                <c:pt idx="322">
                  <c:v>3275749</c:v>
                </c:pt>
                <c:pt idx="323">
                  <c:v>3275858</c:v>
                </c:pt>
                <c:pt idx="324">
                  <c:v>3275805</c:v>
                </c:pt>
                <c:pt idx="325">
                  <c:v>3275958</c:v>
                </c:pt>
                <c:pt idx="326">
                  <c:v>3275747</c:v>
                </c:pt>
                <c:pt idx="327">
                  <c:v>3275972</c:v>
                </c:pt>
                <c:pt idx="328">
                  <c:v>3275566</c:v>
                </c:pt>
                <c:pt idx="329">
                  <c:v>3275443</c:v>
                </c:pt>
                <c:pt idx="330">
                  <c:v>3275676</c:v>
                </c:pt>
                <c:pt idx="331">
                  <c:v>3275740</c:v>
                </c:pt>
                <c:pt idx="332">
                  <c:v>3275410</c:v>
                </c:pt>
                <c:pt idx="333">
                  <c:v>3275666</c:v>
                </c:pt>
                <c:pt idx="334">
                  <c:v>3275964</c:v>
                </c:pt>
                <c:pt idx="335">
                  <c:v>3275590</c:v>
                </c:pt>
                <c:pt idx="336">
                  <c:v>3275812</c:v>
                </c:pt>
                <c:pt idx="337">
                  <c:v>3275602</c:v>
                </c:pt>
                <c:pt idx="338">
                  <c:v>3275595</c:v>
                </c:pt>
                <c:pt idx="339">
                  <c:v>3275539</c:v>
                </c:pt>
                <c:pt idx="340">
                  <c:v>3275612</c:v>
                </c:pt>
                <c:pt idx="341">
                  <c:v>3275790</c:v>
                </c:pt>
                <c:pt idx="342">
                  <c:v>3275428</c:v>
                </c:pt>
                <c:pt idx="343">
                  <c:v>3275781</c:v>
                </c:pt>
                <c:pt idx="344">
                  <c:v>3275557</c:v>
                </c:pt>
                <c:pt idx="345">
                  <c:v>3275821</c:v>
                </c:pt>
                <c:pt idx="346">
                  <c:v>3275981</c:v>
                </c:pt>
                <c:pt idx="347">
                  <c:v>3275721</c:v>
                </c:pt>
                <c:pt idx="348">
                  <c:v>3275496</c:v>
                </c:pt>
                <c:pt idx="349">
                  <c:v>3275465</c:v>
                </c:pt>
                <c:pt idx="350">
                  <c:v>3275916</c:v>
                </c:pt>
                <c:pt idx="351">
                  <c:v>3275453</c:v>
                </c:pt>
                <c:pt idx="352">
                  <c:v>3275594</c:v>
                </c:pt>
                <c:pt idx="353">
                  <c:v>3275922</c:v>
                </c:pt>
                <c:pt idx="354">
                  <c:v>3275663</c:v>
                </c:pt>
                <c:pt idx="355">
                  <c:v>3275446</c:v>
                </c:pt>
                <c:pt idx="356">
                  <c:v>3275848</c:v>
                </c:pt>
                <c:pt idx="357">
                  <c:v>3275678</c:v>
                </c:pt>
                <c:pt idx="358">
                  <c:v>3275830</c:v>
                </c:pt>
                <c:pt idx="359">
                  <c:v>3275750</c:v>
                </c:pt>
                <c:pt idx="360">
                  <c:v>3275845</c:v>
                </c:pt>
                <c:pt idx="361">
                  <c:v>3275674</c:v>
                </c:pt>
                <c:pt idx="362">
                  <c:v>3275891</c:v>
                </c:pt>
                <c:pt idx="363">
                  <c:v>3275854</c:v>
                </c:pt>
                <c:pt idx="364">
                  <c:v>3275542</c:v>
                </c:pt>
                <c:pt idx="365">
                  <c:v>3275466</c:v>
                </c:pt>
                <c:pt idx="366">
                  <c:v>3275432</c:v>
                </c:pt>
                <c:pt idx="367">
                  <c:v>3275801</c:v>
                </c:pt>
                <c:pt idx="368">
                  <c:v>3275735</c:v>
                </c:pt>
                <c:pt idx="369">
                  <c:v>3275803</c:v>
                </c:pt>
                <c:pt idx="370">
                  <c:v>3275525</c:v>
                </c:pt>
                <c:pt idx="371">
                  <c:v>3275422</c:v>
                </c:pt>
                <c:pt idx="372">
                  <c:v>3275837</c:v>
                </c:pt>
                <c:pt idx="373">
                  <c:v>3275979</c:v>
                </c:pt>
                <c:pt idx="374">
                  <c:v>3275808</c:v>
                </c:pt>
                <c:pt idx="375">
                  <c:v>3275457</c:v>
                </c:pt>
                <c:pt idx="376">
                  <c:v>3275843</c:v>
                </c:pt>
                <c:pt idx="377">
                  <c:v>3275864</c:v>
                </c:pt>
                <c:pt idx="378">
                  <c:v>3275840</c:v>
                </c:pt>
                <c:pt idx="379">
                  <c:v>3276066</c:v>
                </c:pt>
                <c:pt idx="380">
                  <c:v>3275551</c:v>
                </c:pt>
                <c:pt idx="381">
                  <c:v>3275566</c:v>
                </c:pt>
                <c:pt idx="382">
                  <c:v>3275949</c:v>
                </c:pt>
                <c:pt idx="383">
                  <c:v>3275858</c:v>
                </c:pt>
                <c:pt idx="384">
                  <c:v>3275670</c:v>
                </c:pt>
                <c:pt idx="385">
                  <c:v>3275606</c:v>
                </c:pt>
                <c:pt idx="386">
                  <c:v>3275418</c:v>
                </c:pt>
                <c:pt idx="387">
                  <c:v>3275633</c:v>
                </c:pt>
                <c:pt idx="388">
                  <c:v>3275717</c:v>
                </c:pt>
                <c:pt idx="389">
                  <c:v>3275871</c:v>
                </c:pt>
                <c:pt idx="390">
                  <c:v>3275816</c:v>
                </c:pt>
                <c:pt idx="391">
                  <c:v>3275664</c:v>
                </c:pt>
                <c:pt idx="392">
                  <c:v>3275826</c:v>
                </c:pt>
                <c:pt idx="393">
                  <c:v>3275937</c:v>
                </c:pt>
                <c:pt idx="394">
                  <c:v>3275671</c:v>
                </c:pt>
                <c:pt idx="395">
                  <c:v>3275859</c:v>
                </c:pt>
                <c:pt idx="396">
                  <c:v>3275465</c:v>
                </c:pt>
                <c:pt idx="397">
                  <c:v>3275926</c:v>
                </c:pt>
                <c:pt idx="398">
                  <c:v>3275821</c:v>
                </c:pt>
                <c:pt idx="399">
                  <c:v>3275493</c:v>
                </c:pt>
                <c:pt idx="400">
                  <c:v>3275593</c:v>
                </c:pt>
                <c:pt idx="401">
                  <c:v>3275945</c:v>
                </c:pt>
                <c:pt idx="402">
                  <c:v>3275915</c:v>
                </c:pt>
                <c:pt idx="403">
                  <c:v>3275449</c:v>
                </c:pt>
                <c:pt idx="404">
                  <c:v>3275480</c:v>
                </c:pt>
                <c:pt idx="405">
                  <c:v>3275906</c:v>
                </c:pt>
                <c:pt idx="406">
                  <c:v>3275439</c:v>
                </c:pt>
                <c:pt idx="407">
                  <c:v>3275810</c:v>
                </c:pt>
                <c:pt idx="408">
                  <c:v>3275967</c:v>
                </c:pt>
                <c:pt idx="409">
                  <c:v>3275873</c:v>
                </c:pt>
                <c:pt idx="410">
                  <c:v>3275508</c:v>
                </c:pt>
                <c:pt idx="411">
                  <c:v>3275680</c:v>
                </c:pt>
                <c:pt idx="412">
                  <c:v>3275677</c:v>
                </c:pt>
                <c:pt idx="413">
                  <c:v>3275546</c:v>
                </c:pt>
                <c:pt idx="414">
                  <c:v>3275972</c:v>
                </c:pt>
                <c:pt idx="415">
                  <c:v>3275966</c:v>
                </c:pt>
                <c:pt idx="416">
                  <c:v>3275650</c:v>
                </c:pt>
                <c:pt idx="417">
                  <c:v>3275569</c:v>
                </c:pt>
                <c:pt idx="418">
                  <c:v>3275963</c:v>
                </c:pt>
                <c:pt idx="419">
                  <c:v>3275540</c:v>
                </c:pt>
                <c:pt idx="420">
                  <c:v>3275427</c:v>
                </c:pt>
                <c:pt idx="421">
                  <c:v>3275585</c:v>
                </c:pt>
                <c:pt idx="422">
                  <c:v>3275592</c:v>
                </c:pt>
                <c:pt idx="423">
                  <c:v>3275905</c:v>
                </c:pt>
                <c:pt idx="424">
                  <c:v>3275672</c:v>
                </c:pt>
                <c:pt idx="425">
                  <c:v>3275421</c:v>
                </c:pt>
                <c:pt idx="426">
                  <c:v>3275484</c:v>
                </c:pt>
                <c:pt idx="427">
                  <c:v>3275737</c:v>
                </c:pt>
                <c:pt idx="428">
                  <c:v>3275919</c:v>
                </c:pt>
                <c:pt idx="429">
                  <c:v>3275485</c:v>
                </c:pt>
                <c:pt idx="430">
                  <c:v>3275822</c:v>
                </c:pt>
                <c:pt idx="431">
                  <c:v>3275563</c:v>
                </c:pt>
                <c:pt idx="432">
                  <c:v>3275953</c:v>
                </c:pt>
                <c:pt idx="433">
                  <c:v>3275642</c:v>
                </c:pt>
                <c:pt idx="434">
                  <c:v>3275737</c:v>
                </c:pt>
                <c:pt idx="435">
                  <c:v>3275811</c:v>
                </c:pt>
                <c:pt idx="436">
                  <c:v>3275530</c:v>
                </c:pt>
                <c:pt idx="437">
                  <c:v>3275652</c:v>
                </c:pt>
                <c:pt idx="438">
                  <c:v>3275471</c:v>
                </c:pt>
                <c:pt idx="439">
                  <c:v>3275820</c:v>
                </c:pt>
                <c:pt idx="440">
                  <c:v>3275525</c:v>
                </c:pt>
                <c:pt idx="441">
                  <c:v>3275894</c:v>
                </c:pt>
                <c:pt idx="442">
                  <c:v>3275512</c:v>
                </c:pt>
                <c:pt idx="443">
                  <c:v>3275413</c:v>
                </c:pt>
                <c:pt idx="444">
                  <c:v>3275637</c:v>
                </c:pt>
                <c:pt idx="445">
                  <c:v>3275760</c:v>
                </c:pt>
                <c:pt idx="446">
                  <c:v>3275954</c:v>
                </c:pt>
                <c:pt idx="447">
                  <c:v>3276081</c:v>
                </c:pt>
                <c:pt idx="448">
                  <c:v>3275422</c:v>
                </c:pt>
                <c:pt idx="449">
                  <c:v>3275958</c:v>
                </c:pt>
                <c:pt idx="450">
                  <c:v>3275626</c:v>
                </c:pt>
                <c:pt idx="451">
                  <c:v>3275775</c:v>
                </c:pt>
                <c:pt idx="452">
                  <c:v>3275924</c:v>
                </c:pt>
                <c:pt idx="453">
                  <c:v>3275912</c:v>
                </c:pt>
                <c:pt idx="454">
                  <c:v>3275936</c:v>
                </c:pt>
                <c:pt idx="455">
                  <c:v>3275592</c:v>
                </c:pt>
                <c:pt idx="456">
                  <c:v>3275648</c:v>
                </c:pt>
                <c:pt idx="457">
                  <c:v>3275747</c:v>
                </c:pt>
                <c:pt idx="458">
                  <c:v>3275625</c:v>
                </c:pt>
                <c:pt idx="459">
                  <c:v>3275973</c:v>
                </c:pt>
                <c:pt idx="460">
                  <c:v>3275631</c:v>
                </c:pt>
                <c:pt idx="461">
                  <c:v>3275731</c:v>
                </c:pt>
                <c:pt idx="462">
                  <c:v>3275426</c:v>
                </c:pt>
                <c:pt idx="463">
                  <c:v>3275900</c:v>
                </c:pt>
                <c:pt idx="464">
                  <c:v>3275664</c:v>
                </c:pt>
                <c:pt idx="465">
                  <c:v>3275642</c:v>
                </c:pt>
                <c:pt idx="466">
                  <c:v>3275625</c:v>
                </c:pt>
                <c:pt idx="467">
                  <c:v>3275547</c:v>
                </c:pt>
                <c:pt idx="468">
                  <c:v>3276064</c:v>
                </c:pt>
                <c:pt idx="469">
                  <c:v>3275862</c:v>
                </c:pt>
                <c:pt idx="470">
                  <c:v>3275612</c:v>
                </c:pt>
                <c:pt idx="471">
                  <c:v>3275669</c:v>
                </c:pt>
                <c:pt idx="472">
                  <c:v>3275855</c:v>
                </c:pt>
                <c:pt idx="473">
                  <c:v>3275896</c:v>
                </c:pt>
                <c:pt idx="474">
                  <c:v>3275528</c:v>
                </c:pt>
                <c:pt idx="475">
                  <c:v>3275423</c:v>
                </c:pt>
                <c:pt idx="476">
                  <c:v>3275643</c:v>
                </c:pt>
                <c:pt idx="477">
                  <c:v>3275882</c:v>
                </c:pt>
                <c:pt idx="478">
                  <c:v>3275948</c:v>
                </c:pt>
                <c:pt idx="479">
                  <c:v>3275846</c:v>
                </c:pt>
                <c:pt idx="480">
                  <c:v>3275695</c:v>
                </c:pt>
                <c:pt idx="481">
                  <c:v>3275901</c:v>
                </c:pt>
                <c:pt idx="482">
                  <c:v>3275868</c:v>
                </c:pt>
                <c:pt idx="483">
                  <c:v>3275863</c:v>
                </c:pt>
                <c:pt idx="484">
                  <c:v>3275904</c:v>
                </c:pt>
                <c:pt idx="485">
                  <c:v>3275825</c:v>
                </c:pt>
                <c:pt idx="486">
                  <c:v>3275632</c:v>
                </c:pt>
                <c:pt idx="487">
                  <c:v>3275552</c:v>
                </c:pt>
                <c:pt idx="488">
                  <c:v>3275621</c:v>
                </c:pt>
                <c:pt idx="489">
                  <c:v>3275712</c:v>
                </c:pt>
                <c:pt idx="490">
                  <c:v>3275821</c:v>
                </c:pt>
                <c:pt idx="491">
                  <c:v>3275793</c:v>
                </c:pt>
                <c:pt idx="492">
                  <c:v>3275642</c:v>
                </c:pt>
                <c:pt idx="493">
                  <c:v>3275465</c:v>
                </c:pt>
                <c:pt idx="494">
                  <c:v>3275810</c:v>
                </c:pt>
                <c:pt idx="495">
                  <c:v>3275605</c:v>
                </c:pt>
                <c:pt idx="496">
                  <c:v>3275563</c:v>
                </c:pt>
                <c:pt idx="497">
                  <c:v>3275526</c:v>
                </c:pt>
                <c:pt idx="498">
                  <c:v>3275757</c:v>
                </c:pt>
                <c:pt idx="499">
                  <c:v>3275671</c:v>
                </c:pt>
                <c:pt idx="500">
                  <c:v>3275661</c:v>
                </c:pt>
                <c:pt idx="501">
                  <c:v>3275388</c:v>
                </c:pt>
                <c:pt idx="502">
                  <c:v>3275720</c:v>
                </c:pt>
                <c:pt idx="503">
                  <c:v>3276071</c:v>
                </c:pt>
                <c:pt idx="504">
                  <c:v>3275443</c:v>
                </c:pt>
                <c:pt idx="505">
                  <c:v>3275485</c:v>
                </c:pt>
                <c:pt idx="506">
                  <c:v>3275614</c:v>
                </c:pt>
                <c:pt idx="507">
                  <c:v>3275460</c:v>
                </c:pt>
                <c:pt idx="508">
                  <c:v>3275623</c:v>
                </c:pt>
                <c:pt idx="509">
                  <c:v>3275931</c:v>
                </c:pt>
                <c:pt idx="510">
                  <c:v>3275566</c:v>
                </c:pt>
                <c:pt idx="511">
                  <c:v>3276061</c:v>
                </c:pt>
                <c:pt idx="512">
                  <c:v>3275634</c:v>
                </c:pt>
                <c:pt idx="513">
                  <c:v>3275879</c:v>
                </c:pt>
                <c:pt idx="514">
                  <c:v>3275797</c:v>
                </c:pt>
                <c:pt idx="515">
                  <c:v>3275834</c:v>
                </c:pt>
                <c:pt idx="516">
                  <c:v>3275574</c:v>
                </c:pt>
                <c:pt idx="517">
                  <c:v>3275985</c:v>
                </c:pt>
                <c:pt idx="518">
                  <c:v>3275924</c:v>
                </c:pt>
                <c:pt idx="519">
                  <c:v>3275409</c:v>
                </c:pt>
                <c:pt idx="520">
                  <c:v>3275927</c:v>
                </c:pt>
                <c:pt idx="521">
                  <c:v>3275932</c:v>
                </c:pt>
                <c:pt idx="522">
                  <c:v>3275491</c:v>
                </c:pt>
                <c:pt idx="523">
                  <c:v>3275856</c:v>
                </c:pt>
                <c:pt idx="524">
                  <c:v>3275415</c:v>
                </c:pt>
                <c:pt idx="525">
                  <c:v>3275459</c:v>
                </c:pt>
                <c:pt idx="526">
                  <c:v>3275422</c:v>
                </c:pt>
                <c:pt idx="527">
                  <c:v>3275605</c:v>
                </c:pt>
                <c:pt idx="528">
                  <c:v>3275760</c:v>
                </c:pt>
                <c:pt idx="529">
                  <c:v>3275622</c:v>
                </c:pt>
                <c:pt idx="530">
                  <c:v>3276067</c:v>
                </c:pt>
                <c:pt idx="531">
                  <c:v>3275542</c:v>
                </c:pt>
                <c:pt idx="532">
                  <c:v>3275432</c:v>
                </c:pt>
                <c:pt idx="533">
                  <c:v>3275603</c:v>
                </c:pt>
                <c:pt idx="534">
                  <c:v>3275712</c:v>
                </c:pt>
                <c:pt idx="535">
                  <c:v>3275628</c:v>
                </c:pt>
                <c:pt idx="536">
                  <c:v>3275934</c:v>
                </c:pt>
                <c:pt idx="537">
                  <c:v>3275769</c:v>
                </c:pt>
                <c:pt idx="538">
                  <c:v>3275475</c:v>
                </c:pt>
                <c:pt idx="539">
                  <c:v>3275852</c:v>
                </c:pt>
                <c:pt idx="540">
                  <c:v>3275969</c:v>
                </c:pt>
                <c:pt idx="541">
                  <c:v>3275853</c:v>
                </c:pt>
                <c:pt idx="542">
                  <c:v>3276086</c:v>
                </c:pt>
                <c:pt idx="543">
                  <c:v>3275697</c:v>
                </c:pt>
                <c:pt idx="544">
                  <c:v>3275744</c:v>
                </c:pt>
                <c:pt idx="545">
                  <c:v>3275411</c:v>
                </c:pt>
                <c:pt idx="546">
                  <c:v>3275594</c:v>
                </c:pt>
                <c:pt idx="547">
                  <c:v>3275582</c:v>
                </c:pt>
                <c:pt idx="548">
                  <c:v>3275384</c:v>
                </c:pt>
                <c:pt idx="549">
                  <c:v>3275720</c:v>
                </c:pt>
                <c:pt idx="550">
                  <c:v>3275828</c:v>
                </c:pt>
                <c:pt idx="551">
                  <c:v>3275513</c:v>
                </c:pt>
                <c:pt idx="552">
                  <c:v>3275451</c:v>
                </c:pt>
                <c:pt idx="553">
                  <c:v>3276087</c:v>
                </c:pt>
                <c:pt idx="554">
                  <c:v>3275474</c:v>
                </c:pt>
                <c:pt idx="555">
                  <c:v>3275672</c:v>
                </c:pt>
                <c:pt idx="556">
                  <c:v>3275968</c:v>
                </c:pt>
                <c:pt idx="557">
                  <c:v>3275474</c:v>
                </c:pt>
                <c:pt idx="558">
                  <c:v>3275557</c:v>
                </c:pt>
                <c:pt idx="559">
                  <c:v>3276091</c:v>
                </c:pt>
                <c:pt idx="560">
                  <c:v>3275555</c:v>
                </c:pt>
                <c:pt idx="561">
                  <c:v>3275511</c:v>
                </c:pt>
                <c:pt idx="562">
                  <c:v>3275879</c:v>
                </c:pt>
                <c:pt idx="563">
                  <c:v>3275980</c:v>
                </c:pt>
                <c:pt idx="564">
                  <c:v>3275785</c:v>
                </c:pt>
                <c:pt idx="565">
                  <c:v>3275624</c:v>
                </c:pt>
                <c:pt idx="566">
                  <c:v>3275826</c:v>
                </c:pt>
                <c:pt idx="567">
                  <c:v>3275798</c:v>
                </c:pt>
                <c:pt idx="568">
                  <c:v>3275922</c:v>
                </c:pt>
                <c:pt idx="569">
                  <c:v>3275387</c:v>
                </c:pt>
                <c:pt idx="570">
                  <c:v>3275670</c:v>
                </c:pt>
                <c:pt idx="571">
                  <c:v>3275687</c:v>
                </c:pt>
                <c:pt idx="572">
                  <c:v>3276082</c:v>
                </c:pt>
                <c:pt idx="573">
                  <c:v>3275931</c:v>
                </c:pt>
                <c:pt idx="574">
                  <c:v>3275714</c:v>
                </c:pt>
                <c:pt idx="575">
                  <c:v>3275479</c:v>
                </c:pt>
                <c:pt idx="576">
                  <c:v>3275716</c:v>
                </c:pt>
                <c:pt idx="577">
                  <c:v>3275500</c:v>
                </c:pt>
                <c:pt idx="578">
                  <c:v>3275949</c:v>
                </c:pt>
                <c:pt idx="579">
                  <c:v>3275509</c:v>
                </c:pt>
                <c:pt idx="580">
                  <c:v>3275906</c:v>
                </c:pt>
                <c:pt idx="581">
                  <c:v>3275511</c:v>
                </c:pt>
                <c:pt idx="582">
                  <c:v>3275662</c:v>
                </c:pt>
                <c:pt idx="583">
                  <c:v>3275963</c:v>
                </c:pt>
                <c:pt idx="584">
                  <c:v>3275514</c:v>
                </c:pt>
                <c:pt idx="585">
                  <c:v>3275825</c:v>
                </c:pt>
                <c:pt idx="586">
                  <c:v>3275959</c:v>
                </c:pt>
                <c:pt idx="587">
                  <c:v>3275767</c:v>
                </c:pt>
                <c:pt idx="588">
                  <c:v>3275784</c:v>
                </c:pt>
                <c:pt idx="589">
                  <c:v>3275588</c:v>
                </c:pt>
                <c:pt idx="590">
                  <c:v>3275475</c:v>
                </c:pt>
                <c:pt idx="591">
                  <c:v>3275434</c:v>
                </c:pt>
                <c:pt idx="592">
                  <c:v>3275686</c:v>
                </c:pt>
                <c:pt idx="593">
                  <c:v>3275927</c:v>
                </c:pt>
                <c:pt idx="594">
                  <c:v>3275692</c:v>
                </c:pt>
                <c:pt idx="595">
                  <c:v>3275785</c:v>
                </c:pt>
                <c:pt idx="596">
                  <c:v>3275669</c:v>
                </c:pt>
                <c:pt idx="597">
                  <c:v>3275650</c:v>
                </c:pt>
                <c:pt idx="598">
                  <c:v>3276061</c:v>
                </c:pt>
                <c:pt idx="599">
                  <c:v>3275655</c:v>
                </c:pt>
                <c:pt idx="600">
                  <c:v>3275526</c:v>
                </c:pt>
                <c:pt idx="601">
                  <c:v>3275829</c:v>
                </c:pt>
                <c:pt idx="602">
                  <c:v>3275432</c:v>
                </c:pt>
                <c:pt idx="603">
                  <c:v>3275457</c:v>
                </c:pt>
                <c:pt idx="604">
                  <c:v>3275688</c:v>
                </c:pt>
                <c:pt idx="605">
                  <c:v>3275795</c:v>
                </c:pt>
                <c:pt idx="606">
                  <c:v>3275576</c:v>
                </c:pt>
                <c:pt idx="607">
                  <c:v>3275806</c:v>
                </c:pt>
                <c:pt idx="608">
                  <c:v>3275630</c:v>
                </c:pt>
                <c:pt idx="609">
                  <c:v>3275429</c:v>
                </c:pt>
                <c:pt idx="610">
                  <c:v>3275826</c:v>
                </c:pt>
                <c:pt idx="611">
                  <c:v>3275650</c:v>
                </c:pt>
                <c:pt idx="612">
                  <c:v>3275701</c:v>
                </c:pt>
                <c:pt idx="613">
                  <c:v>3275848</c:v>
                </c:pt>
                <c:pt idx="614">
                  <c:v>3275526</c:v>
                </c:pt>
                <c:pt idx="615">
                  <c:v>3275727</c:v>
                </c:pt>
                <c:pt idx="616">
                  <c:v>3275495</c:v>
                </c:pt>
                <c:pt idx="617">
                  <c:v>3275614</c:v>
                </c:pt>
                <c:pt idx="618">
                  <c:v>3275972</c:v>
                </c:pt>
                <c:pt idx="619">
                  <c:v>3275630</c:v>
                </c:pt>
                <c:pt idx="620">
                  <c:v>3275639</c:v>
                </c:pt>
                <c:pt idx="621">
                  <c:v>3275583</c:v>
                </c:pt>
                <c:pt idx="622">
                  <c:v>3276086</c:v>
                </c:pt>
                <c:pt idx="623">
                  <c:v>3275718</c:v>
                </c:pt>
                <c:pt idx="624">
                  <c:v>3275608</c:v>
                </c:pt>
                <c:pt idx="625">
                  <c:v>3275559</c:v>
                </c:pt>
                <c:pt idx="626">
                  <c:v>3275501</c:v>
                </c:pt>
                <c:pt idx="627">
                  <c:v>3276069</c:v>
                </c:pt>
                <c:pt idx="628">
                  <c:v>3275668</c:v>
                </c:pt>
                <c:pt idx="629">
                  <c:v>3275593</c:v>
                </c:pt>
                <c:pt idx="630">
                  <c:v>3275583</c:v>
                </c:pt>
                <c:pt idx="631">
                  <c:v>3275521</c:v>
                </c:pt>
                <c:pt idx="632">
                  <c:v>3275565</c:v>
                </c:pt>
              </c:strCache>
            </c:strRef>
          </c:cat>
          <c:val>
            <c:numRef>
              <c:f>[0]!emaer</c:f>
              <c:numCache>
                <c:formatCode>General</c:formatCode>
                <c:ptCount val="632"/>
                <c:pt idx="28">
                  <c:v>0</c:v>
                </c:pt>
                <c:pt idx="29">
                  <c:v>0</c:v>
                </c:pt>
                <c:pt idx="30">
                  <c:v>0.655172413793103</c:v>
                </c:pt>
                <c:pt idx="31">
                  <c:v>0.766129032258065</c:v>
                </c:pt>
                <c:pt idx="32">
                  <c:v>0.701612903225806</c:v>
                </c:pt>
                <c:pt idx="33">
                  <c:v>0.719354838709677</c:v>
                </c:pt>
                <c:pt idx="34">
                  <c:v>0.654838709677419</c:v>
                </c:pt>
                <c:pt idx="35">
                  <c:v>0.67258064516129</c:v>
                </c:pt>
                <c:pt idx="36">
                  <c:v>0.608064516129032</c:v>
                </c:pt>
                <c:pt idx="37">
                  <c:v>0.67258064516129</c:v>
                </c:pt>
                <c:pt idx="38">
                  <c:v>0.608064516129032</c:v>
                </c:pt>
                <c:pt idx="39">
                  <c:v>0.67258064516129</c:v>
                </c:pt>
                <c:pt idx="40">
                  <c:v>0.625806451612903</c:v>
                </c:pt>
                <c:pt idx="41">
                  <c:v>0.561290322580645</c:v>
                </c:pt>
                <c:pt idx="42">
                  <c:v>0.625806451612903</c:v>
                </c:pt>
                <c:pt idx="43">
                  <c:v>0.67258064516129</c:v>
                </c:pt>
                <c:pt idx="44">
                  <c:v>0.67258064516129</c:v>
                </c:pt>
                <c:pt idx="45">
                  <c:v>0.67258064516129</c:v>
                </c:pt>
                <c:pt idx="46">
                  <c:v>0.719354838709677</c:v>
                </c:pt>
                <c:pt idx="47">
                  <c:v>0.719354838709677</c:v>
                </c:pt>
                <c:pt idx="48">
                  <c:v>0.67258064516129</c:v>
                </c:pt>
                <c:pt idx="49">
                  <c:v>0.654838709677419</c:v>
                </c:pt>
                <c:pt idx="50">
                  <c:v>0.67258064516129</c:v>
                </c:pt>
                <c:pt idx="51">
                  <c:v>0.654838709677419</c:v>
                </c:pt>
                <c:pt idx="52">
                  <c:v>0.719354838709677</c:v>
                </c:pt>
                <c:pt idx="53">
                  <c:v>0.766129032258065</c:v>
                </c:pt>
                <c:pt idx="54">
                  <c:v>0.766129032258065</c:v>
                </c:pt>
                <c:pt idx="55">
                  <c:v>0.812903225806452</c:v>
                </c:pt>
                <c:pt idx="56">
                  <c:v>0.812903225806452</c:v>
                </c:pt>
                <c:pt idx="57">
                  <c:v>0.859677419354839</c:v>
                </c:pt>
                <c:pt idx="58">
                  <c:v>0.859677419354839</c:v>
                </c:pt>
                <c:pt idx="59">
                  <c:v>0.812903225806452</c:v>
                </c:pt>
                <c:pt idx="60">
                  <c:v>0.748387096774194</c:v>
                </c:pt>
                <c:pt idx="61">
                  <c:v>0.748387096774194</c:v>
                </c:pt>
                <c:pt idx="62">
                  <c:v>0.766129032258065</c:v>
                </c:pt>
                <c:pt idx="63">
                  <c:v>0.701612903225806</c:v>
                </c:pt>
                <c:pt idx="64">
                  <c:v>0.766129032258065</c:v>
                </c:pt>
                <c:pt idx="65">
                  <c:v>0.719354838709677</c:v>
                </c:pt>
                <c:pt idx="66">
                  <c:v>0.654838709677419</c:v>
                </c:pt>
                <c:pt idx="67">
                  <c:v>0.719354838709677</c:v>
                </c:pt>
                <c:pt idx="68">
                  <c:v>0.766129032258065</c:v>
                </c:pt>
                <c:pt idx="69">
                  <c:v>0.766129032258065</c:v>
                </c:pt>
                <c:pt idx="70">
                  <c:v>0.812903225806452</c:v>
                </c:pt>
                <c:pt idx="71">
                  <c:v>0.766129032258065</c:v>
                </c:pt>
                <c:pt idx="72">
                  <c:v>0.701612903225806</c:v>
                </c:pt>
                <c:pt idx="73">
                  <c:v>0.766129032258065</c:v>
                </c:pt>
                <c:pt idx="74">
                  <c:v>0.719354838709677</c:v>
                </c:pt>
                <c:pt idx="75">
                  <c:v>0.654838709677419</c:v>
                </c:pt>
                <c:pt idx="76">
                  <c:v>0.719354838709677</c:v>
                </c:pt>
                <c:pt idx="77">
                  <c:v>0.67258064516129</c:v>
                </c:pt>
                <c:pt idx="78">
                  <c:v>0.608064516129032</c:v>
                </c:pt>
                <c:pt idx="79">
                  <c:v>0.67258064516129</c:v>
                </c:pt>
                <c:pt idx="80">
                  <c:v>0.608064516129032</c:v>
                </c:pt>
                <c:pt idx="81">
                  <c:v>0.608064516129032</c:v>
                </c:pt>
                <c:pt idx="82">
                  <c:v>0.719354838709677</c:v>
                </c:pt>
                <c:pt idx="83">
                  <c:v>0.719354838709677</c:v>
                </c:pt>
                <c:pt idx="84">
                  <c:v>0.719354838709677</c:v>
                </c:pt>
                <c:pt idx="85">
                  <c:v>0.766129032258065</c:v>
                </c:pt>
                <c:pt idx="86">
                  <c:v>0.766129032258065</c:v>
                </c:pt>
                <c:pt idx="87">
                  <c:v>0.766129032258065</c:v>
                </c:pt>
                <c:pt idx="88">
                  <c:v>0.719354838709677</c:v>
                </c:pt>
                <c:pt idx="89">
                  <c:v>0.654838709677419</c:v>
                </c:pt>
                <c:pt idx="90">
                  <c:v>0.67258064516129</c:v>
                </c:pt>
                <c:pt idx="91">
                  <c:v>0.654838709677419</c:v>
                </c:pt>
                <c:pt idx="92">
                  <c:v>0.719354838709677</c:v>
                </c:pt>
                <c:pt idx="93">
                  <c:v>0.719354838709677</c:v>
                </c:pt>
                <c:pt idx="94">
                  <c:v>0.766129032258065</c:v>
                </c:pt>
                <c:pt idx="95">
                  <c:v>0.766129032258065</c:v>
                </c:pt>
                <c:pt idx="96">
                  <c:v>0.766129032258065</c:v>
                </c:pt>
                <c:pt idx="97">
                  <c:v>0.766129032258065</c:v>
                </c:pt>
                <c:pt idx="98">
                  <c:v>0.701612903225806</c:v>
                </c:pt>
                <c:pt idx="99">
                  <c:v>0.766129032258065</c:v>
                </c:pt>
                <c:pt idx="100">
                  <c:v>0.748387096774194</c:v>
                </c:pt>
                <c:pt idx="101">
                  <c:v>0.812903225806452</c:v>
                </c:pt>
                <c:pt idx="102">
                  <c:v>0.812903225806452</c:v>
                </c:pt>
                <c:pt idx="103">
                  <c:v>0.812903225806452</c:v>
                </c:pt>
                <c:pt idx="104">
                  <c:v>0.812903225806452</c:v>
                </c:pt>
                <c:pt idx="105">
                  <c:v>0.812903225806452</c:v>
                </c:pt>
                <c:pt idx="106">
                  <c:v>0.812903225806452</c:v>
                </c:pt>
                <c:pt idx="107">
                  <c:v>0.812903225806452</c:v>
                </c:pt>
                <c:pt idx="108">
                  <c:v>0.859677419354839</c:v>
                </c:pt>
                <c:pt idx="109">
                  <c:v>0.859677419354839</c:v>
                </c:pt>
                <c:pt idx="110">
                  <c:v>0.906451612903226</c:v>
                </c:pt>
                <c:pt idx="111">
                  <c:v>0.859677419354839</c:v>
                </c:pt>
                <c:pt idx="112">
                  <c:v>0.795161290322581</c:v>
                </c:pt>
                <c:pt idx="113">
                  <c:v>0.859677419354839</c:v>
                </c:pt>
                <c:pt idx="114">
                  <c:v>0.859677419354839</c:v>
                </c:pt>
                <c:pt idx="115">
                  <c:v>0.859677419354839</c:v>
                </c:pt>
                <c:pt idx="116">
                  <c:v>0.859677419354839</c:v>
                </c:pt>
                <c:pt idx="117">
                  <c:v>0.906451612903226</c:v>
                </c:pt>
                <c:pt idx="118">
                  <c:v>0.906451612903226</c:v>
                </c:pt>
                <c:pt idx="119">
                  <c:v>0.953225806451613</c:v>
                </c:pt>
                <c:pt idx="120">
                  <c:v>0.906451612903226</c:v>
                </c:pt>
                <c:pt idx="121">
                  <c:v>0.841935483870968</c:v>
                </c:pt>
                <c:pt idx="122">
                  <c:v>0.906451612903226</c:v>
                </c:pt>
                <c:pt idx="123">
                  <c:v>0.906451612903226</c:v>
                </c:pt>
                <c:pt idx="124">
                  <c:v>0.906451612903226</c:v>
                </c:pt>
                <c:pt idx="125">
                  <c:v>0.906451612903226</c:v>
                </c:pt>
                <c:pt idx="126">
                  <c:v>0.906451612903226</c:v>
                </c:pt>
                <c:pt idx="127">
                  <c:v>0.859677419354839</c:v>
                </c:pt>
                <c:pt idx="128">
                  <c:v>0.748387096774194</c:v>
                </c:pt>
                <c:pt idx="129">
                  <c:v>0.701612903225806</c:v>
                </c:pt>
                <c:pt idx="130">
                  <c:v>0.701612903225806</c:v>
                </c:pt>
                <c:pt idx="131">
                  <c:v>0.766129032258065</c:v>
                </c:pt>
                <c:pt idx="132">
                  <c:v>0.654838709677419</c:v>
                </c:pt>
                <c:pt idx="133">
                  <c:v>0.654838709677419</c:v>
                </c:pt>
                <c:pt idx="134">
                  <c:v>0.719354838709677</c:v>
                </c:pt>
                <c:pt idx="135">
                  <c:v>0.719354838709677</c:v>
                </c:pt>
                <c:pt idx="136">
                  <c:v>0.719354838709677</c:v>
                </c:pt>
                <c:pt idx="137">
                  <c:v>0.719354838709677</c:v>
                </c:pt>
                <c:pt idx="138">
                  <c:v>0.719354838709677</c:v>
                </c:pt>
                <c:pt idx="139">
                  <c:v>0.719354838709677</c:v>
                </c:pt>
                <c:pt idx="140">
                  <c:v>0.766129032258065</c:v>
                </c:pt>
                <c:pt idx="141">
                  <c:v>0.766129032258065</c:v>
                </c:pt>
                <c:pt idx="142">
                  <c:v>0.719354838709677</c:v>
                </c:pt>
                <c:pt idx="143">
                  <c:v>0.654838709677419</c:v>
                </c:pt>
                <c:pt idx="144">
                  <c:v>0.719354838709677</c:v>
                </c:pt>
                <c:pt idx="145">
                  <c:v>0.719354838709677</c:v>
                </c:pt>
                <c:pt idx="146">
                  <c:v>0.719354838709677</c:v>
                </c:pt>
                <c:pt idx="147">
                  <c:v>0.766129032258065</c:v>
                </c:pt>
                <c:pt idx="148">
                  <c:v>0.812903225806452</c:v>
                </c:pt>
                <c:pt idx="149">
                  <c:v>0.859677419354839</c:v>
                </c:pt>
                <c:pt idx="150">
                  <c:v>0.859677419354839</c:v>
                </c:pt>
                <c:pt idx="151">
                  <c:v>0.906451612903226</c:v>
                </c:pt>
                <c:pt idx="152">
                  <c:v>0.953225806451613</c:v>
                </c:pt>
                <c:pt idx="153">
                  <c:v>0.953225806451613</c:v>
                </c:pt>
                <c:pt idx="154">
                  <c:v>0.906451612903226</c:v>
                </c:pt>
                <c:pt idx="155">
                  <c:v>0.841935483870968</c:v>
                </c:pt>
                <c:pt idx="156">
                  <c:v>0.906451612903226</c:v>
                </c:pt>
                <c:pt idx="157">
                  <c:v>0.906451612903226</c:v>
                </c:pt>
                <c:pt idx="158">
                  <c:v>0.859677419354839</c:v>
                </c:pt>
                <c:pt idx="159">
                  <c:v>0.795161290322581</c:v>
                </c:pt>
                <c:pt idx="160">
                  <c:v>0.859677419354839</c:v>
                </c:pt>
                <c:pt idx="161">
                  <c:v>0.859677419354839</c:v>
                </c:pt>
                <c:pt idx="162">
                  <c:v>0.906451612903226</c:v>
                </c:pt>
                <c:pt idx="163">
                  <c:v>0.906451612903226</c:v>
                </c:pt>
                <c:pt idx="164">
                  <c:v>0.906451612903226</c:v>
                </c:pt>
                <c:pt idx="165">
                  <c:v>0.906451612903226</c:v>
                </c:pt>
                <c:pt idx="166">
                  <c:v>0.859677419354839</c:v>
                </c:pt>
                <c:pt idx="167">
                  <c:v>0.795161290322581</c:v>
                </c:pt>
                <c:pt idx="168">
                  <c:v>0.859677419354839</c:v>
                </c:pt>
                <c:pt idx="169">
                  <c:v>0.812903225806452</c:v>
                </c:pt>
                <c:pt idx="170">
                  <c:v>0.748387096774194</c:v>
                </c:pt>
                <c:pt idx="171">
                  <c:v>0.812903225806452</c:v>
                </c:pt>
                <c:pt idx="172">
                  <c:v>0.812903225806452</c:v>
                </c:pt>
                <c:pt idx="173">
                  <c:v>0.766129032258065</c:v>
                </c:pt>
                <c:pt idx="174">
                  <c:v>0.748387096774194</c:v>
                </c:pt>
                <c:pt idx="175">
                  <c:v>0.766129032258065</c:v>
                </c:pt>
                <c:pt idx="176">
                  <c:v>0.654838709677419</c:v>
                </c:pt>
                <c:pt idx="177">
                  <c:v>0.654838709677419</c:v>
                </c:pt>
                <c:pt idx="178">
                  <c:v>0.766129032258065</c:v>
                </c:pt>
                <c:pt idx="179">
                  <c:v>0.719354838709677</c:v>
                </c:pt>
                <c:pt idx="180">
                  <c:v>0.608064516129032</c:v>
                </c:pt>
                <c:pt idx="181">
                  <c:v>0.608064516129032</c:v>
                </c:pt>
                <c:pt idx="182">
                  <c:v>0.67258064516129</c:v>
                </c:pt>
                <c:pt idx="183">
                  <c:v>0.625806451612903</c:v>
                </c:pt>
                <c:pt idx="184">
                  <c:v>0.561290322580645</c:v>
                </c:pt>
                <c:pt idx="185">
                  <c:v>0.625806451612903</c:v>
                </c:pt>
                <c:pt idx="186">
                  <c:v>0.67258064516129</c:v>
                </c:pt>
                <c:pt idx="187">
                  <c:v>0.625806451612903</c:v>
                </c:pt>
                <c:pt idx="188">
                  <c:v>0.514516129032258</c:v>
                </c:pt>
                <c:pt idx="189">
                  <c:v>0.561290322580645</c:v>
                </c:pt>
                <c:pt idx="190">
                  <c:v>0.625806451612903</c:v>
                </c:pt>
                <c:pt idx="191">
                  <c:v>0.625806451612903</c:v>
                </c:pt>
                <c:pt idx="192">
                  <c:v>0.625806451612903</c:v>
                </c:pt>
                <c:pt idx="193">
                  <c:v>0.67258064516129</c:v>
                </c:pt>
                <c:pt idx="194">
                  <c:v>0.67258064516129</c:v>
                </c:pt>
                <c:pt idx="195">
                  <c:v>0.719354838709677</c:v>
                </c:pt>
                <c:pt idx="196">
                  <c:v>0.766129032258065</c:v>
                </c:pt>
                <c:pt idx="197">
                  <c:v>0.719354838709677</c:v>
                </c:pt>
                <c:pt idx="198">
                  <c:v>0.608064516129032</c:v>
                </c:pt>
                <c:pt idx="199">
                  <c:v>0.608064516129032</c:v>
                </c:pt>
                <c:pt idx="200">
                  <c:v>0.608064516129032</c:v>
                </c:pt>
                <c:pt idx="201">
                  <c:v>0.561290322580645</c:v>
                </c:pt>
                <c:pt idx="202">
                  <c:v>0.514516129032258</c:v>
                </c:pt>
                <c:pt idx="203">
                  <c:v>0.561290322580645</c:v>
                </c:pt>
                <c:pt idx="204">
                  <c:v>0.625806451612903</c:v>
                </c:pt>
                <c:pt idx="205">
                  <c:v>0.625806451612903</c:v>
                </c:pt>
                <c:pt idx="206">
                  <c:v>0.625806451612903</c:v>
                </c:pt>
                <c:pt idx="207">
                  <c:v>0.625806451612903</c:v>
                </c:pt>
                <c:pt idx="208">
                  <c:v>0.561290322580645</c:v>
                </c:pt>
                <c:pt idx="209">
                  <c:v>0.561290322580645</c:v>
                </c:pt>
                <c:pt idx="210">
                  <c:v>0.579032258064516</c:v>
                </c:pt>
                <c:pt idx="211">
                  <c:v>0.514516129032258</c:v>
                </c:pt>
                <c:pt idx="212">
                  <c:v>0.532258064516129</c:v>
                </c:pt>
                <c:pt idx="213">
                  <c:v>0.467741935483871</c:v>
                </c:pt>
                <c:pt idx="214">
                  <c:v>0.485483870967742</c:v>
                </c:pt>
                <c:pt idx="215">
                  <c:v>0.374193548387097</c:v>
                </c:pt>
                <c:pt idx="216">
                  <c:v>0.32741935483871</c:v>
                </c:pt>
                <c:pt idx="217">
                  <c:v>0.374193548387097</c:v>
                </c:pt>
                <c:pt idx="218">
                  <c:v>0.485483870967742</c:v>
                </c:pt>
                <c:pt idx="219">
                  <c:v>0.532258064516129</c:v>
                </c:pt>
                <c:pt idx="220">
                  <c:v>0.579032258064516</c:v>
                </c:pt>
                <c:pt idx="221">
                  <c:v>0.579032258064516</c:v>
                </c:pt>
                <c:pt idx="222">
                  <c:v>0.561290322580645</c:v>
                </c:pt>
                <c:pt idx="223">
                  <c:v>0.625806451612903</c:v>
                </c:pt>
                <c:pt idx="224">
                  <c:v>0.625806451612903</c:v>
                </c:pt>
                <c:pt idx="225">
                  <c:v>0.625806451612903</c:v>
                </c:pt>
                <c:pt idx="226">
                  <c:v>0.625806451612903</c:v>
                </c:pt>
                <c:pt idx="227">
                  <c:v>0.625806451612903</c:v>
                </c:pt>
                <c:pt idx="228">
                  <c:v>0.608064516129032</c:v>
                </c:pt>
                <c:pt idx="229">
                  <c:v>0.67258064516129</c:v>
                </c:pt>
                <c:pt idx="230">
                  <c:v>0.67258064516129</c:v>
                </c:pt>
                <c:pt idx="231">
                  <c:v>0.608064516129032</c:v>
                </c:pt>
                <c:pt idx="232">
                  <c:v>0.719354838709677</c:v>
                </c:pt>
                <c:pt idx="233">
                  <c:v>0.719354838709677</c:v>
                </c:pt>
                <c:pt idx="234">
                  <c:v>0.719354838709677</c:v>
                </c:pt>
                <c:pt idx="235">
                  <c:v>0.701612903225806</c:v>
                </c:pt>
                <c:pt idx="236">
                  <c:v>0.812903225806452</c:v>
                </c:pt>
                <c:pt idx="237">
                  <c:v>0.766129032258065</c:v>
                </c:pt>
                <c:pt idx="238">
                  <c:v>0.701612903225806</c:v>
                </c:pt>
                <c:pt idx="239">
                  <c:v>0.766129032258065</c:v>
                </c:pt>
                <c:pt idx="240">
                  <c:v>0.766129032258065</c:v>
                </c:pt>
                <c:pt idx="241">
                  <c:v>0.812903225806452</c:v>
                </c:pt>
                <c:pt idx="242">
                  <c:v>0.766129032258065</c:v>
                </c:pt>
                <c:pt idx="243">
                  <c:v>0.701612903225806</c:v>
                </c:pt>
                <c:pt idx="244">
                  <c:v>0.766129032258065</c:v>
                </c:pt>
                <c:pt idx="245">
                  <c:v>0.719354838709677</c:v>
                </c:pt>
                <c:pt idx="246">
                  <c:v>0.654838709677419</c:v>
                </c:pt>
                <c:pt idx="247">
                  <c:v>0.753820033955857</c:v>
                </c:pt>
                <c:pt idx="248">
                  <c:v>0</c:v>
                </c:pt>
                <c:pt idx="249">
                  <c:v>0.640067911714771</c:v>
                </c:pt>
                <c:pt idx="250">
                  <c:v>0.753820033955857</c:v>
                </c:pt>
                <c:pt idx="251">
                  <c:v>0.753820033955857</c:v>
                </c:pt>
                <c:pt idx="252">
                  <c:v>0.753820033955857</c:v>
                </c:pt>
                <c:pt idx="253">
                  <c:v>0.753820033955857</c:v>
                </c:pt>
                <c:pt idx="254">
                  <c:v>0.803056027164686</c:v>
                </c:pt>
                <c:pt idx="255">
                  <c:v>0.803056027164686</c:v>
                </c:pt>
                <c:pt idx="256">
                  <c:v>0.803056027164686</c:v>
                </c:pt>
                <c:pt idx="257">
                  <c:v>0.803056027164686</c:v>
                </c:pt>
                <c:pt idx="258">
                  <c:v>0.738539898132428</c:v>
                </c:pt>
                <c:pt idx="259">
                  <c:v>0.803056027164686</c:v>
                </c:pt>
                <c:pt idx="260">
                  <c:v>0.803056027164686</c:v>
                </c:pt>
                <c:pt idx="261">
                  <c:v>0.803056027164686</c:v>
                </c:pt>
                <c:pt idx="262">
                  <c:v>0.803056027164686</c:v>
                </c:pt>
                <c:pt idx="263">
                  <c:v>0.738539898132428</c:v>
                </c:pt>
                <c:pt idx="264">
                  <c:v>0.803056027164686</c:v>
                </c:pt>
                <c:pt idx="265">
                  <c:v>0.852292020373514</c:v>
                </c:pt>
                <c:pt idx="266">
                  <c:v>0.803056027164686</c:v>
                </c:pt>
                <c:pt idx="267">
                  <c:v>0.701612903225806</c:v>
                </c:pt>
                <c:pt idx="268">
                  <c:v>0.748387096774194</c:v>
                </c:pt>
                <c:pt idx="269">
                  <c:v>0.812903225806452</c:v>
                </c:pt>
                <c:pt idx="270">
                  <c:v>0.812903225806452</c:v>
                </c:pt>
                <c:pt idx="271">
                  <c:v>0.812903225806452</c:v>
                </c:pt>
                <c:pt idx="272">
                  <c:v>0.812903225806452</c:v>
                </c:pt>
                <c:pt idx="273">
                  <c:v>0.812903225806452</c:v>
                </c:pt>
                <c:pt idx="274">
                  <c:v>0.812903225806452</c:v>
                </c:pt>
                <c:pt idx="275">
                  <c:v>0.812903225806452</c:v>
                </c:pt>
                <c:pt idx="276">
                  <c:v>0.812903225806452</c:v>
                </c:pt>
                <c:pt idx="277">
                  <c:v>0.812903225806452</c:v>
                </c:pt>
                <c:pt idx="278">
                  <c:v>0.701612903225806</c:v>
                </c:pt>
                <c:pt idx="279">
                  <c:v>0.654838709677419</c:v>
                </c:pt>
                <c:pt idx="280">
                  <c:v>0.654838709677419</c:v>
                </c:pt>
                <c:pt idx="281">
                  <c:v>0.719354838709677</c:v>
                </c:pt>
                <c:pt idx="282">
                  <c:v>0.766129032258065</c:v>
                </c:pt>
                <c:pt idx="283">
                  <c:v>0.719354838709677</c:v>
                </c:pt>
                <c:pt idx="284">
                  <c:v>0.654838709677419</c:v>
                </c:pt>
                <c:pt idx="285">
                  <c:v>0.719354838709677</c:v>
                </c:pt>
                <c:pt idx="286">
                  <c:v>0.766129032258065</c:v>
                </c:pt>
                <c:pt idx="287">
                  <c:v>0.812903225806452</c:v>
                </c:pt>
                <c:pt idx="288">
                  <c:v>0.812903225806452</c:v>
                </c:pt>
                <c:pt idx="289">
                  <c:v>0.812903225806452</c:v>
                </c:pt>
                <c:pt idx="290">
                  <c:v>0.812903225806452</c:v>
                </c:pt>
                <c:pt idx="291">
                  <c:v>0.812903225806452</c:v>
                </c:pt>
                <c:pt idx="292">
                  <c:v>0.812903225806452</c:v>
                </c:pt>
                <c:pt idx="293">
                  <c:v>0.766129032258065</c:v>
                </c:pt>
                <c:pt idx="294">
                  <c:v>0.654838709677419</c:v>
                </c:pt>
                <c:pt idx="295">
                  <c:v>0.654838709677419</c:v>
                </c:pt>
                <c:pt idx="296">
                  <c:v>0.67258064516129</c:v>
                </c:pt>
                <c:pt idx="297">
                  <c:v>0.608064516129032</c:v>
                </c:pt>
                <c:pt idx="298">
                  <c:v>0.654838709677419</c:v>
                </c:pt>
                <c:pt idx="299">
                  <c:v>0.766129032258065</c:v>
                </c:pt>
                <c:pt idx="300">
                  <c:v>0.766129032258065</c:v>
                </c:pt>
                <c:pt idx="301">
                  <c:v>0.719354838709677</c:v>
                </c:pt>
                <c:pt idx="302">
                  <c:v>0.608064516129032</c:v>
                </c:pt>
                <c:pt idx="303">
                  <c:v>0.654838709677419</c:v>
                </c:pt>
                <c:pt idx="304">
                  <c:v>0.719354838709677</c:v>
                </c:pt>
                <c:pt idx="305">
                  <c:v>0.67258064516129</c:v>
                </c:pt>
                <c:pt idx="306">
                  <c:v>0.608064516129032</c:v>
                </c:pt>
                <c:pt idx="307">
                  <c:v>0.67258064516129</c:v>
                </c:pt>
                <c:pt idx="308">
                  <c:v>0.67258064516129</c:v>
                </c:pt>
                <c:pt idx="309">
                  <c:v>0.625806451612903</c:v>
                </c:pt>
                <c:pt idx="310">
                  <c:v>0.561290322580645</c:v>
                </c:pt>
                <c:pt idx="311">
                  <c:v>0.625806451612903</c:v>
                </c:pt>
                <c:pt idx="312">
                  <c:v>0.579032258064516</c:v>
                </c:pt>
                <c:pt idx="313">
                  <c:v>0.561290322580645</c:v>
                </c:pt>
                <c:pt idx="314">
                  <c:v>0.67258064516129</c:v>
                </c:pt>
                <c:pt idx="315">
                  <c:v>0.625806451612903</c:v>
                </c:pt>
                <c:pt idx="316">
                  <c:v>0.608064516129032</c:v>
                </c:pt>
                <c:pt idx="317">
                  <c:v>0.719354838709677</c:v>
                </c:pt>
                <c:pt idx="318">
                  <c:v>0.67258064516129</c:v>
                </c:pt>
                <c:pt idx="319">
                  <c:v>0.608064516129032</c:v>
                </c:pt>
                <c:pt idx="320">
                  <c:v>0.67258064516129</c:v>
                </c:pt>
                <c:pt idx="321">
                  <c:v>0.719354838709677</c:v>
                </c:pt>
                <c:pt idx="322">
                  <c:v>0.766129032258065</c:v>
                </c:pt>
                <c:pt idx="323">
                  <c:v>0.719354838709677</c:v>
                </c:pt>
                <c:pt idx="324">
                  <c:v>0.654838709677419</c:v>
                </c:pt>
                <c:pt idx="325">
                  <c:v>0.766129032258065</c:v>
                </c:pt>
                <c:pt idx="326">
                  <c:v>0.719354838709677</c:v>
                </c:pt>
                <c:pt idx="327">
                  <c:v>0.654838709677419</c:v>
                </c:pt>
                <c:pt idx="328">
                  <c:v>0.719354838709677</c:v>
                </c:pt>
                <c:pt idx="329">
                  <c:v>0.766129032258065</c:v>
                </c:pt>
                <c:pt idx="330">
                  <c:v>0.766129032258065</c:v>
                </c:pt>
                <c:pt idx="331">
                  <c:v>0.766129032258065</c:v>
                </c:pt>
                <c:pt idx="332">
                  <c:v>0.812903225806452</c:v>
                </c:pt>
                <c:pt idx="333">
                  <c:v>0.812903225806452</c:v>
                </c:pt>
                <c:pt idx="334">
                  <c:v>0.766129032258065</c:v>
                </c:pt>
                <c:pt idx="335">
                  <c:v>0.748387096774194</c:v>
                </c:pt>
                <c:pt idx="336">
                  <c:v>0.766129032258065</c:v>
                </c:pt>
                <c:pt idx="337">
                  <c:v>0.654838709677419</c:v>
                </c:pt>
                <c:pt idx="338">
                  <c:v>0.701612903225806</c:v>
                </c:pt>
                <c:pt idx="339">
                  <c:v>0.766129032258065</c:v>
                </c:pt>
                <c:pt idx="340">
                  <c:v>0.719354838709677</c:v>
                </c:pt>
                <c:pt idx="341">
                  <c:v>0.608064516129032</c:v>
                </c:pt>
                <c:pt idx="342">
                  <c:v>0.608064516129032</c:v>
                </c:pt>
                <c:pt idx="343">
                  <c:v>0.719354838709677</c:v>
                </c:pt>
                <c:pt idx="344">
                  <c:v>0.719354838709677</c:v>
                </c:pt>
                <c:pt idx="345">
                  <c:v>0.67258064516129</c:v>
                </c:pt>
                <c:pt idx="346">
                  <c:v>0.654838709677419</c:v>
                </c:pt>
                <c:pt idx="347">
                  <c:v>0.719354838709677</c:v>
                </c:pt>
                <c:pt idx="348">
                  <c:v>0.67258064516129</c:v>
                </c:pt>
                <c:pt idx="349">
                  <c:v>0.608064516129032</c:v>
                </c:pt>
                <c:pt idx="350">
                  <c:v>0.67258064516129</c:v>
                </c:pt>
                <c:pt idx="351">
                  <c:v>0.67258064516129</c:v>
                </c:pt>
                <c:pt idx="352">
                  <c:v>0.625806451612903</c:v>
                </c:pt>
                <c:pt idx="353">
                  <c:v>0.561290322580645</c:v>
                </c:pt>
                <c:pt idx="354">
                  <c:v>0.67258064516129</c:v>
                </c:pt>
                <c:pt idx="355">
                  <c:v>0.67258064516129</c:v>
                </c:pt>
                <c:pt idx="356">
                  <c:v>0.67258064516129</c:v>
                </c:pt>
                <c:pt idx="357">
                  <c:v>0.654838709677419</c:v>
                </c:pt>
                <c:pt idx="358">
                  <c:v>0.67258064516129</c:v>
                </c:pt>
                <c:pt idx="359">
                  <c:v>0.608064516129032</c:v>
                </c:pt>
                <c:pt idx="360">
                  <c:v>0.719354838709677</c:v>
                </c:pt>
                <c:pt idx="361">
                  <c:v>0.766129032258065</c:v>
                </c:pt>
                <c:pt idx="362">
                  <c:v>0.766129032258065</c:v>
                </c:pt>
                <c:pt idx="363">
                  <c:v>0.719354838709677</c:v>
                </c:pt>
                <c:pt idx="364">
                  <c:v>0.608064516129032</c:v>
                </c:pt>
                <c:pt idx="365">
                  <c:v>0.654838709677419</c:v>
                </c:pt>
                <c:pt idx="366">
                  <c:v>0.67258064516129</c:v>
                </c:pt>
                <c:pt idx="367">
                  <c:v>0.608064516129032</c:v>
                </c:pt>
                <c:pt idx="368">
                  <c:v>0.67258064516129</c:v>
                </c:pt>
                <c:pt idx="369">
                  <c:v>0.608064516129032</c:v>
                </c:pt>
                <c:pt idx="370">
                  <c:v>0.67258064516129</c:v>
                </c:pt>
                <c:pt idx="371">
                  <c:v>0.67258064516129</c:v>
                </c:pt>
                <c:pt idx="372">
                  <c:v>0.67258064516129</c:v>
                </c:pt>
                <c:pt idx="373">
                  <c:v>0.608064516129032</c:v>
                </c:pt>
                <c:pt idx="374">
                  <c:v>0.67258064516129</c:v>
                </c:pt>
                <c:pt idx="375">
                  <c:v>0.67258064516129</c:v>
                </c:pt>
                <c:pt idx="376">
                  <c:v>0.719354838709677</c:v>
                </c:pt>
                <c:pt idx="377">
                  <c:v>0.719354838709677</c:v>
                </c:pt>
                <c:pt idx="378">
                  <c:v>0.766129032258065</c:v>
                </c:pt>
                <c:pt idx="379">
                  <c:v>0.766129032258065</c:v>
                </c:pt>
                <c:pt idx="380">
                  <c:v>0.766129032258065</c:v>
                </c:pt>
                <c:pt idx="381">
                  <c:v>0.766129032258065</c:v>
                </c:pt>
                <c:pt idx="382">
                  <c:v>0.766129032258065</c:v>
                </c:pt>
                <c:pt idx="383">
                  <c:v>0.766129032258065</c:v>
                </c:pt>
                <c:pt idx="384">
                  <c:v>0.748387096774194</c:v>
                </c:pt>
                <c:pt idx="385">
                  <c:v>0.812903225806452</c:v>
                </c:pt>
                <c:pt idx="386">
                  <c:v>0.812903225806452</c:v>
                </c:pt>
                <c:pt idx="387">
                  <c:v>0.701612903225806</c:v>
                </c:pt>
                <c:pt idx="388">
                  <c:v>0.701612903225806</c:v>
                </c:pt>
                <c:pt idx="389">
                  <c:v>0.701612903225806</c:v>
                </c:pt>
                <c:pt idx="390">
                  <c:v>0.719354838709677</c:v>
                </c:pt>
                <c:pt idx="391">
                  <c:v>0.654838709677419</c:v>
                </c:pt>
                <c:pt idx="392">
                  <c:v>0.719354838709677</c:v>
                </c:pt>
                <c:pt idx="393">
                  <c:v>0.654838709677419</c:v>
                </c:pt>
                <c:pt idx="394">
                  <c:v>0.719354838709677</c:v>
                </c:pt>
                <c:pt idx="395">
                  <c:v>0.67258064516129</c:v>
                </c:pt>
                <c:pt idx="396">
                  <c:v>0.608064516129032</c:v>
                </c:pt>
                <c:pt idx="397">
                  <c:v>0.67258064516129</c:v>
                </c:pt>
                <c:pt idx="398">
                  <c:v>0.67258064516129</c:v>
                </c:pt>
                <c:pt idx="399">
                  <c:v>0.625806451612903</c:v>
                </c:pt>
                <c:pt idx="400">
                  <c:v>0.561290322580645</c:v>
                </c:pt>
                <c:pt idx="401">
                  <c:v>0.625806451612903</c:v>
                </c:pt>
                <c:pt idx="402">
                  <c:v>0.625806451612903</c:v>
                </c:pt>
                <c:pt idx="403">
                  <c:v>0.67258064516129</c:v>
                </c:pt>
                <c:pt idx="404">
                  <c:v>0.67258064516129</c:v>
                </c:pt>
                <c:pt idx="405">
                  <c:v>0.67258064516129</c:v>
                </c:pt>
                <c:pt idx="406">
                  <c:v>0.719354838709677</c:v>
                </c:pt>
                <c:pt idx="407">
                  <c:v>0.719354838709677</c:v>
                </c:pt>
                <c:pt idx="408">
                  <c:v>0.701612903225806</c:v>
                </c:pt>
                <c:pt idx="409">
                  <c:v>0.766129032258065</c:v>
                </c:pt>
                <c:pt idx="410">
                  <c:v>0.812903225806452</c:v>
                </c:pt>
                <c:pt idx="411">
                  <c:v>0.766129032258065</c:v>
                </c:pt>
                <c:pt idx="412">
                  <c:v>0.748387096774194</c:v>
                </c:pt>
                <c:pt idx="413">
                  <c:v>0.766129032258065</c:v>
                </c:pt>
                <c:pt idx="414">
                  <c:v>0.701612903225806</c:v>
                </c:pt>
                <c:pt idx="415">
                  <c:v>0.812903225806452</c:v>
                </c:pt>
                <c:pt idx="416">
                  <c:v>0.766129032258065</c:v>
                </c:pt>
                <c:pt idx="417">
                  <c:v>0.654838709677419</c:v>
                </c:pt>
                <c:pt idx="418">
                  <c:v>0.654838709677419</c:v>
                </c:pt>
                <c:pt idx="419">
                  <c:v>0.766129032258065</c:v>
                </c:pt>
                <c:pt idx="420">
                  <c:v>0.766129032258065</c:v>
                </c:pt>
                <c:pt idx="421">
                  <c:v>0.766129032258065</c:v>
                </c:pt>
                <c:pt idx="422">
                  <c:v>0.766129032258065</c:v>
                </c:pt>
                <c:pt idx="423">
                  <c:v>0.766129032258065</c:v>
                </c:pt>
                <c:pt idx="424">
                  <c:v>0.766129032258065</c:v>
                </c:pt>
                <c:pt idx="425">
                  <c:v>0.766129032258065</c:v>
                </c:pt>
                <c:pt idx="426">
                  <c:v>0.719354838709677</c:v>
                </c:pt>
                <c:pt idx="427">
                  <c:v>0.701612903225806</c:v>
                </c:pt>
                <c:pt idx="428">
                  <c:v>0.766129032258065</c:v>
                </c:pt>
                <c:pt idx="429">
                  <c:v>0.766129032258065</c:v>
                </c:pt>
                <c:pt idx="430">
                  <c:v>0.719354838709677</c:v>
                </c:pt>
                <c:pt idx="431">
                  <c:v>0.654838709677419</c:v>
                </c:pt>
                <c:pt idx="432">
                  <c:v>0.654838709677419</c:v>
                </c:pt>
                <c:pt idx="433">
                  <c:v>0.719354838709677</c:v>
                </c:pt>
                <c:pt idx="434">
                  <c:v>0.654838709677419</c:v>
                </c:pt>
                <c:pt idx="435">
                  <c:v>0.719354838709677</c:v>
                </c:pt>
                <c:pt idx="436">
                  <c:v>0.766129032258065</c:v>
                </c:pt>
                <c:pt idx="437">
                  <c:v>0.812903225806452</c:v>
                </c:pt>
                <c:pt idx="438">
                  <c:v>0.812903225806452</c:v>
                </c:pt>
                <c:pt idx="439">
                  <c:v>0.812903225806452</c:v>
                </c:pt>
                <c:pt idx="440">
                  <c:v>0.812903225806452</c:v>
                </c:pt>
                <c:pt idx="441">
                  <c:v>0.812903225806452</c:v>
                </c:pt>
                <c:pt idx="442">
                  <c:v>0.812903225806452</c:v>
                </c:pt>
                <c:pt idx="443">
                  <c:v>0.766129032258065</c:v>
                </c:pt>
                <c:pt idx="444">
                  <c:v>0.701612903225806</c:v>
                </c:pt>
                <c:pt idx="445">
                  <c:v>0.766129032258065</c:v>
                </c:pt>
                <c:pt idx="446">
                  <c:v>0.766129032258065</c:v>
                </c:pt>
                <c:pt idx="447">
                  <c:v>0.701612903225806</c:v>
                </c:pt>
                <c:pt idx="448">
                  <c:v>0.766129032258065</c:v>
                </c:pt>
                <c:pt idx="449">
                  <c:v>0.766129032258065</c:v>
                </c:pt>
                <c:pt idx="450">
                  <c:v>0.766129032258065</c:v>
                </c:pt>
                <c:pt idx="451">
                  <c:v>0.748387096774194</c:v>
                </c:pt>
                <c:pt idx="452">
                  <c:v>0.812903225806452</c:v>
                </c:pt>
                <c:pt idx="453">
                  <c:v>0.812903225806452</c:v>
                </c:pt>
                <c:pt idx="454">
                  <c:v>0.748387096774194</c:v>
                </c:pt>
                <c:pt idx="455">
                  <c:v>0.812903225806452</c:v>
                </c:pt>
                <c:pt idx="456">
                  <c:v>0.812903225806452</c:v>
                </c:pt>
                <c:pt idx="457">
                  <c:v>0.812903225806452</c:v>
                </c:pt>
                <c:pt idx="458">
                  <c:v>0.812903225806452</c:v>
                </c:pt>
                <c:pt idx="459">
                  <c:v>0.812903225806452</c:v>
                </c:pt>
                <c:pt idx="460">
                  <c:v>0.766129032258065</c:v>
                </c:pt>
                <c:pt idx="461">
                  <c:v>0.654838709677419</c:v>
                </c:pt>
                <c:pt idx="462">
                  <c:v>0.654838709677419</c:v>
                </c:pt>
                <c:pt idx="463">
                  <c:v>0.719354838709677</c:v>
                </c:pt>
                <c:pt idx="464">
                  <c:v>0.654838709677419</c:v>
                </c:pt>
                <c:pt idx="465">
                  <c:v>0.719354838709677</c:v>
                </c:pt>
                <c:pt idx="466">
                  <c:v>0.766129032258065</c:v>
                </c:pt>
                <c:pt idx="467">
                  <c:v>0.766129032258065</c:v>
                </c:pt>
                <c:pt idx="468">
                  <c:v>0.766129032258065</c:v>
                </c:pt>
                <c:pt idx="469">
                  <c:v>0.766129032258065</c:v>
                </c:pt>
                <c:pt idx="470">
                  <c:v>0.812903225806452</c:v>
                </c:pt>
                <c:pt idx="471">
                  <c:v>0.766129032258065</c:v>
                </c:pt>
                <c:pt idx="472">
                  <c:v>0.701612903225806</c:v>
                </c:pt>
                <c:pt idx="473">
                  <c:v>0.812903225806452</c:v>
                </c:pt>
                <c:pt idx="474">
                  <c:v>0.766129032258065</c:v>
                </c:pt>
                <c:pt idx="475">
                  <c:v>0.654838709677419</c:v>
                </c:pt>
                <c:pt idx="476">
                  <c:v>0.654838709677419</c:v>
                </c:pt>
                <c:pt idx="477">
                  <c:v>0.719354838709677</c:v>
                </c:pt>
                <c:pt idx="478">
                  <c:v>0.719354838709677</c:v>
                </c:pt>
                <c:pt idx="479">
                  <c:v>0.719354838709677</c:v>
                </c:pt>
                <c:pt idx="480">
                  <c:v>0.719354838709677</c:v>
                </c:pt>
                <c:pt idx="481">
                  <c:v>0.701612903225806</c:v>
                </c:pt>
                <c:pt idx="482">
                  <c:v>0.719354838709677</c:v>
                </c:pt>
                <c:pt idx="483">
                  <c:v>0.701612903225806</c:v>
                </c:pt>
                <c:pt idx="484">
                  <c:v>0.766129032258065</c:v>
                </c:pt>
                <c:pt idx="485">
                  <c:v>0.766129032258065</c:v>
                </c:pt>
                <c:pt idx="486">
                  <c:v>0.766129032258065</c:v>
                </c:pt>
                <c:pt idx="487">
                  <c:v>0.766129032258065</c:v>
                </c:pt>
                <c:pt idx="488">
                  <c:v>0.719354838709677</c:v>
                </c:pt>
                <c:pt idx="489">
                  <c:v>0.654838709677419</c:v>
                </c:pt>
                <c:pt idx="490">
                  <c:v>0.719354838709677</c:v>
                </c:pt>
                <c:pt idx="491">
                  <c:v>0.766129032258065</c:v>
                </c:pt>
                <c:pt idx="492">
                  <c:v>0.719354838709677</c:v>
                </c:pt>
                <c:pt idx="493">
                  <c:v>0.654838709677419</c:v>
                </c:pt>
                <c:pt idx="494">
                  <c:v>0.719354838709677</c:v>
                </c:pt>
                <c:pt idx="495">
                  <c:v>0.654838709677419</c:v>
                </c:pt>
                <c:pt idx="496">
                  <c:v>0.654838709677419</c:v>
                </c:pt>
                <c:pt idx="497">
                  <c:v>0.67258064516129</c:v>
                </c:pt>
                <c:pt idx="498">
                  <c:v>0.608064516129032</c:v>
                </c:pt>
                <c:pt idx="499">
                  <c:v>0.67258064516129</c:v>
                </c:pt>
                <c:pt idx="500">
                  <c:v>0.704584040747029</c:v>
                </c:pt>
                <c:pt idx="501">
                  <c:v>0.67258064516129</c:v>
                </c:pt>
                <c:pt idx="502">
                  <c:v>0.704584040747029</c:v>
                </c:pt>
                <c:pt idx="503">
                  <c:v>0.640067911714771</c:v>
                </c:pt>
                <c:pt idx="504">
                  <c:v>0.704584040747029</c:v>
                </c:pt>
                <c:pt idx="505">
                  <c:v>0.704584040747029</c:v>
                </c:pt>
                <c:pt idx="506">
                  <c:v>0.704584040747029</c:v>
                </c:pt>
                <c:pt idx="507">
                  <c:v>0.704584040747029</c:v>
                </c:pt>
                <c:pt idx="508">
                  <c:v>0.704584040747029</c:v>
                </c:pt>
                <c:pt idx="509">
                  <c:v>0.640067911714771</c:v>
                </c:pt>
                <c:pt idx="510">
                  <c:v>0.704584040747029</c:v>
                </c:pt>
                <c:pt idx="511">
                  <c:v>0.6553480475382</c:v>
                </c:pt>
                <c:pt idx="512">
                  <c:v>0.640067911714771</c:v>
                </c:pt>
                <c:pt idx="513">
                  <c:v>0.704584040747029</c:v>
                </c:pt>
                <c:pt idx="514">
                  <c:v>0.753820033955857</c:v>
                </c:pt>
                <c:pt idx="515">
                  <c:v>0.753820033955857</c:v>
                </c:pt>
                <c:pt idx="516">
                  <c:v>0.689303904923599</c:v>
                </c:pt>
                <c:pt idx="517">
                  <c:v>0.803056027164686</c:v>
                </c:pt>
                <c:pt idx="518">
                  <c:v>0.803056027164686</c:v>
                </c:pt>
                <c:pt idx="519">
                  <c:v>0.803056027164686</c:v>
                </c:pt>
                <c:pt idx="520">
                  <c:v>0.766129032258065</c:v>
                </c:pt>
                <c:pt idx="521">
                  <c:v>0.654838709677419</c:v>
                </c:pt>
                <c:pt idx="522">
                  <c:v>0.701612903225806</c:v>
                </c:pt>
                <c:pt idx="523">
                  <c:v>0.766129032258065</c:v>
                </c:pt>
                <c:pt idx="524">
                  <c:v>0.766129032258065</c:v>
                </c:pt>
                <c:pt idx="525">
                  <c:v>0.766129032258065</c:v>
                </c:pt>
                <c:pt idx="526">
                  <c:v>0.719354838709677</c:v>
                </c:pt>
                <c:pt idx="527">
                  <c:v>0.654838709677419</c:v>
                </c:pt>
                <c:pt idx="528">
                  <c:v>0.766129032258065</c:v>
                </c:pt>
                <c:pt idx="529">
                  <c:v>0.719354838709677</c:v>
                </c:pt>
                <c:pt idx="530">
                  <c:v>0.608064516129032</c:v>
                </c:pt>
                <c:pt idx="531">
                  <c:v>0.654838709677419</c:v>
                </c:pt>
                <c:pt idx="532">
                  <c:v>0.719354838709677</c:v>
                </c:pt>
                <c:pt idx="533">
                  <c:v>0.67258064516129</c:v>
                </c:pt>
                <c:pt idx="534">
                  <c:v>0.608064516129032</c:v>
                </c:pt>
                <c:pt idx="535">
                  <c:v>0.67258064516129</c:v>
                </c:pt>
                <c:pt idx="536">
                  <c:v>0.608064516129032</c:v>
                </c:pt>
                <c:pt idx="537">
                  <c:v>0.625806451612903</c:v>
                </c:pt>
                <c:pt idx="538">
                  <c:v>0.561290322580645</c:v>
                </c:pt>
                <c:pt idx="539">
                  <c:v>0.579032258064516</c:v>
                </c:pt>
                <c:pt idx="540">
                  <c:v>0.561290322580645</c:v>
                </c:pt>
                <c:pt idx="541">
                  <c:v>0.67258064516129</c:v>
                </c:pt>
                <c:pt idx="542">
                  <c:v>0.67258064516129</c:v>
                </c:pt>
                <c:pt idx="543">
                  <c:v>0.67258064516129</c:v>
                </c:pt>
                <c:pt idx="544">
                  <c:v>0.67258064516129</c:v>
                </c:pt>
                <c:pt idx="545">
                  <c:v>0.67258064516129</c:v>
                </c:pt>
                <c:pt idx="546">
                  <c:v>0.719354838709677</c:v>
                </c:pt>
                <c:pt idx="547">
                  <c:v>0.719354838709677</c:v>
                </c:pt>
                <c:pt idx="548">
                  <c:v>0.719354838709677</c:v>
                </c:pt>
                <c:pt idx="549">
                  <c:v>0.719354838709677</c:v>
                </c:pt>
                <c:pt idx="550">
                  <c:v>0.701612903225806</c:v>
                </c:pt>
                <c:pt idx="551">
                  <c:v>0.719354838709677</c:v>
                </c:pt>
                <c:pt idx="552">
                  <c:v>0.654838709677419</c:v>
                </c:pt>
                <c:pt idx="553">
                  <c:v>0.719354838709677</c:v>
                </c:pt>
                <c:pt idx="554">
                  <c:v>0.654838709677419</c:v>
                </c:pt>
                <c:pt idx="555">
                  <c:v>0.766129032258065</c:v>
                </c:pt>
                <c:pt idx="556">
                  <c:v>0.719354838709677</c:v>
                </c:pt>
                <c:pt idx="557">
                  <c:v>0.701612903225806</c:v>
                </c:pt>
                <c:pt idx="558">
                  <c:v>0.719354838709677</c:v>
                </c:pt>
                <c:pt idx="559">
                  <c:v>0.701612903225806</c:v>
                </c:pt>
                <c:pt idx="560">
                  <c:v>0.719354838709677</c:v>
                </c:pt>
                <c:pt idx="561">
                  <c:v>0.654838709677419</c:v>
                </c:pt>
                <c:pt idx="562">
                  <c:v>0.719354838709677</c:v>
                </c:pt>
                <c:pt idx="563">
                  <c:v>0.719354838709677</c:v>
                </c:pt>
                <c:pt idx="564">
                  <c:v>0.719354838709677</c:v>
                </c:pt>
                <c:pt idx="565">
                  <c:v>0.719354838709677</c:v>
                </c:pt>
                <c:pt idx="566">
                  <c:v>0.719354838709677</c:v>
                </c:pt>
                <c:pt idx="567">
                  <c:v>0.67258064516129</c:v>
                </c:pt>
                <c:pt idx="568">
                  <c:v>0.608064516129032</c:v>
                </c:pt>
                <c:pt idx="569">
                  <c:v>0.67258064516129</c:v>
                </c:pt>
                <c:pt idx="570">
                  <c:v>0.608064516129032</c:v>
                </c:pt>
                <c:pt idx="571">
                  <c:v>0.67258064516129</c:v>
                </c:pt>
                <c:pt idx="572">
                  <c:v>0.561290322580645</c:v>
                </c:pt>
                <c:pt idx="573">
                  <c:v>0.608064516129032</c:v>
                </c:pt>
                <c:pt idx="574">
                  <c:v>0.625806451612903</c:v>
                </c:pt>
                <c:pt idx="575">
                  <c:v>0.561290322580645</c:v>
                </c:pt>
                <c:pt idx="576">
                  <c:v>0.67258064516129</c:v>
                </c:pt>
                <c:pt idx="577">
                  <c:v>0.67258064516129</c:v>
                </c:pt>
                <c:pt idx="578">
                  <c:v>0.67258064516129</c:v>
                </c:pt>
                <c:pt idx="579">
                  <c:v>0.608064516129032</c:v>
                </c:pt>
                <c:pt idx="580">
                  <c:v>0.67258064516129</c:v>
                </c:pt>
                <c:pt idx="581">
                  <c:v>0.561290322580645</c:v>
                </c:pt>
                <c:pt idx="582">
                  <c:v>0.514516129032258</c:v>
                </c:pt>
                <c:pt idx="583">
                  <c:v>0.514516129032258</c:v>
                </c:pt>
                <c:pt idx="584">
                  <c:v>0.579032258064516</c:v>
                </c:pt>
                <c:pt idx="585">
                  <c:v>0.532258064516129</c:v>
                </c:pt>
                <c:pt idx="586">
                  <c:v>0.420967741935484</c:v>
                </c:pt>
                <c:pt idx="587">
                  <c:v>0.420967741935484</c:v>
                </c:pt>
                <c:pt idx="588">
                  <c:v>0.420967741935484</c:v>
                </c:pt>
                <c:pt idx="589">
                  <c:v>0.485483870967742</c:v>
                </c:pt>
                <c:pt idx="590">
                  <c:v>0.420967741935484</c:v>
                </c:pt>
                <c:pt idx="591">
                  <c:v>0.532258064516129</c:v>
                </c:pt>
                <c:pt idx="592">
                  <c:v>0.579032258064516</c:v>
                </c:pt>
                <c:pt idx="593">
                  <c:v>0.579032258064516</c:v>
                </c:pt>
                <c:pt idx="594">
                  <c:v>0.625806451612903</c:v>
                </c:pt>
                <c:pt idx="595">
                  <c:v>0.625806451612903</c:v>
                </c:pt>
                <c:pt idx="596">
                  <c:v>0.625806451612903</c:v>
                </c:pt>
                <c:pt idx="597">
                  <c:v>0.625806451612903</c:v>
                </c:pt>
                <c:pt idx="598">
                  <c:v>0.625806451612903</c:v>
                </c:pt>
                <c:pt idx="599">
                  <c:v>0.561290322580645</c:v>
                </c:pt>
                <c:pt idx="600">
                  <c:v>0.67258064516129</c:v>
                </c:pt>
                <c:pt idx="601">
                  <c:v>0.719354838709677</c:v>
                </c:pt>
                <c:pt idx="602">
                  <c:v>0.766129032258065</c:v>
                </c:pt>
                <c:pt idx="603">
                  <c:v>0.766129032258065</c:v>
                </c:pt>
                <c:pt idx="604">
                  <c:v>0.766129032258065</c:v>
                </c:pt>
                <c:pt idx="605">
                  <c:v>0.812903225806452</c:v>
                </c:pt>
                <c:pt idx="606">
                  <c:v>0.812903225806452</c:v>
                </c:pt>
                <c:pt idx="607">
                  <c:v>0.795161290322581</c:v>
                </c:pt>
                <c:pt idx="608">
                  <c:v>0.812903225806452</c:v>
                </c:pt>
                <c:pt idx="609">
                  <c:v>0.795161290322581</c:v>
                </c:pt>
                <c:pt idx="610">
                  <c:v>0.859677419354839</c:v>
                </c:pt>
                <c:pt idx="611">
                  <c:v>0.859677419354839</c:v>
                </c:pt>
                <c:pt idx="612">
                  <c:v>0.859677419354839</c:v>
                </c:pt>
                <c:pt idx="613">
                  <c:v>0.859677419354839</c:v>
                </c:pt>
                <c:pt idx="614">
                  <c:v>0.859677419354839</c:v>
                </c:pt>
                <c:pt idx="615">
                  <c:v>0.859677419354839</c:v>
                </c:pt>
                <c:pt idx="616">
                  <c:v>0.859677419354839</c:v>
                </c:pt>
                <c:pt idx="617">
                  <c:v>0.812903225806452</c:v>
                </c:pt>
                <c:pt idx="618">
                  <c:v>0.795161290322581</c:v>
                </c:pt>
                <c:pt idx="619">
                  <c:v>0.859677419354839</c:v>
                </c:pt>
                <c:pt idx="620">
                  <c:v>0.859677419354839</c:v>
                </c:pt>
                <c:pt idx="621">
                  <c:v>0.859677419354839</c:v>
                </c:pt>
                <c:pt idx="622">
                  <c:v>0.859677419354839</c:v>
                </c:pt>
                <c:pt idx="623">
                  <c:v>0.859677419354839</c:v>
                </c:pt>
                <c:pt idx="624">
                  <c:v>0.859677419354839</c:v>
                </c:pt>
                <c:pt idx="625">
                  <c:v>0.859677419354839</c:v>
                </c:pt>
                <c:pt idx="626">
                  <c:v>0.906451612903226</c:v>
                </c:pt>
                <c:pt idx="627">
                  <c:v>0.906451612903226</c:v>
                </c:pt>
                <c:pt idx="628">
                  <c:v>0.906451612903226</c:v>
                </c:pt>
                <c:pt idx="629">
                  <c:v>0.841935483870968</c:v>
                </c:pt>
                <c:pt idx="630">
                  <c:v>0.906451612903226</c:v>
                </c:pt>
                <c:pt idx="631">
                  <c:v>0.906451612903226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56913409"/>
        <c:axId val="581800493"/>
      </c:lineChart>
      <c:catAx>
        <c:axId val="45691340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800493"/>
        <c:crosses val="autoZero"/>
        <c:auto val="1"/>
        <c:lblAlgn val="ctr"/>
        <c:lblOffset val="100"/>
        <c:noMultiLvlLbl val="0"/>
      </c:catAx>
      <c:valAx>
        <c:axId val="5818004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691340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span"/>
    <c:showDLblsOverMax val="0"/>
    <c:extLst>
      <c:ext uri="{0b15fc19-7d7d-44ad-8c2d-2c3a37ce22c3}">
        <chartProps xmlns="https://web.wps.cn/et/2018/main" chartId="{0fe6ede3-a781-4516-8672-e1f3452d447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24</xdr:col>
      <xdr:colOff>285750</xdr:colOff>
      <xdr:row>2</xdr:row>
      <xdr:rowOff>116205</xdr:rowOff>
    </xdr:from>
    <xdr:to>
      <xdr:col>37</xdr:col>
      <xdr:colOff>132080</xdr:colOff>
      <xdr:row>30</xdr:row>
      <xdr:rowOff>161925</xdr:rowOff>
    </xdr:to>
    <xdr:graphicFrame>
      <xdr:nvGraphicFramePr>
        <xdr:cNvPr id="10" name="图表 9"/>
        <xdr:cNvGraphicFramePr/>
      </xdr:nvGraphicFramePr>
      <xdr:xfrm>
        <a:off x="17859375" y="744855"/>
        <a:ext cx="7466330" cy="484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34</xdr:row>
      <xdr:rowOff>50800</xdr:rowOff>
    </xdr:from>
    <xdr:to>
      <xdr:col>22</xdr:col>
      <xdr:colOff>539750</xdr:colOff>
      <xdr:row>68</xdr:row>
      <xdr:rowOff>116205</xdr:rowOff>
    </xdr:to>
    <xdr:graphicFrame>
      <xdr:nvGraphicFramePr>
        <xdr:cNvPr id="11" name="图表 10"/>
        <xdr:cNvGraphicFramePr/>
      </xdr:nvGraphicFramePr>
      <xdr:xfrm>
        <a:off x="9525" y="6165850"/>
        <a:ext cx="16675100" cy="5894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276225</xdr:colOff>
      <xdr:row>9</xdr:row>
      <xdr:rowOff>49530</xdr:rowOff>
    </xdr:from>
    <xdr:to>
      <xdr:col>21</xdr:col>
      <xdr:colOff>313055</xdr:colOff>
      <xdr:row>37</xdr:row>
      <xdr:rowOff>95250</xdr:rowOff>
    </xdr:to>
    <xdr:graphicFrame>
      <xdr:nvGraphicFramePr>
        <xdr:cNvPr id="2" name="图表 1"/>
        <xdr:cNvGraphicFramePr/>
      </xdr:nvGraphicFramePr>
      <xdr:xfrm>
        <a:off x="4648200" y="1878330"/>
        <a:ext cx="7590155" cy="484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36</xdr:row>
      <xdr:rowOff>69850</xdr:rowOff>
    </xdr:from>
    <xdr:to>
      <xdr:col>17</xdr:col>
      <xdr:colOff>407670</xdr:colOff>
      <xdr:row>65</xdr:row>
      <xdr:rowOff>78740</xdr:rowOff>
    </xdr:to>
    <xdr:graphicFrame>
      <xdr:nvGraphicFramePr>
        <xdr:cNvPr id="3" name="图表 2"/>
        <xdr:cNvGraphicFramePr/>
      </xdr:nvGraphicFramePr>
      <xdr:xfrm>
        <a:off x="1238250" y="6527800"/>
        <a:ext cx="8389620" cy="4980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t_histo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"/>
    </sheetNames>
    <sheetDataSet>
      <sheetData sheetId="0">
        <row r="2">
          <cell r="A2">
            <v>3275383</v>
          </cell>
          <cell r="B2" t="str">
            <v>2025-04-18 23:47:01</v>
          </cell>
          <cell r="C2" t="str">
            <v>大双31.45  小双34.28  大单34.28</v>
          </cell>
          <cell r="D2" t="str">
            <v>大双</v>
          </cell>
          <cell r="E2">
            <v>100.01</v>
          </cell>
          <cell r="F2">
            <v>9</v>
          </cell>
          <cell r="G2" t="str">
            <v>小单</v>
          </cell>
          <cell r="H2">
            <v>0</v>
          </cell>
          <cell r="I2">
            <v>-100.01</v>
          </cell>
          <cell r="J2" t="str">
            <v>否</v>
          </cell>
        </row>
        <row r="3">
          <cell r="A3">
            <v>3275384</v>
          </cell>
          <cell r="B3" t="str">
            <v>2025-04-18 23:48:41</v>
          </cell>
          <cell r="C3" t="str">
            <v>大双31.45  小双34.28  大单34.28</v>
          </cell>
          <cell r="D3" t="str">
            <v>大双</v>
          </cell>
          <cell r="E3">
            <v>100.01</v>
          </cell>
          <cell r="F3">
            <v>17</v>
          </cell>
          <cell r="G3" t="str">
            <v>大单</v>
          </cell>
          <cell r="H3">
            <v>148.4324</v>
          </cell>
          <cell r="I3">
            <v>48.4224</v>
          </cell>
          <cell r="J3" t="str">
            <v>是</v>
          </cell>
        </row>
        <row r="4">
          <cell r="A4">
            <v>3275385</v>
          </cell>
          <cell r="B4" t="str">
            <v>2025-04-18 23:52:12</v>
          </cell>
          <cell r="C4" t="str">
            <v>大双31.45  小双34.28  大单34.28</v>
          </cell>
          <cell r="D4" t="str">
            <v>大双</v>
          </cell>
          <cell r="E4">
            <v>100.01</v>
          </cell>
          <cell r="F4">
            <v>17</v>
          </cell>
          <cell r="G4" t="str">
            <v>大单</v>
          </cell>
          <cell r="H4">
            <v>148.4324</v>
          </cell>
          <cell r="I4">
            <v>48.4224</v>
          </cell>
          <cell r="J4" t="str">
            <v>是</v>
          </cell>
        </row>
        <row r="5">
          <cell r="A5">
            <v>3275386</v>
          </cell>
          <cell r="B5" t="str">
            <v>2025-04-18 23:55:43</v>
          </cell>
          <cell r="C5" t="str">
            <v>大双31.45  小双34.28  大单34.28</v>
          </cell>
          <cell r="D5" t="str">
            <v>大双</v>
          </cell>
          <cell r="E5">
            <v>100.01</v>
          </cell>
          <cell r="F5">
            <v>16</v>
          </cell>
          <cell r="G5" t="str">
            <v>大双</v>
          </cell>
          <cell r="H5">
            <v>148.444</v>
          </cell>
          <cell r="I5">
            <v>48.434</v>
          </cell>
          <cell r="J5" t="str">
            <v>是</v>
          </cell>
        </row>
        <row r="6">
          <cell r="A6">
            <v>3275387</v>
          </cell>
          <cell r="B6" t="str">
            <v>2025-04-18 23:59:14</v>
          </cell>
          <cell r="C6" t="str">
            <v>大双31.45  小双34.28  大单34.28</v>
          </cell>
          <cell r="D6" t="str">
            <v>大双</v>
          </cell>
          <cell r="E6">
            <v>100.01</v>
          </cell>
          <cell r="F6">
            <v>16</v>
          </cell>
          <cell r="G6" t="str">
            <v>大双</v>
          </cell>
          <cell r="H6">
            <v>148.444</v>
          </cell>
          <cell r="I6">
            <v>48.434</v>
          </cell>
          <cell r="J6" t="str">
            <v>是</v>
          </cell>
        </row>
        <row r="7">
          <cell r="A7">
            <v>3275388</v>
          </cell>
          <cell r="B7" t="str">
            <v>2025-04-19 00:02:44</v>
          </cell>
          <cell r="C7" t="str">
            <v>大双31.45  小双34.28  大单34.28</v>
          </cell>
          <cell r="D7" t="str">
            <v>大双</v>
          </cell>
          <cell r="E7">
            <v>100.01</v>
          </cell>
          <cell r="F7" t="str">
            <v>待开奖</v>
          </cell>
        </row>
        <row r="8">
          <cell r="A8">
            <v>3275409</v>
          </cell>
          <cell r="B8" t="str">
            <v>2025-04-19 01:18:39</v>
          </cell>
          <cell r="C8" t="str">
            <v>小单32.36  小双35.28  大双32.36</v>
          </cell>
          <cell r="D8" t="str">
            <v>小双</v>
          </cell>
          <cell r="E8">
            <v>100</v>
          </cell>
          <cell r="F8">
            <v>9</v>
          </cell>
          <cell r="G8" t="str">
            <v>小单</v>
          </cell>
          <cell r="H8">
            <v>152.7392</v>
          </cell>
          <cell r="I8">
            <v>52.7392</v>
          </cell>
          <cell r="J8" t="str">
            <v>是</v>
          </cell>
        </row>
        <row r="9">
          <cell r="A9">
            <v>3275410</v>
          </cell>
          <cell r="B9" t="str">
            <v>2025-04-19 01:19:50</v>
          </cell>
          <cell r="C9" t="str">
            <v>小单32.36  小双35.28  大双32.36</v>
          </cell>
          <cell r="D9" t="str">
            <v>小双</v>
          </cell>
          <cell r="E9">
            <v>100</v>
          </cell>
          <cell r="F9">
            <v>16</v>
          </cell>
          <cell r="G9" t="str">
            <v>大双</v>
          </cell>
          <cell r="H9">
            <v>152.7392</v>
          </cell>
          <cell r="I9">
            <v>52.7392</v>
          </cell>
          <cell r="J9" t="str">
            <v>是</v>
          </cell>
        </row>
        <row r="10">
          <cell r="A10">
            <v>3275411</v>
          </cell>
          <cell r="B10" t="str">
            <v>2025-04-19 01:23:20</v>
          </cell>
          <cell r="C10" t="str">
            <v>小单32.36  小双35.28  大双32.36</v>
          </cell>
          <cell r="D10" t="str">
            <v>小双</v>
          </cell>
          <cell r="E10">
            <v>100</v>
          </cell>
          <cell r="F10">
            <v>10</v>
          </cell>
          <cell r="G10" t="str">
            <v>小双</v>
          </cell>
          <cell r="H10">
            <v>152.7624</v>
          </cell>
          <cell r="I10">
            <v>52.7624</v>
          </cell>
          <cell r="J10" t="str">
            <v>是</v>
          </cell>
        </row>
        <row r="11">
          <cell r="A11">
            <v>3275412</v>
          </cell>
          <cell r="B11" t="str">
            <v>2025-04-19 01:26:41</v>
          </cell>
          <cell r="C11" t="str">
            <v>小单32.36  小双35.28  大双32.36</v>
          </cell>
          <cell r="D11" t="str">
            <v>小双</v>
          </cell>
          <cell r="E11">
            <v>100</v>
          </cell>
          <cell r="F11">
            <v>15</v>
          </cell>
          <cell r="G11" t="str">
            <v>大单</v>
          </cell>
          <cell r="H11">
            <v>0</v>
          </cell>
          <cell r="I11">
            <v>-100</v>
          </cell>
          <cell r="J11" t="str">
            <v>否</v>
          </cell>
        </row>
        <row r="12">
          <cell r="A12">
            <v>3275413</v>
          </cell>
          <cell r="B12" t="str">
            <v>2025-04-19 01:30:12</v>
          </cell>
          <cell r="C12" t="str">
            <v>小单32.36  小双35.28  大双32.36</v>
          </cell>
          <cell r="D12" t="str">
            <v>小双</v>
          </cell>
          <cell r="E12">
            <v>100</v>
          </cell>
          <cell r="F12">
            <v>7</v>
          </cell>
          <cell r="G12" t="str">
            <v>小单</v>
          </cell>
          <cell r="H12">
            <v>152.7392</v>
          </cell>
          <cell r="I12">
            <v>52.7392</v>
          </cell>
          <cell r="J12" t="str">
            <v>是</v>
          </cell>
        </row>
        <row r="13">
          <cell r="A13">
            <v>3275414</v>
          </cell>
          <cell r="B13" t="str">
            <v>2025-04-19 01:33:42</v>
          </cell>
          <cell r="C13" t="str">
            <v>小单32.36  小双35.28  大双32.36</v>
          </cell>
          <cell r="D13" t="str">
            <v>小双</v>
          </cell>
          <cell r="E13">
            <v>100</v>
          </cell>
          <cell r="F13">
            <v>16</v>
          </cell>
          <cell r="G13" t="str">
            <v>大双</v>
          </cell>
          <cell r="H13">
            <v>152.7392</v>
          </cell>
          <cell r="I13">
            <v>52.7392</v>
          </cell>
          <cell r="J13" t="str">
            <v>是</v>
          </cell>
        </row>
        <row r="14">
          <cell r="A14">
            <v>3275415</v>
          </cell>
          <cell r="B14" t="str">
            <v>2025-04-19 01:37:13</v>
          </cell>
          <cell r="C14" t="str">
            <v>小单32.36  小双35.28  大双32.36</v>
          </cell>
          <cell r="D14" t="str">
            <v>小双</v>
          </cell>
          <cell r="E14">
            <v>100</v>
          </cell>
          <cell r="F14">
            <v>9</v>
          </cell>
          <cell r="G14" t="str">
            <v>小单</v>
          </cell>
          <cell r="H14">
            <v>152.7392</v>
          </cell>
          <cell r="I14">
            <v>52.7392</v>
          </cell>
          <cell r="J14" t="str">
            <v>是</v>
          </cell>
        </row>
        <row r="15">
          <cell r="A15">
            <v>3275416</v>
          </cell>
          <cell r="B15" t="str">
            <v>2025-04-19 01:40:44</v>
          </cell>
          <cell r="C15" t="str">
            <v>小单32.36  小双35.28  大双32.36</v>
          </cell>
          <cell r="D15" t="str">
            <v>小双</v>
          </cell>
          <cell r="E15">
            <v>100</v>
          </cell>
          <cell r="F15">
            <v>14</v>
          </cell>
          <cell r="G15" t="str">
            <v>大双</v>
          </cell>
          <cell r="H15">
            <v>0</v>
          </cell>
          <cell r="I15">
            <v>-100</v>
          </cell>
          <cell r="J15" t="str">
            <v>否</v>
          </cell>
        </row>
        <row r="16">
          <cell r="A16">
            <v>3275417</v>
          </cell>
          <cell r="B16" t="str">
            <v>2025-04-19 01:44:15</v>
          </cell>
          <cell r="C16" t="str">
            <v>小单32.36  小双35.28  大双32.36</v>
          </cell>
          <cell r="D16" t="str">
            <v>小双</v>
          </cell>
          <cell r="E16">
            <v>100</v>
          </cell>
          <cell r="F16">
            <v>15</v>
          </cell>
          <cell r="G16" t="str">
            <v>大单</v>
          </cell>
          <cell r="H16">
            <v>0</v>
          </cell>
          <cell r="I16">
            <v>-100</v>
          </cell>
          <cell r="J16" t="str">
            <v>否</v>
          </cell>
        </row>
        <row r="17">
          <cell r="A17">
            <v>3275418</v>
          </cell>
          <cell r="B17" t="str">
            <v>2025-04-19 01:47:45</v>
          </cell>
          <cell r="C17" t="str">
            <v>小单32.36  小双35.28  大双32.36</v>
          </cell>
          <cell r="D17" t="str">
            <v>小双</v>
          </cell>
          <cell r="E17">
            <v>100</v>
          </cell>
          <cell r="F17">
            <v>7</v>
          </cell>
          <cell r="G17" t="str">
            <v>小单</v>
          </cell>
          <cell r="H17">
            <v>152.7392</v>
          </cell>
          <cell r="I17">
            <v>52.7392</v>
          </cell>
          <cell r="J17" t="str">
            <v>是</v>
          </cell>
        </row>
        <row r="18">
          <cell r="A18">
            <v>3275419</v>
          </cell>
          <cell r="B18" t="str">
            <v>2025-04-19 01:51:16</v>
          </cell>
          <cell r="C18" t="str">
            <v>小单31.45  小双34.28  大单34.28</v>
          </cell>
          <cell r="D18" t="str">
            <v>小单</v>
          </cell>
          <cell r="E18">
            <v>100.01</v>
          </cell>
          <cell r="F18">
            <v>6</v>
          </cell>
          <cell r="G18" t="str">
            <v>小双</v>
          </cell>
          <cell r="H18">
            <v>148.4324</v>
          </cell>
          <cell r="I18">
            <v>48.4224</v>
          </cell>
          <cell r="J18" t="str">
            <v>是</v>
          </cell>
        </row>
        <row r="19">
          <cell r="A19">
            <v>3275420</v>
          </cell>
          <cell r="B19" t="str">
            <v>2025-04-19 01:54:47</v>
          </cell>
          <cell r="C19" t="str">
            <v>小单32.36  小双35.28  大双32.36</v>
          </cell>
          <cell r="D19" t="str">
            <v>小双</v>
          </cell>
          <cell r="E19">
            <v>100</v>
          </cell>
          <cell r="F19">
            <v>20</v>
          </cell>
          <cell r="G19" t="str">
            <v>大双</v>
          </cell>
          <cell r="H19">
            <v>152.7392</v>
          </cell>
          <cell r="I19">
            <v>52.7392</v>
          </cell>
          <cell r="J19" t="str">
            <v>是</v>
          </cell>
        </row>
        <row r="20">
          <cell r="A20">
            <v>3275421</v>
          </cell>
          <cell r="B20" t="str">
            <v>2025-04-19 01:58:17</v>
          </cell>
          <cell r="C20" t="str">
            <v>小单32.36  小双35.28  大双32.36</v>
          </cell>
          <cell r="D20" t="str">
            <v>小双</v>
          </cell>
          <cell r="E20">
            <v>100</v>
          </cell>
          <cell r="F20">
            <v>6</v>
          </cell>
          <cell r="G20" t="str">
            <v>小双</v>
          </cell>
          <cell r="H20">
            <v>152.7624</v>
          </cell>
          <cell r="I20">
            <v>52.7624</v>
          </cell>
          <cell r="J20" t="str">
            <v>是</v>
          </cell>
        </row>
        <row r="21">
          <cell r="A21">
            <v>3275422</v>
          </cell>
          <cell r="B21" t="str">
            <v>2025-04-19 02:01:48</v>
          </cell>
          <cell r="C21" t="str">
            <v>小单32.36  小双35.28  大双32.36</v>
          </cell>
          <cell r="D21" t="str">
            <v>小双</v>
          </cell>
          <cell r="E21">
            <v>100</v>
          </cell>
          <cell r="F21">
            <v>10</v>
          </cell>
          <cell r="G21" t="str">
            <v>小双</v>
          </cell>
          <cell r="H21">
            <v>152.7624</v>
          </cell>
          <cell r="I21">
            <v>52.7624</v>
          </cell>
          <cell r="J21" t="str">
            <v>是</v>
          </cell>
        </row>
        <row r="22">
          <cell r="A22">
            <v>3275423</v>
          </cell>
          <cell r="B22" t="str">
            <v>2025-04-19 02:05:19</v>
          </cell>
          <cell r="C22" t="str">
            <v>小单32.36  小双35.28  大双32.36</v>
          </cell>
          <cell r="D22" t="str">
            <v>小双</v>
          </cell>
          <cell r="E22">
            <v>100</v>
          </cell>
          <cell r="F22">
            <v>15</v>
          </cell>
          <cell r="G22" t="str">
            <v>大单</v>
          </cell>
          <cell r="H22">
            <v>0</v>
          </cell>
          <cell r="I22">
            <v>-100</v>
          </cell>
          <cell r="J22" t="str">
            <v>否</v>
          </cell>
        </row>
        <row r="23">
          <cell r="A23">
            <v>3275424</v>
          </cell>
          <cell r="B23" t="str">
            <v>2025-04-19 02:08:50</v>
          </cell>
          <cell r="C23" t="str">
            <v>小单32.36  小双35.28  大双32.36</v>
          </cell>
          <cell r="D23" t="str">
            <v>小双</v>
          </cell>
          <cell r="E23">
            <v>100</v>
          </cell>
          <cell r="F23">
            <v>14</v>
          </cell>
          <cell r="G23" t="str">
            <v>大双</v>
          </cell>
          <cell r="H23">
            <v>0</v>
          </cell>
          <cell r="I23">
            <v>-100</v>
          </cell>
          <cell r="J23" t="str">
            <v>否</v>
          </cell>
        </row>
        <row r="24">
          <cell r="A24">
            <v>3275425</v>
          </cell>
          <cell r="B24" t="str">
            <v>2025-04-19 02:12:20</v>
          </cell>
          <cell r="C24" t="str">
            <v>小单32.36  小双35.28  大双32.36</v>
          </cell>
          <cell r="D24" t="str">
            <v>小双</v>
          </cell>
          <cell r="E24">
            <v>100</v>
          </cell>
          <cell r="F24">
            <v>13</v>
          </cell>
          <cell r="G24" t="str">
            <v>小单</v>
          </cell>
          <cell r="H24">
            <v>0</v>
          </cell>
          <cell r="I24">
            <v>-100</v>
          </cell>
          <cell r="J24" t="str">
            <v>否</v>
          </cell>
        </row>
        <row r="25">
          <cell r="A25">
            <v>3275426</v>
          </cell>
          <cell r="B25" t="str">
            <v>2025-04-19 02:15:41</v>
          </cell>
          <cell r="C25" t="str">
            <v>小单32.36  小双35.28  大双32.36</v>
          </cell>
          <cell r="D25" t="str">
            <v>小双</v>
          </cell>
          <cell r="E25">
            <v>100</v>
          </cell>
          <cell r="F25">
            <v>17</v>
          </cell>
          <cell r="G25" t="str">
            <v>大单</v>
          </cell>
          <cell r="H25">
            <v>0</v>
          </cell>
          <cell r="I25">
            <v>-100</v>
          </cell>
          <cell r="J25" t="str">
            <v>否</v>
          </cell>
        </row>
        <row r="26">
          <cell r="A26">
            <v>3275427</v>
          </cell>
          <cell r="B26" t="str">
            <v>2025-04-19 02:19:12</v>
          </cell>
          <cell r="C26" t="str">
            <v>小单32.36  小双35.28  大双32.36</v>
          </cell>
          <cell r="D26" t="str">
            <v>小双</v>
          </cell>
          <cell r="E26">
            <v>100</v>
          </cell>
          <cell r="F26">
            <v>10</v>
          </cell>
          <cell r="G26" t="str">
            <v>小双</v>
          </cell>
          <cell r="H26">
            <v>152.7624</v>
          </cell>
          <cell r="I26">
            <v>52.7624</v>
          </cell>
          <cell r="J26" t="str">
            <v>是</v>
          </cell>
        </row>
        <row r="27">
          <cell r="A27">
            <v>3275428</v>
          </cell>
          <cell r="B27" t="str">
            <v>2025-04-19 02:22:42</v>
          </cell>
          <cell r="C27" t="str">
            <v>小单32.36  小双35.28  大双32.36</v>
          </cell>
          <cell r="D27" t="str">
            <v>小双</v>
          </cell>
          <cell r="E27">
            <v>100</v>
          </cell>
          <cell r="F27">
            <v>17</v>
          </cell>
          <cell r="G27" t="str">
            <v>大单</v>
          </cell>
          <cell r="H27">
            <v>0</v>
          </cell>
          <cell r="I27">
            <v>-100</v>
          </cell>
          <cell r="J27" t="str">
            <v>否</v>
          </cell>
        </row>
        <row r="28">
          <cell r="A28">
            <v>3275429</v>
          </cell>
          <cell r="B28" t="str">
            <v>2025-04-19 02:26:13</v>
          </cell>
          <cell r="C28" t="str">
            <v>大双31.45  小双34.28  大单34.28</v>
          </cell>
          <cell r="D28" t="str">
            <v>大双</v>
          </cell>
          <cell r="E28">
            <v>100.01</v>
          </cell>
          <cell r="F28">
            <v>13</v>
          </cell>
          <cell r="G28" t="str">
            <v>小单</v>
          </cell>
          <cell r="H28">
            <v>0</v>
          </cell>
          <cell r="I28">
            <v>-100.01</v>
          </cell>
          <cell r="J28" t="str">
            <v>否</v>
          </cell>
        </row>
        <row r="29">
          <cell r="A29">
            <v>3275430</v>
          </cell>
          <cell r="B29" t="str">
            <v>2025-04-19 02:29:44</v>
          </cell>
          <cell r="C29" t="str">
            <v>小单32.36  大双32.36  大单35.28</v>
          </cell>
          <cell r="D29" t="str">
            <v>大单</v>
          </cell>
          <cell r="E29">
            <v>100</v>
          </cell>
          <cell r="F29">
            <v>13</v>
          </cell>
          <cell r="G29" t="str">
            <v>小单</v>
          </cell>
          <cell r="H29">
            <v>0</v>
          </cell>
          <cell r="I29">
            <v>-100</v>
          </cell>
          <cell r="J29" t="str">
            <v>否</v>
          </cell>
        </row>
        <row r="30">
          <cell r="A30">
            <v>3275431</v>
          </cell>
          <cell r="B30" t="str">
            <v>2025-04-19 02:33:14</v>
          </cell>
          <cell r="C30" t="str">
            <v>小单31.45  小双34.28  大单34.28</v>
          </cell>
          <cell r="D30" t="str">
            <v>小单</v>
          </cell>
          <cell r="E30">
            <v>100.01</v>
          </cell>
          <cell r="F30">
            <v>18</v>
          </cell>
          <cell r="G30" t="str">
            <v>大双</v>
          </cell>
          <cell r="H30">
            <v>0</v>
          </cell>
          <cell r="I30">
            <v>-100.01</v>
          </cell>
          <cell r="J30" t="str">
            <v>否</v>
          </cell>
        </row>
        <row r="31">
          <cell r="A31">
            <v>3275432</v>
          </cell>
          <cell r="B31" t="str">
            <v>2025-04-19 02:36:45</v>
          </cell>
          <cell r="C31" t="str">
            <v>小单32.36  大双32.36  大单35.28</v>
          </cell>
          <cell r="D31" t="str">
            <v>大单</v>
          </cell>
          <cell r="E31">
            <v>100</v>
          </cell>
          <cell r="F31">
            <v>11</v>
          </cell>
          <cell r="G31" t="str">
            <v>小单</v>
          </cell>
          <cell r="H31">
            <v>152.7392</v>
          </cell>
          <cell r="I31">
            <v>52.7392</v>
          </cell>
          <cell r="J31" t="str">
            <v>是</v>
          </cell>
        </row>
        <row r="32">
          <cell r="A32">
            <v>3275433</v>
          </cell>
          <cell r="B32" t="str">
            <v>2025-04-19 02:40:16</v>
          </cell>
          <cell r="C32" t="str">
            <v>小单31.45  小双34.28  大单34.28</v>
          </cell>
          <cell r="D32" t="str">
            <v>小单</v>
          </cell>
          <cell r="E32">
            <v>100.01</v>
          </cell>
          <cell r="F32">
            <v>19</v>
          </cell>
          <cell r="G32" t="str">
            <v>大单</v>
          </cell>
          <cell r="H32">
            <v>148.4324</v>
          </cell>
          <cell r="I32">
            <v>48.4224</v>
          </cell>
          <cell r="J32" t="str">
            <v>是</v>
          </cell>
        </row>
        <row r="33">
          <cell r="A33">
            <v>3275434</v>
          </cell>
          <cell r="B33" t="str">
            <v>2025-04-19 02:43:46</v>
          </cell>
          <cell r="C33" t="str">
            <v>小单31.45  小双34.28  大单34.28</v>
          </cell>
          <cell r="D33" t="str">
            <v>小单</v>
          </cell>
          <cell r="E33">
            <v>100.01</v>
          </cell>
          <cell r="F33">
            <v>10</v>
          </cell>
          <cell r="G33" t="str">
            <v>小双</v>
          </cell>
          <cell r="H33">
            <v>148.4324</v>
          </cell>
          <cell r="I33">
            <v>48.4224</v>
          </cell>
          <cell r="J33" t="str">
            <v>是</v>
          </cell>
        </row>
        <row r="34">
          <cell r="A34">
            <v>3275435</v>
          </cell>
          <cell r="B34" t="str">
            <v>2025-04-19 02:47:17</v>
          </cell>
          <cell r="C34" t="str">
            <v>小单31.45  小双34.28  大单34.28</v>
          </cell>
          <cell r="D34" t="str">
            <v>小单</v>
          </cell>
          <cell r="E34">
            <v>100.01</v>
          </cell>
          <cell r="F34">
            <v>10</v>
          </cell>
          <cell r="G34" t="str">
            <v>小双</v>
          </cell>
          <cell r="H34">
            <v>148.4324</v>
          </cell>
          <cell r="I34">
            <v>48.4224</v>
          </cell>
          <cell r="J34" t="str">
            <v>是</v>
          </cell>
        </row>
        <row r="35">
          <cell r="A35">
            <v>3275436</v>
          </cell>
          <cell r="B35" t="str">
            <v>2025-04-19 02:50:38</v>
          </cell>
          <cell r="C35" t="str">
            <v>小单31.45  小双34.28  大单34.28</v>
          </cell>
          <cell r="D35" t="str">
            <v>小单</v>
          </cell>
          <cell r="E35">
            <v>100.01</v>
          </cell>
          <cell r="F35">
            <v>9</v>
          </cell>
          <cell r="G35" t="str">
            <v>小单</v>
          </cell>
          <cell r="H35">
            <v>148.444</v>
          </cell>
          <cell r="I35">
            <v>48.434</v>
          </cell>
          <cell r="J35" t="str">
            <v>是</v>
          </cell>
        </row>
        <row r="36">
          <cell r="A36">
            <v>3275437</v>
          </cell>
          <cell r="B36" t="str">
            <v>2025-04-19 02:54:09</v>
          </cell>
          <cell r="C36" t="str">
            <v>小单31.45  小双34.28  大单34.28</v>
          </cell>
          <cell r="D36" t="str">
            <v>小单</v>
          </cell>
          <cell r="E36">
            <v>100.01</v>
          </cell>
          <cell r="F36">
            <v>13</v>
          </cell>
          <cell r="G36" t="str">
            <v>小单</v>
          </cell>
          <cell r="H36">
            <v>0</v>
          </cell>
          <cell r="I36">
            <v>-100.01</v>
          </cell>
          <cell r="J36" t="str">
            <v>否</v>
          </cell>
        </row>
        <row r="37">
          <cell r="A37">
            <v>3275438</v>
          </cell>
          <cell r="B37" t="str">
            <v>2025-04-19 02:57:39</v>
          </cell>
          <cell r="C37" t="str">
            <v>小单31.45  小双34.28  大单34.28</v>
          </cell>
          <cell r="D37" t="str">
            <v>小单</v>
          </cell>
          <cell r="E37">
            <v>100.01</v>
          </cell>
          <cell r="F37">
            <v>23</v>
          </cell>
          <cell r="G37" t="str">
            <v>大单</v>
          </cell>
          <cell r="H37">
            <v>148.4324</v>
          </cell>
          <cell r="I37">
            <v>48.4224</v>
          </cell>
          <cell r="J37" t="str">
            <v>是</v>
          </cell>
        </row>
        <row r="38">
          <cell r="A38">
            <v>3275439</v>
          </cell>
          <cell r="B38" t="str">
            <v>2025-04-19 03:01:20</v>
          </cell>
          <cell r="C38" t="str">
            <v>小单31.45  小双34.28  大单34.28</v>
          </cell>
          <cell r="D38" t="str">
            <v>小单</v>
          </cell>
          <cell r="E38">
            <v>100.01</v>
          </cell>
          <cell r="F38">
            <v>13</v>
          </cell>
          <cell r="G38" t="str">
            <v>小单</v>
          </cell>
          <cell r="H38">
            <v>0</v>
          </cell>
          <cell r="I38">
            <v>-100.01</v>
          </cell>
          <cell r="J38" t="str">
            <v>否</v>
          </cell>
        </row>
        <row r="39">
          <cell r="A39">
            <v>3275440</v>
          </cell>
          <cell r="B39" t="str">
            <v>2025-04-19 03:04:41</v>
          </cell>
          <cell r="C39" t="str">
            <v>小单31.45  小双34.28  大单34.28</v>
          </cell>
          <cell r="D39" t="str">
            <v>小单</v>
          </cell>
          <cell r="E39">
            <v>100.01</v>
          </cell>
          <cell r="F39">
            <v>11</v>
          </cell>
          <cell r="G39" t="str">
            <v>小单</v>
          </cell>
          <cell r="H39">
            <v>148.444</v>
          </cell>
          <cell r="I39">
            <v>48.434</v>
          </cell>
          <cell r="J39" t="str">
            <v>是</v>
          </cell>
        </row>
        <row r="40">
          <cell r="A40">
            <v>3275441</v>
          </cell>
          <cell r="B40" t="str">
            <v>2025-04-19 03:08:11</v>
          </cell>
          <cell r="C40" t="str">
            <v>小单31.45  小双34.28  大单34.28</v>
          </cell>
          <cell r="D40" t="str">
            <v>小单</v>
          </cell>
          <cell r="E40">
            <v>100.01</v>
          </cell>
          <cell r="F40">
            <v>20</v>
          </cell>
          <cell r="G40" t="str">
            <v>大双</v>
          </cell>
          <cell r="H40">
            <v>0</v>
          </cell>
          <cell r="I40">
            <v>-100.01</v>
          </cell>
          <cell r="J40" t="str">
            <v>否</v>
          </cell>
        </row>
        <row r="41">
          <cell r="A41">
            <v>3275442</v>
          </cell>
          <cell r="B41" t="str">
            <v>2025-04-19 03:11:42</v>
          </cell>
          <cell r="C41" t="str">
            <v>小单31.45  小双34.28  大单34.28</v>
          </cell>
          <cell r="D41" t="str">
            <v>小单</v>
          </cell>
          <cell r="E41">
            <v>100.01</v>
          </cell>
          <cell r="F41">
            <v>13</v>
          </cell>
          <cell r="G41" t="str">
            <v>小单</v>
          </cell>
          <cell r="H41">
            <v>0</v>
          </cell>
          <cell r="I41">
            <v>-100.01</v>
          </cell>
          <cell r="J41" t="str">
            <v>否</v>
          </cell>
        </row>
        <row r="42">
          <cell r="A42">
            <v>3275443</v>
          </cell>
          <cell r="B42" t="str">
            <v>2025-04-19 03:15:13</v>
          </cell>
          <cell r="C42" t="str">
            <v>小单31.45  小双34.28  大单34.28</v>
          </cell>
          <cell r="D42" t="str">
            <v>小单</v>
          </cell>
          <cell r="E42">
            <v>100.01</v>
          </cell>
          <cell r="F42">
            <v>17</v>
          </cell>
          <cell r="G42" t="str">
            <v>大单</v>
          </cell>
          <cell r="H42">
            <v>148.4324</v>
          </cell>
          <cell r="I42">
            <v>48.4224</v>
          </cell>
          <cell r="J42" t="str">
            <v>是</v>
          </cell>
        </row>
        <row r="43">
          <cell r="A43">
            <v>3275444</v>
          </cell>
          <cell r="B43" t="str">
            <v>2025-04-19 03:18:44</v>
          </cell>
          <cell r="C43" t="str">
            <v>小单31.45  小双34.28  大单34.28</v>
          </cell>
          <cell r="D43" t="str">
            <v>小单</v>
          </cell>
          <cell r="E43">
            <v>100.01</v>
          </cell>
          <cell r="F43">
            <v>12</v>
          </cell>
          <cell r="G43" t="str">
            <v>小双</v>
          </cell>
          <cell r="H43">
            <v>148.4324</v>
          </cell>
          <cell r="I43">
            <v>48.4224</v>
          </cell>
          <cell r="J43" t="str">
            <v>是</v>
          </cell>
        </row>
        <row r="44">
          <cell r="A44">
            <v>3275445</v>
          </cell>
          <cell r="B44" t="str">
            <v>2025-04-19 03:22:14</v>
          </cell>
          <cell r="C44" t="str">
            <v>小单31.45  小双34.28  大单34.28</v>
          </cell>
          <cell r="D44" t="str">
            <v>小单</v>
          </cell>
          <cell r="E44">
            <v>100.01</v>
          </cell>
          <cell r="F44">
            <v>15</v>
          </cell>
          <cell r="G44" t="str">
            <v>大单</v>
          </cell>
          <cell r="H44">
            <v>148.4324</v>
          </cell>
          <cell r="I44">
            <v>48.4224</v>
          </cell>
          <cell r="J44" t="str">
            <v>是</v>
          </cell>
        </row>
        <row r="45">
          <cell r="A45">
            <v>3275446</v>
          </cell>
          <cell r="B45" t="str">
            <v>2025-04-19 03:25:45</v>
          </cell>
          <cell r="C45" t="str">
            <v>小单31.45  小双34.28  大单34.28</v>
          </cell>
          <cell r="D45" t="str">
            <v>小单</v>
          </cell>
          <cell r="E45">
            <v>100.01</v>
          </cell>
          <cell r="F45">
            <v>11</v>
          </cell>
          <cell r="G45" t="str">
            <v>小单</v>
          </cell>
          <cell r="H45">
            <v>148.444</v>
          </cell>
          <cell r="I45">
            <v>48.434</v>
          </cell>
          <cell r="J45" t="str">
            <v>是</v>
          </cell>
        </row>
        <row r="46">
          <cell r="A46">
            <v>3275447</v>
          </cell>
          <cell r="B46" t="str">
            <v>2025-04-19 03:29:16</v>
          </cell>
          <cell r="C46" t="str">
            <v>小单31.45  小双34.28  大单34.28</v>
          </cell>
          <cell r="D46" t="str">
            <v>小单</v>
          </cell>
          <cell r="E46">
            <v>100.01</v>
          </cell>
          <cell r="F46">
            <v>13</v>
          </cell>
          <cell r="G46" t="str">
            <v>小单</v>
          </cell>
          <cell r="H46">
            <v>0</v>
          </cell>
          <cell r="I46">
            <v>-100.01</v>
          </cell>
          <cell r="J46" t="str">
            <v>否</v>
          </cell>
        </row>
        <row r="47">
          <cell r="A47">
            <v>3275448</v>
          </cell>
          <cell r="B47" t="str">
            <v>2025-04-19 03:32:46</v>
          </cell>
          <cell r="C47" t="str">
            <v>小单31.45  小双34.28  大单34.28</v>
          </cell>
          <cell r="D47" t="str">
            <v>小单</v>
          </cell>
          <cell r="E47">
            <v>100.01</v>
          </cell>
          <cell r="F47">
            <v>16</v>
          </cell>
          <cell r="G47" t="str">
            <v>大双</v>
          </cell>
          <cell r="H47">
            <v>0</v>
          </cell>
          <cell r="I47">
            <v>-100.01</v>
          </cell>
          <cell r="J47" t="str">
            <v>否</v>
          </cell>
        </row>
        <row r="48">
          <cell r="A48">
            <v>3275449</v>
          </cell>
          <cell r="B48" t="str">
            <v>2025-04-19 03:36:17</v>
          </cell>
          <cell r="C48" t="str">
            <v>小单31.45  小双34.28  大单34.28</v>
          </cell>
          <cell r="D48" t="str">
            <v>小单</v>
          </cell>
          <cell r="E48">
            <v>100.01</v>
          </cell>
          <cell r="F48">
            <v>11</v>
          </cell>
          <cell r="G48" t="str">
            <v>小单</v>
          </cell>
          <cell r="H48">
            <v>148.444</v>
          </cell>
          <cell r="I48">
            <v>48.434</v>
          </cell>
          <cell r="J48" t="str">
            <v>是</v>
          </cell>
        </row>
        <row r="49">
          <cell r="A49">
            <v>3275450</v>
          </cell>
          <cell r="B49" t="str">
            <v>2025-04-19 03:39:38</v>
          </cell>
          <cell r="C49" t="str">
            <v>小单31.45  小双34.28  大单34.28</v>
          </cell>
          <cell r="D49" t="str">
            <v>小单</v>
          </cell>
          <cell r="E49">
            <v>100.01</v>
          </cell>
          <cell r="F49">
            <v>10</v>
          </cell>
          <cell r="G49" t="str">
            <v>小双</v>
          </cell>
          <cell r="H49">
            <v>148.4324</v>
          </cell>
          <cell r="I49">
            <v>48.4224</v>
          </cell>
          <cell r="J49" t="str">
            <v>是</v>
          </cell>
        </row>
        <row r="50">
          <cell r="A50">
            <v>3275451</v>
          </cell>
          <cell r="B50" t="str">
            <v>2025-04-19 03:43:19</v>
          </cell>
          <cell r="C50" t="str">
            <v>小单31.45  小双34.28  大单34.28</v>
          </cell>
          <cell r="D50" t="str">
            <v>小单</v>
          </cell>
          <cell r="E50">
            <v>100.01</v>
          </cell>
          <cell r="F50">
            <v>14</v>
          </cell>
          <cell r="G50" t="str">
            <v>大双</v>
          </cell>
          <cell r="H50">
            <v>0</v>
          </cell>
          <cell r="I50">
            <v>-100.01</v>
          </cell>
          <cell r="J50" t="str">
            <v>否</v>
          </cell>
        </row>
        <row r="51">
          <cell r="A51">
            <v>3275452</v>
          </cell>
          <cell r="B51" t="str">
            <v>2025-04-19 03:46:39</v>
          </cell>
          <cell r="C51" t="str">
            <v>小单31.45  小双34.28  大单34.28</v>
          </cell>
          <cell r="D51" t="str">
            <v>小单</v>
          </cell>
          <cell r="E51">
            <v>100.01</v>
          </cell>
          <cell r="F51">
            <v>11</v>
          </cell>
          <cell r="G51" t="str">
            <v>小单</v>
          </cell>
          <cell r="H51">
            <v>148.444</v>
          </cell>
          <cell r="I51">
            <v>48.434</v>
          </cell>
          <cell r="J51" t="str">
            <v>是</v>
          </cell>
        </row>
        <row r="52">
          <cell r="A52">
            <v>3275453</v>
          </cell>
          <cell r="B52" t="str">
            <v>2025-04-19 03:50:10</v>
          </cell>
          <cell r="C52" t="str">
            <v>小单31.45  小双34.28  大单34.28</v>
          </cell>
          <cell r="D52" t="str">
            <v>小单</v>
          </cell>
          <cell r="E52">
            <v>100.01</v>
          </cell>
          <cell r="F52">
            <v>9</v>
          </cell>
          <cell r="G52" t="str">
            <v>小单</v>
          </cell>
          <cell r="H52">
            <v>148.444</v>
          </cell>
          <cell r="I52">
            <v>48.434</v>
          </cell>
          <cell r="J52" t="str">
            <v>是</v>
          </cell>
        </row>
        <row r="53">
          <cell r="A53">
            <v>3275454</v>
          </cell>
          <cell r="B53" t="str">
            <v>2025-04-19 03:53:41</v>
          </cell>
          <cell r="C53" t="str">
            <v>小单31.45  小双34.28  大单34.28</v>
          </cell>
          <cell r="D53" t="str">
            <v>小单</v>
          </cell>
          <cell r="E53">
            <v>100.01</v>
          </cell>
          <cell r="F53">
            <v>9</v>
          </cell>
          <cell r="G53" t="str">
            <v>小单</v>
          </cell>
          <cell r="H53">
            <v>148.444</v>
          </cell>
          <cell r="I53">
            <v>48.434</v>
          </cell>
          <cell r="J53" t="str">
            <v>是</v>
          </cell>
        </row>
        <row r="54">
          <cell r="A54">
            <v>3275455</v>
          </cell>
          <cell r="B54" t="str">
            <v>2025-04-19 03:57:11</v>
          </cell>
          <cell r="C54" t="str">
            <v>小单31.45  小双34.28  大单34.28</v>
          </cell>
          <cell r="D54" t="str">
            <v>小单</v>
          </cell>
          <cell r="E54">
            <v>100.01</v>
          </cell>
          <cell r="F54">
            <v>20</v>
          </cell>
          <cell r="G54" t="str">
            <v>大双</v>
          </cell>
          <cell r="H54">
            <v>0</v>
          </cell>
          <cell r="I54">
            <v>-100.01</v>
          </cell>
          <cell r="J54" t="str">
            <v>否</v>
          </cell>
        </row>
        <row r="55">
          <cell r="A55">
            <v>3275456</v>
          </cell>
          <cell r="B55" t="str">
            <v>2025-04-19 04:00:42</v>
          </cell>
          <cell r="C55" t="str">
            <v>小单31.45  小双34.28  大单34.28</v>
          </cell>
          <cell r="D55" t="str">
            <v>小单</v>
          </cell>
          <cell r="E55">
            <v>100.01</v>
          </cell>
          <cell r="F55">
            <v>18</v>
          </cell>
          <cell r="G55" t="str">
            <v>大双</v>
          </cell>
          <cell r="H55">
            <v>0</v>
          </cell>
          <cell r="I55">
            <v>-100.01</v>
          </cell>
          <cell r="J55" t="str">
            <v>否</v>
          </cell>
        </row>
        <row r="56">
          <cell r="A56">
            <v>3275457</v>
          </cell>
          <cell r="B56" t="str">
            <v>2025-04-19 04:04:13</v>
          </cell>
          <cell r="C56" t="str">
            <v>小单31.45  小双34.28  大单34.28</v>
          </cell>
          <cell r="D56" t="str">
            <v>小单</v>
          </cell>
          <cell r="E56">
            <v>100.01</v>
          </cell>
          <cell r="F56">
            <v>13</v>
          </cell>
          <cell r="G56" t="str">
            <v>小单</v>
          </cell>
          <cell r="H56">
            <v>0</v>
          </cell>
          <cell r="I56">
            <v>-100.01</v>
          </cell>
          <cell r="J56" t="str">
            <v>否</v>
          </cell>
        </row>
        <row r="57">
          <cell r="A57">
            <v>3275458</v>
          </cell>
          <cell r="B57" t="str">
            <v>2025-04-19 04:07:43</v>
          </cell>
          <cell r="C57" t="str">
            <v>小单31.45  小双34.28  大单34.28</v>
          </cell>
          <cell r="D57" t="str">
            <v>小单</v>
          </cell>
          <cell r="E57">
            <v>100.01</v>
          </cell>
          <cell r="F57">
            <v>14</v>
          </cell>
          <cell r="G57" t="str">
            <v>大双</v>
          </cell>
          <cell r="H57">
            <v>0</v>
          </cell>
          <cell r="I57">
            <v>-100.01</v>
          </cell>
          <cell r="J57" t="str">
            <v>否</v>
          </cell>
        </row>
        <row r="58">
          <cell r="A58">
            <v>3275459</v>
          </cell>
          <cell r="B58" t="str">
            <v>2025-04-19 04:11:14</v>
          </cell>
          <cell r="C58" t="str">
            <v>小单31.45  小双34.28  大单34.28</v>
          </cell>
          <cell r="D58" t="str">
            <v>小单</v>
          </cell>
          <cell r="E58">
            <v>100.01</v>
          </cell>
          <cell r="F58">
            <v>9</v>
          </cell>
          <cell r="G58" t="str">
            <v>小单</v>
          </cell>
          <cell r="H58">
            <v>148.444</v>
          </cell>
          <cell r="I58">
            <v>48.434</v>
          </cell>
          <cell r="J58" t="str">
            <v>是</v>
          </cell>
        </row>
        <row r="59">
          <cell r="A59">
            <v>3275460</v>
          </cell>
          <cell r="B59" t="str">
            <v>2025-04-19 04:14:45</v>
          </cell>
          <cell r="C59" t="str">
            <v>小单31.45  小双34.28  大单34.28</v>
          </cell>
          <cell r="D59" t="str">
            <v>小单</v>
          </cell>
          <cell r="E59">
            <v>100.01</v>
          </cell>
          <cell r="F59">
            <v>13</v>
          </cell>
          <cell r="G59" t="str">
            <v>小单</v>
          </cell>
          <cell r="H59">
            <v>0</v>
          </cell>
          <cell r="I59">
            <v>-100.01</v>
          </cell>
          <cell r="J59" t="str">
            <v>否</v>
          </cell>
        </row>
        <row r="60">
          <cell r="A60">
            <v>3275461</v>
          </cell>
          <cell r="B60" t="str">
            <v>2025-04-19 04:18:16</v>
          </cell>
          <cell r="C60" t="str">
            <v>小单31.45  小双34.28  大单34.28</v>
          </cell>
          <cell r="D60" t="str">
            <v>小单</v>
          </cell>
          <cell r="E60">
            <v>100.01</v>
          </cell>
          <cell r="F60">
            <v>8</v>
          </cell>
          <cell r="G60" t="str">
            <v>小双</v>
          </cell>
          <cell r="H60">
            <v>148.4324</v>
          </cell>
          <cell r="I60">
            <v>48.4224</v>
          </cell>
          <cell r="J60" t="str">
            <v>是</v>
          </cell>
        </row>
        <row r="61">
          <cell r="A61">
            <v>3275462</v>
          </cell>
          <cell r="B61" t="str">
            <v>2025-04-19 04:21:46</v>
          </cell>
          <cell r="C61" t="str">
            <v>小单31.45  小双34.28  大单34.28</v>
          </cell>
          <cell r="D61" t="str">
            <v>小单</v>
          </cell>
          <cell r="E61">
            <v>100.01</v>
          </cell>
          <cell r="F61">
            <v>15</v>
          </cell>
          <cell r="G61" t="str">
            <v>大单</v>
          </cell>
          <cell r="H61">
            <v>148.4324</v>
          </cell>
          <cell r="I61">
            <v>48.4224</v>
          </cell>
          <cell r="J61" t="str">
            <v>是</v>
          </cell>
        </row>
        <row r="62">
          <cell r="A62">
            <v>3275463</v>
          </cell>
          <cell r="B62" t="str">
            <v>2025-04-19 04:25:17</v>
          </cell>
          <cell r="C62" t="str">
            <v>小单31.45  小双34.28  大单34.28</v>
          </cell>
          <cell r="D62" t="str">
            <v>小单</v>
          </cell>
          <cell r="E62">
            <v>100.01</v>
          </cell>
          <cell r="F62">
            <v>15</v>
          </cell>
          <cell r="G62" t="str">
            <v>大单</v>
          </cell>
          <cell r="H62">
            <v>148.4324</v>
          </cell>
          <cell r="I62">
            <v>48.4224</v>
          </cell>
          <cell r="J62" t="str">
            <v>是</v>
          </cell>
        </row>
        <row r="63">
          <cell r="A63">
            <v>3275464</v>
          </cell>
          <cell r="B63" t="str">
            <v>2025-04-19 04:28:48</v>
          </cell>
          <cell r="C63" t="str">
            <v>小单31.45  小双34.28  大单34.28</v>
          </cell>
          <cell r="D63" t="str">
            <v>小单</v>
          </cell>
          <cell r="E63">
            <v>100.01</v>
          </cell>
          <cell r="F63">
            <v>15</v>
          </cell>
          <cell r="G63" t="str">
            <v>大单</v>
          </cell>
          <cell r="H63">
            <v>148.4324</v>
          </cell>
          <cell r="I63">
            <v>48.4224</v>
          </cell>
          <cell r="J63" t="str">
            <v>是</v>
          </cell>
        </row>
        <row r="64">
          <cell r="A64">
            <v>3275465</v>
          </cell>
          <cell r="B64" t="str">
            <v>2025-04-19 04:32:08</v>
          </cell>
          <cell r="C64" t="str">
            <v>小单31.45  小双34.28  大单34.28</v>
          </cell>
          <cell r="D64" t="str">
            <v>小单</v>
          </cell>
          <cell r="E64">
            <v>100.01</v>
          </cell>
          <cell r="F64">
            <v>14</v>
          </cell>
          <cell r="G64" t="str">
            <v>大双</v>
          </cell>
          <cell r="H64">
            <v>0</v>
          </cell>
          <cell r="I64">
            <v>-100.01</v>
          </cell>
          <cell r="J64" t="str">
            <v>否</v>
          </cell>
        </row>
        <row r="65">
          <cell r="A65">
            <v>3275466</v>
          </cell>
          <cell r="B65" t="str">
            <v>2025-04-19 04:35:49</v>
          </cell>
          <cell r="C65" t="str">
            <v>小单31.45  小双34.28  大单34.28</v>
          </cell>
          <cell r="D65" t="str">
            <v>小单</v>
          </cell>
          <cell r="E65">
            <v>100.01</v>
          </cell>
          <cell r="F65">
            <v>16</v>
          </cell>
          <cell r="G65" t="str">
            <v>大双</v>
          </cell>
          <cell r="H65">
            <v>0</v>
          </cell>
          <cell r="I65">
            <v>-100.01</v>
          </cell>
          <cell r="J65" t="str">
            <v>否</v>
          </cell>
        </row>
        <row r="66">
          <cell r="A66">
            <v>3275467</v>
          </cell>
          <cell r="B66" t="str">
            <v>2025-04-19 04:39:20</v>
          </cell>
          <cell r="C66" t="str">
            <v>小单31.45  小双34.28  大单34.28</v>
          </cell>
          <cell r="D66" t="str">
            <v>小单</v>
          </cell>
          <cell r="E66">
            <v>100.01</v>
          </cell>
          <cell r="F66">
            <v>20</v>
          </cell>
          <cell r="G66" t="str">
            <v>大双</v>
          </cell>
          <cell r="H66">
            <v>0</v>
          </cell>
          <cell r="I66">
            <v>-100.01</v>
          </cell>
          <cell r="J66" t="str">
            <v>否</v>
          </cell>
        </row>
        <row r="67">
          <cell r="A67">
            <v>3275468</v>
          </cell>
          <cell r="B67" t="str">
            <v>2025-04-19 04:42:41</v>
          </cell>
          <cell r="C67" t="str">
            <v>小单32.36  大双32.36  大单35.28</v>
          </cell>
          <cell r="D67" t="str">
            <v>大单</v>
          </cell>
          <cell r="E67">
            <v>100</v>
          </cell>
          <cell r="F67">
            <v>16</v>
          </cell>
          <cell r="G67" t="str">
            <v>大双</v>
          </cell>
          <cell r="H67">
            <v>152.7392</v>
          </cell>
          <cell r="I67">
            <v>52.7392</v>
          </cell>
          <cell r="J67" t="str">
            <v>是</v>
          </cell>
        </row>
        <row r="68">
          <cell r="A68">
            <v>3275469</v>
          </cell>
          <cell r="B68" t="str">
            <v>2025-04-19 04:46:11</v>
          </cell>
          <cell r="C68" t="str">
            <v>小单32.36  大双32.36  大单35.28</v>
          </cell>
          <cell r="D68" t="str">
            <v>大单</v>
          </cell>
          <cell r="E68">
            <v>100</v>
          </cell>
          <cell r="F68">
            <v>12</v>
          </cell>
          <cell r="G68" t="str">
            <v>小双</v>
          </cell>
          <cell r="H68">
            <v>0</v>
          </cell>
          <cell r="I68">
            <v>-100</v>
          </cell>
          <cell r="J68" t="str">
            <v>否</v>
          </cell>
        </row>
        <row r="69">
          <cell r="A69">
            <v>3275470</v>
          </cell>
          <cell r="B69" t="str">
            <v>2025-04-19 04:49:42</v>
          </cell>
          <cell r="C69" t="str">
            <v>小单32.36  大双32.36  大单35.28</v>
          </cell>
          <cell r="D69" t="str">
            <v>大单</v>
          </cell>
          <cell r="E69">
            <v>100</v>
          </cell>
          <cell r="F69">
            <v>12</v>
          </cell>
          <cell r="G69" t="str">
            <v>小双</v>
          </cell>
          <cell r="H69">
            <v>0</v>
          </cell>
          <cell r="I69">
            <v>-100</v>
          </cell>
          <cell r="J69" t="str">
            <v>否</v>
          </cell>
        </row>
        <row r="70">
          <cell r="A70">
            <v>3275471</v>
          </cell>
          <cell r="B70" t="str">
            <v>2025-04-19 04:53:13</v>
          </cell>
          <cell r="C70" t="str">
            <v>小单32.36  小双35.28  大双32.36</v>
          </cell>
          <cell r="D70" t="str">
            <v>小双</v>
          </cell>
          <cell r="E70">
            <v>100</v>
          </cell>
          <cell r="F70">
            <v>20</v>
          </cell>
          <cell r="G70" t="str">
            <v>大双</v>
          </cell>
          <cell r="H70">
            <v>152.7392</v>
          </cell>
          <cell r="I70">
            <v>52.7392</v>
          </cell>
          <cell r="J70" t="str">
            <v>是</v>
          </cell>
        </row>
        <row r="71">
          <cell r="A71">
            <v>3275472</v>
          </cell>
          <cell r="B71" t="str">
            <v>2025-04-19 04:56:43</v>
          </cell>
          <cell r="C71" t="str">
            <v>大双31.45  小双34.28  大单34.28</v>
          </cell>
          <cell r="D71" t="str">
            <v>大双</v>
          </cell>
          <cell r="E71">
            <v>100.01</v>
          </cell>
          <cell r="F71">
            <v>15</v>
          </cell>
          <cell r="G71" t="str">
            <v>大单</v>
          </cell>
          <cell r="H71">
            <v>148.4324</v>
          </cell>
          <cell r="I71">
            <v>48.4224</v>
          </cell>
          <cell r="J71" t="str">
            <v>是</v>
          </cell>
        </row>
        <row r="72">
          <cell r="A72">
            <v>3275473</v>
          </cell>
          <cell r="B72" t="str">
            <v>2025-04-19 05:00:14</v>
          </cell>
          <cell r="C72" t="str">
            <v>大双31.45  小双34.28  大单34.28</v>
          </cell>
          <cell r="D72" t="str">
            <v>大双</v>
          </cell>
          <cell r="E72">
            <v>100.01</v>
          </cell>
          <cell r="F72">
            <v>16</v>
          </cell>
          <cell r="G72" t="str">
            <v>大双</v>
          </cell>
          <cell r="H72">
            <v>148.444</v>
          </cell>
          <cell r="I72">
            <v>48.434</v>
          </cell>
          <cell r="J72" t="str">
            <v>是</v>
          </cell>
        </row>
        <row r="73">
          <cell r="A73">
            <v>3275474</v>
          </cell>
          <cell r="B73" t="str">
            <v>2025-04-19 05:03:45</v>
          </cell>
          <cell r="C73" t="str">
            <v>大双31.45  小双34.28  大单34.28</v>
          </cell>
          <cell r="D73" t="str">
            <v>大双</v>
          </cell>
          <cell r="E73">
            <v>100.01</v>
          </cell>
          <cell r="F73">
            <v>13</v>
          </cell>
          <cell r="G73" t="str">
            <v>小单</v>
          </cell>
          <cell r="H73">
            <v>0</v>
          </cell>
          <cell r="I73">
            <v>-100.01</v>
          </cell>
          <cell r="J73" t="str">
            <v>否</v>
          </cell>
        </row>
        <row r="74">
          <cell r="A74">
            <v>3275475</v>
          </cell>
          <cell r="B74" t="str">
            <v>2025-04-19 05:07:16</v>
          </cell>
          <cell r="C74" t="str">
            <v>大双31.45  小双34.28  大单34.28</v>
          </cell>
          <cell r="D74" t="str">
            <v>大双</v>
          </cell>
          <cell r="E74">
            <v>100.01</v>
          </cell>
          <cell r="F74">
            <v>11</v>
          </cell>
          <cell r="G74" t="str">
            <v>小单</v>
          </cell>
          <cell r="H74">
            <v>0</v>
          </cell>
          <cell r="I74">
            <v>-100.01</v>
          </cell>
          <cell r="J74" t="str">
            <v>否</v>
          </cell>
        </row>
        <row r="75">
          <cell r="A75">
            <v>3275476</v>
          </cell>
          <cell r="B75" t="str">
            <v>2025-04-19 05:10:46</v>
          </cell>
          <cell r="C75" t="str">
            <v>大双31.45  小双34.28  大单34.28</v>
          </cell>
          <cell r="D75" t="str">
            <v>大双</v>
          </cell>
          <cell r="E75">
            <v>100.01</v>
          </cell>
          <cell r="F75">
            <v>11</v>
          </cell>
          <cell r="G75" t="str">
            <v>小单</v>
          </cell>
          <cell r="H75">
            <v>0</v>
          </cell>
          <cell r="I75">
            <v>-100.01</v>
          </cell>
          <cell r="J75" t="str">
            <v>否</v>
          </cell>
        </row>
        <row r="76">
          <cell r="A76">
            <v>3275477</v>
          </cell>
          <cell r="B76" t="str">
            <v>2025-04-19 05:14:17</v>
          </cell>
          <cell r="C76" t="str">
            <v>小单32.36  大双32.36  大单35.28</v>
          </cell>
          <cell r="D76" t="str">
            <v>大单</v>
          </cell>
          <cell r="E76">
            <v>100</v>
          </cell>
          <cell r="F76">
            <v>1</v>
          </cell>
          <cell r="G76" t="str">
            <v>小单</v>
          </cell>
          <cell r="H76">
            <v>152.7392</v>
          </cell>
          <cell r="I76">
            <v>52.7392</v>
          </cell>
          <cell r="J76" t="str">
            <v>是</v>
          </cell>
        </row>
        <row r="77">
          <cell r="A77">
            <v>3275478</v>
          </cell>
          <cell r="B77" t="str">
            <v>2025-04-19 05:17:38</v>
          </cell>
          <cell r="C77" t="str">
            <v>小单32.36  大双32.36  大单35.28</v>
          </cell>
          <cell r="D77" t="str">
            <v>大单</v>
          </cell>
          <cell r="E77">
            <v>100</v>
          </cell>
          <cell r="F77">
            <v>9</v>
          </cell>
          <cell r="G77" t="str">
            <v>小单</v>
          </cell>
          <cell r="H77">
            <v>152.7392</v>
          </cell>
          <cell r="I77">
            <v>52.7392</v>
          </cell>
          <cell r="J77" t="str">
            <v>是</v>
          </cell>
        </row>
        <row r="78">
          <cell r="A78">
            <v>3275479</v>
          </cell>
          <cell r="B78" t="str">
            <v>2025-04-19 05:21:19</v>
          </cell>
          <cell r="C78" t="str">
            <v>小单32.36  大双32.36  大单35.28</v>
          </cell>
          <cell r="D78" t="str">
            <v>大单</v>
          </cell>
          <cell r="E78">
            <v>100</v>
          </cell>
          <cell r="F78">
            <v>12</v>
          </cell>
          <cell r="G78" t="str">
            <v>小双</v>
          </cell>
          <cell r="H78">
            <v>0</v>
          </cell>
          <cell r="I78">
            <v>-100</v>
          </cell>
          <cell r="J78" t="str">
            <v>否</v>
          </cell>
        </row>
        <row r="79">
          <cell r="A79">
            <v>3275480</v>
          </cell>
          <cell r="B79" t="str">
            <v>2025-04-19 05:24:49</v>
          </cell>
          <cell r="C79" t="str">
            <v>大双31.45  小双34.28  大单34.28</v>
          </cell>
          <cell r="D79" t="str">
            <v>大双</v>
          </cell>
          <cell r="E79">
            <v>100.01</v>
          </cell>
          <cell r="F79">
            <v>18</v>
          </cell>
          <cell r="G79" t="str">
            <v>大双</v>
          </cell>
          <cell r="H79">
            <v>148.444</v>
          </cell>
          <cell r="I79">
            <v>48.434</v>
          </cell>
          <cell r="J79" t="str">
            <v>是</v>
          </cell>
        </row>
        <row r="80">
          <cell r="A80">
            <v>3275481</v>
          </cell>
          <cell r="B80" t="str">
            <v>2025-04-19 05:28:10</v>
          </cell>
          <cell r="C80" t="str">
            <v>大双31.45  小双34.28  大单34.28</v>
          </cell>
          <cell r="D80" t="str">
            <v>大双</v>
          </cell>
          <cell r="E80">
            <v>100.01</v>
          </cell>
          <cell r="F80">
            <v>8</v>
          </cell>
          <cell r="G80" t="str">
            <v>小双</v>
          </cell>
          <cell r="H80">
            <v>148.4324</v>
          </cell>
          <cell r="I80">
            <v>48.4224</v>
          </cell>
          <cell r="J80" t="str">
            <v>是</v>
          </cell>
        </row>
        <row r="81">
          <cell r="A81">
            <v>3275482</v>
          </cell>
          <cell r="B81" t="str">
            <v>2025-04-19 05:31:41</v>
          </cell>
          <cell r="C81" t="str">
            <v>小单32.36  小双35.28  大双32.36</v>
          </cell>
          <cell r="D81" t="str">
            <v>小双</v>
          </cell>
          <cell r="E81">
            <v>100</v>
          </cell>
          <cell r="F81">
            <v>5</v>
          </cell>
          <cell r="G81" t="str">
            <v>小单</v>
          </cell>
          <cell r="H81">
            <v>152.7392</v>
          </cell>
          <cell r="I81">
            <v>52.7392</v>
          </cell>
          <cell r="J81" t="str">
            <v>是</v>
          </cell>
        </row>
        <row r="82">
          <cell r="A82">
            <v>3275483</v>
          </cell>
          <cell r="B82" t="str">
            <v>2025-04-19 05:35:11</v>
          </cell>
          <cell r="C82" t="str">
            <v>小单32.36  小双35.28  大双32.36</v>
          </cell>
          <cell r="D82" t="str">
            <v>小双</v>
          </cell>
          <cell r="E82">
            <v>100</v>
          </cell>
          <cell r="F82">
            <v>16</v>
          </cell>
          <cell r="G82" t="str">
            <v>大双</v>
          </cell>
          <cell r="H82">
            <v>152.7392</v>
          </cell>
          <cell r="I82">
            <v>52.7392</v>
          </cell>
          <cell r="J82" t="str">
            <v>是</v>
          </cell>
        </row>
        <row r="83">
          <cell r="A83">
            <v>3275484</v>
          </cell>
          <cell r="B83" t="str">
            <v>2025-04-19 05:38:42</v>
          </cell>
          <cell r="C83" t="str">
            <v>小单32.36  小双35.28  大双32.36</v>
          </cell>
          <cell r="D83" t="str">
            <v>小双</v>
          </cell>
          <cell r="E83">
            <v>100</v>
          </cell>
          <cell r="F83">
            <v>16</v>
          </cell>
          <cell r="G83" t="str">
            <v>大双</v>
          </cell>
          <cell r="H83">
            <v>152.7392</v>
          </cell>
          <cell r="I83">
            <v>52.7392</v>
          </cell>
          <cell r="J83" t="str">
            <v>是</v>
          </cell>
        </row>
        <row r="84">
          <cell r="A84">
            <v>3275485</v>
          </cell>
          <cell r="B84" t="str">
            <v>2025-04-19 05:42:13</v>
          </cell>
          <cell r="C84" t="str">
            <v>大双31.45  小双34.28  大单34.28</v>
          </cell>
          <cell r="D84" t="str">
            <v>大双</v>
          </cell>
          <cell r="E84">
            <v>100.01</v>
          </cell>
          <cell r="F84">
            <v>14</v>
          </cell>
          <cell r="G84" t="str">
            <v>大双</v>
          </cell>
          <cell r="H84">
            <v>0</v>
          </cell>
          <cell r="I84">
            <v>-100.01</v>
          </cell>
          <cell r="J84" t="str">
            <v>否</v>
          </cell>
        </row>
        <row r="85">
          <cell r="A85">
            <v>3275486</v>
          </cell>
          <cell r="B85" t="str">
            <v>2025-04-19 05:45:44</v>
          </cell>
          <cell r="C85" t="str">
            <v>大双31.45  小双34.28  大单34.28</v>
          </cell>
          <cell r="D85" t="str">
            <v>大双</v>
          </cell>
          <cell r="E85">
            <v>100.01</v>
          </cell>
          <cell r="F85">
            <v>21</v>
          </cell>
          <cell r="G85" t="str">
            <v>大单</v>
          </cell>
          <cell r="H85">
            <v>148.4324</v>
          </cell>
          <cell r="I85">
            <v>48.4224</v>
          </cell>
          <cell r="J85" t="str">
            <v>是</v>
          </cell>
        </row>
        <row r="86">
          <cell r="A86">
            <v>3275487</v>
          </cell>
          <cell r="B86" t="str">
            <v>2025-04-19 05:49:14</v>
          </cell>
          <cell r="C86" t="str">
            <v>大双31.45  小双34.28  大单34.28</v>
          </cell>
          <cell r="D86" t="str">
            <v>大双</v>
          </cell>
          <cell r="E86">
            <v>100.01</v>
          </cell>
          <cell r="F86">
            <v>10</v>
          </cell>
          <cell r="G86" t="str">
            <v>小双</v>
          </cell>
          <cell r="H86">
            <v>148.4324</v>
          </cell>
          <cell r="I86">
            <v>48.4224</v>
          </cell>
          <cell r="J86" t="str">
            <v>是</v>
          </cell>
        </row>
        <row r="87">
          <cell r="A87">
            <v>3275488</v>
          </cell>
          <cell r="B87" t="str">
            <v>2025-04-19 05:52:45</v>
          </cell>
          <cell r="C87" t="str">
            <v>大双31.45  小双34.28  大单34.28</v>
          </cell>
          <cell r="D87" t="str">
            <v>大双</v>
          </cell>
          <cell r="E87">
            <v>100.01</v>
          </cell>
          <cell r="F87">
            <v>16</v>
          </cell>
          <cell r="G87" t="str">
            <v>大双</v>
          </cell>
          <cell r="H87">
            <v>148.444</v>
          </cell>
          <cell r="I87">
            <v>48.434</v>
          </cell>
          <cell r="J87" t="str">
            <v>是</v>
          </cell>
        </row>
        <row r="88">
          <cell r="A88">
            <v>3275489</v>
          </cell>
          <cell r="B88" t="str">
            <v>2025-04-19 05:56:16</v>
          </cell>
          <cell r="C88" t="str">
            <v>大双31.45  小双34.28  大单34.28</v>
          </cell>
          <cell r="D88" t="str">
            <v>大双</v>
          </cell>
          <cell r="E88">
            <v>100.01</v>
          </cell>
          <cell r="F88">
            <v>2</v>
          </cell>
          <cell r="G88" t="str">
            <v>小双</v>
          </cell>
          <cell r="H88">
            <v>148.4324</v>
          </cell>
          <cell r="I88">
            <v>48.4224</v>
          </cell>
          <cell r="J88" t="str">
            <v>是</v>
          </cell>
        </row>
        <row r="89">
          <cell r="A89">
            <v>3275490</v>
          </cell>
          <cell r="B89" t="str">
            <v>2025-04-19 05:59:46</v>
          </cell>
          <cell r="C89" t="str">
            <v>大双31.45  小双34.28  大单34.28</v>
          </cell>
          <cell r="D89" t="str">
            <v>大双</v>
          </cell>
          <cell r="E89">
            <v>100.01</v>
          </cell>
          <cell r="F89">
            <v>18</v>
          </cell>
          <cell r="G89" t="str">
            <v>大双</v>
          </cell>
          <cell r="H89">
            <v>148.444</v>
          </cell>
          <cell r="I89">
            <v>48.434</v>
          </cell>
          <cell r="J89" t="str">
            <v>是</v>
          </cell>
        </row>
        <row r="90">
          <cell r="A90">
            <v>3275491</v>
          </cell>
          <cell r="B90" t="str">
            <v>2025-04-19 06:03:17</v>
          </cell>
          <cell r="C90" t="str">
            <v>大双31.45  小双34.28  大单34.28</v>
          </cell>
          <cell r="D90" t="str">
            <v>大双</v>
          </cell>
          <cell r="E90">
            <v>100.01</v>
          </cell>
          <cell r="F90">
            <v>9</v>
          </cell>
          <cell r="G90" t="str">
            <v>小单</v>
          </cell>
          <cell r="H90">
            <v>0</v>
          </cell>
          <cell r="I90">
            <v>-100.01</v>
          </cell>
          <cell r="J90" t="str">
            <v>否</v>
          </cell>
        </row>
        <row r="91">
          <cell r="A91">
            <v>3275492</v>
          </cell>
          <cell r="B91" t="str">
            <v>2025-04-19 06:06:48</v>
          </cell>
          <cell r="C91" t="str">
            <v>小单32.36  小双35.28  大双32.36</v>
          </cell>
          <cell r="D91" t="str">
            <v>小双</v>
          </cell>
          <cell r="E91">
            <v>100</v>
          </cell>
          <cell r="F91">
            <v>11</v>
          </cell>
          <cell r="G91" t="str">
            <v>小单</v>
          </cell>
          <cell r="H91">
            <v>152.7392</v>
          </cell>
          <cell r="I91">
            <v>52.7392</v>
          </cell>
          <cell r="J91" t="str">
            <v>是</v>
          </cell>
        </row>
        <row r="92">
          <cell r="A92">
            <v>3275493</v>
          </cell>
          <cell r="B92" t="str">
            <v>2025-04-19 06:10:19</v>
          </cell>
          <cell r="C92" t="str">
            <v>小单32.36  小双35.28  大双32.36</v>
          </cell>
          <cell r="D92" t="str">
            <v>小双</v>
          </cell>
          <cell r="E92">
            <v>100</v>
          </cell>
          <cell r="F92">
            <v>5</v>
          </cell>
          <cell r="G92" t="str">
            <v>小单</v>
          </cell>
          <cell r="H92">
            <v>152.7392</v>
          </cell>
          <cell r="I92">
            <v>52.7392</v>
          </cell>
          <cell r="J92" t="str">
            <v>是</v>
          </cell>
        </row>
        <row r="93">
          <cell r="A93">
            <v>3275494</v>
          </cell>
          <cell r="B93" t="str">
            <v>2025-04-19 06:13:39</v>
          </cell>
          <cell r="C93" t="str">
            <v>小单32.36  小双35.28  大双32.36</v>
          </cell>
          <cell r="D93" t="str">
            <v>小双</v>
          </cell>
          <cell r="E93">
            <v>100</v>
          </cell>
          <cell r="F93">
            <v>7</v>
          </cell>
          <cell r="G93" t="str">
            <v>小单</v>
          </cell>
          <cell r="H93">
            <v>152.7392</v>
          </cell>
          <cell r="I93">
            <v>52.7392</v>
          </cell>
          <cell r="J93" t="str">
            <v>是</v>
          </cell>
        </row>
        <row r="94">
          <cell r="A94">
            <v>3275495</v>
          </cell>
          <cell r="B94" t="str">
            <v>2025-04-19 06:17:10</v>
          </cell>
          <cell r="C94" t="str">
            <v>小单32.36  小双35.28  大双32.36</v>
          </cell>
          <cell r="D94" t="str">
            <v>小双</v>
          </cell>
          <cell r="E94">
            <v>100</v>
          </cell>
          <cell r="F94">
            <v>8</v>
          </cell>
          <cell r="G94" t="str">
            <v>小双</v>
          </cell>
          <cell r="H94">
            <v>152.7624</v>
          </cell>
          <cell r="I94">
            <v>52.7624</v>
          </cell>
          <cell r="J94" t="str">
            <v>是</v>
          </cell>
        </row>
        <row r="95">
          <cell r="A95">
            <v>3275496</v>
          </cell>
          <cell r="B95" t="str">
            <v>2025-04-19 06:20:41</v>
          </cell>
          <cell r="C95" t="str">
            <v>小单32.36  小双35.28  大双32.36</v>
          </cell>
          <cell r="D95" t="str">
            <v>小双</v>
          </cell>
          <cell r="E95">
            <v>100</v>
          </cell>
          <cell r="F95">
            <v>4</v>
          </cell>
          <cell r="G95" t="str">
            <v>小双</v>
          </cell>
          <cell r="H95">
            <v>152.7624</v>
          </cell>
          <cell r="I95">
            <v>52.7624</v>
          </cell>
          <cell r="J95" t="str">
            <v>是</v>
          </cell>
        </row>
        <row r="96">
          <cell r="A96">
            <v>3275497</v>
          </cell>
          <cell r="B96" t="str">
            <v>2025-04-19 06:24:12</v>
          </cell>
          <cell r="C96" t="str">
            <v>小单32.36  小双35.28  大双32.36</v>
          </cell>
          <cell r="D96" t="str">
            <v>小双</v>
          </cell>
          <cell r="E96">
            <v>100</v>
          </cell>
          <cell r="F96">
            <v>9</v>
          </cell>
          <cell r="G96" t="str">
            <v>小单</v>
          </cell>
          <cell r="H96">
            <v>152.7392</v>
          </cell>
          <cell r="I96">
            <v>52.7392</v>
          </cell>
          <cell r="J96" t="str">
            <v>是</v>
          </cell>
        </row>
        <row r="97">
          <cell r="A97">
            <v>3275498</v>
          </cell>
          <cell r="B97" t="str">
            <v>2025-04-19 06:27:42</v>
          </cell>
          <cell r="C97" t="str">
            <v>小单32.36  小双35.28  大双32.36</v>
          </cell>
          <cell r="D97" t="str">
            <v>小双</v>
          </cell>
          <cell r="E97">
            <v>100</v>
          </cell>
          <cell r="F97">
            <v>17</v>
          </cell>
          <cell r="G97" t="str">
            <v>大单</v>
          </cell>
          <cell r="H97">
            <v>0</v>
          </cell>
          <cell r="I97">
            <v>-100</v>
          </cell>
          <cell r="J97" t="str">
            <v>否</v>
          </cell>
        </row>
        <row r="98">
          <cell r="A98">
            <v>3275499</v>
          </cell>
          <cell r="B98" t="str">
            <v>2025-04-19 06:31:23</v>
          </cell>
          <cell r="C98" t="str">
            <v>小单31.45  小双34.28  大单34.28</v>
          </cell>
          <cell r="D98" t="str">
            <v>小单</v>
          </cell>
          <cell r="E98">
            <v>100.01</v>
          </cell>
          <cell r="F98">
            <v>20</v>
          </cell>
          <cell r="G98" t="str">
            <v>大双</v>
          </cell>
          <cell r="H98">
            <v>0</v>
          </cell>
          <cell r="I98">
            <v>-100.01</v>
          </cell>
          <cell r="J98" t="str">
            <v>否</v>
          </cell>
        </row>
        <row r="99">
          <cell r="A99">
            <v>3275500</v>
          </cell>
          <cell r="B99" t="str">
            <v>2025-04-19 06:34:44</v>
          </cell>
          <cell r="C99" t="str">
            <v>小单32.36  小双35.28  大双32.36</v>
          </cell>
          <cell r="D99" t="str">
            <v>小双</v>
          </cell>
          <cell r="E99">
            <v>100</v>
          </cell>
          <cell r="F99">
            <v>16</v>
          </cell>
          <cell r="G99" t="str">
            <v>大双</v>
          </cell>
          <cell r="H99">
            <v>152.7392</v>
          </cell>
          <cell r="I99">
            <v>52.7392</v>
          </cell>
          <cell r="J99" t="str">
            <v>是</v>
          </cell>
        </row>
        <row r="100">
          <cell r="A100">
            <v>3275501</v>
          </cell>
          <cell r="B100" t="str">
            <v>2025-04-19 06:38:15</v>
          </cell>
          <cell r="C100" t="str">
            <v>小单32.36  小双35.28  大双32.36</v>
          </cell>
          <cell r="D100" t="str">
            <v>小双</v>
          </cell>
          <cell r="E100">
            <v>100</v>
          </cell>
          <cell r="F100">
            <v>9</v>
          </cell>
          <cell r="G100" t="str">
            <v>小单</v>
          </cell>
          <cell r="H100">
            <v>152.7392</v>
          </cell>
          <cell r="I100">
            <v>52.7392</v>
          </cell>
          <cell r="J100" t="str">
            <v>是</v>
          </cell>
        </row>
        <row r="101">
          <cell r="A101">
            <v>3275502</v>
          </cell>
          <cell r="B101" t="str">
            <v>2025-04-19 06:41:45</v>
          </cell>
          <cell r="C101" t="str">
            <v>小单32.36  小双35.28  大双32.36</v>
          </cell>
          <cell r="D101" t="str">
            <v>小双</v>
          </cell>
          <cell r="E101">
            <v>100</v>
          </cell>
          <cell r="F101">
            <v>11</v>
          </cell>
          <cell r="G101" t="str">
            <v>小单</v>
          </cell>
          <cell r="H101">
            <v>152.7392</v>
          </cell>
          <cell r="I101">
            <v>52.7392</v>
          </cell>
          <cell r="J101" t="str">
            <v>是</v>
          </cell>
        </row>
        <row r="102">
          <cell r="A102">
            <v>3275503</v>
          </cell>
          <cell r="B102" t="str">
            <v>2025-04-19 06:45:16</v>
          </cell>
          <cell r="C102" t="str">
            <v>小单32.36  小双35.28  大双32.36</v>
          </cell>
          <cell r="D102" t="str">
            <v>小双</v>
          </cell>
          <cell r="E102">
            <v>100</v>
          </cell>
          <cell r="F102">
            <v>9</v>
          </cell>
          <cell r="G102" t="str">
            <v>小单</v>
          </cell>
          <cell r="H102">
            <v>152.7392</v>
          </cell>
          <cell r="I102">
            <v>52.7392</v>
          </cell>
          <cell r="J102" t="str">
            <v>是</v>
          </cell>
        </row>
        <row r="103">
          <cell r="A103">
            <v>3275504</v>
          </cell>
          <cell r="B103" t="str">
            <v>2025-04-19 06:48:37</v>
          </cell>
          <cell r="C103" t="str">
            <v>小单32.36  小双35.28  大双32.36</v>
          </cell>
          <cell r="D103" t="str">
            <v>小双</v>
          </cell>
          <cell r="E103">
            <v>100</v>
          </cell>
          <cell r="F103">
            <v>13</v>
          </cell>
          <cell r="G103" t="str">
            <v>小单</v>
          </cell>
          <cell r="H103">
            <v>0</v>
          </cell>
          <cell r="I103">
            <v>-100</v>
          </cell>
          <cell r="J103" t="str">
            <v>否</v>
          </cell>
        </row>
        <row r="104">
          <cell r="A104">
            <v>3275505</v>
          </cell>
          <cell r="B104" t="str">
            <v>2025-04-19 06:52:17</v>
          </cell>
          <cell r="C104" t="str">
            <v>小单32.36  小双35.28  大双32.36</v>
          </cell>
          <cell r="D104" t="str">
            <v>小双</v>
          </cell>
          <cell r="E104">
            <v>100</v>
          </cell>
          <cell r="F104">
            <v>16</v>
          </cell>
          <cell r="G104" t="str">
            <v>大双</v>
          </cell>
          <cell r="H104">
            <v>152.7392</v>
          </cell>
          <cell r="I104">
            <v>52.7392</v>
          </cell>
          <cell r="J104" t="str">
            <v>是</v>
          </cell>
        </row>
        <row r="105">
          <cell r="A105">
            <v>3275506</v>
          </cell>
          <cell r="B105" t="str">
            <v>2025-04-19 06:55:48</v>
          </cell>
          <cell r="C105" t="str">
            <v>小单32.36  小双35.28  大双32.36</v>
          </cell>
          <cell r="D105" t="str">
            <v>小双</v>
          </cell>
          <cell r="E105">
            <v>100</v>
          </cell>
          <cell r="F105">
            <v>4</v>
          </cell>
          <cell r="G105" t="str">
            <v>小双</v>
          </cell>
          <cell r="H105">
            <v>152.7624</v>
          </cell>
          <cell r="I105">
            <v>52.7624</v>
          </cell>
          <cell r="J105" t="str">
            <v>是</v>
          </cell>
        </row>
        <row r="106">
          <cell r="A106">
            <v>3275507</v>
          </cell>
          <cell r="B106" t="str">
            <v>2025-04-19 06:59:19</v>
          </cell>
          <cell r="C106" t="str">
            <v>小单32.36  小双35.28  大双32.36</v>
          </cell>
          <cell r="D106" t="str">
            <v>小双</v>
          </cell>
          <cell r="E106">
            <v>100</v>
          </cell>
          <cell r="F106">
            <v>16</v>
          </cell>
          <cell r="G106" t="str">
            <v>大双</v>
          </cell>
          <cell r="H106">
            <v>152.7392</v>
          </cell>
          <cell r="I106">
            <v>52.7392</v>
          </cell>
          <cell r="J106" t="str">
            <v>是</v>
          </cell>
        </row>
        <row r="107">
          <cell r="A107">
            <v>3275508</v>
          </cell>
          <cell r="B107" t="str">
            <v>2025-04-19 07:02:40</v>
          </cell>
          <cell r="C107" t="str">
            <v>小单32.36  小双35.28  大双32.36</v>
          </cell>
          <cell r="D107" t="str">
            <v>小双</v>
          </cell>
          <cell r="E107">
            <v>100</v>
          </cell>
          <cell r="F107">
            <v>6</v>
          </cell>
          <cell r="G107" t="str">
            <v>小双</v>
          </cell>
          <cell r="H107">
            <v>152.7624</v>
          </cell>
          <cell r="I107">
            <v>52.7624</v>
          </cell>
          <cell r="J107" t="str">
            <v>是</v>
          </cell>
        </row>
        <row r="108">
          <cell r="A108">
            <v>3275509</v>
          </cell>
          <cell r="B108" t="str">
            <v>2025-04-19 07:06:10</v>
          </cell>
          <cell r="C108" t="str">
            <v>小单32.36  小双35.28  大双32.36</v>
          </cell>
          <cell r="D108" t="str">
            <v>小双</v>
          </cell>
          <cell r="E108">
            <v>100</v>
          </cell>
          <cell r="F108">
            <v>15</v>
          </cell>
          <cell r="G108" t="str">
            <v>大单</v>
          </cell>
          <cell r="H108">
            <v>0</v>
          </cell>
          <cell r="I108">
            <v>-100</v>
          </cell>
          <cell r="J108" t="str">
            <v>否</v>
          </cell>
        </row>
        <row r="109">
          <cell r="A109">
            <v>3275510</v>
          </cell>
          <cell r="B109" t="str">
            <v>2025-04-19 07:09:41</v>
          </cell>
          <cell r="C109" t="str">
            <v>小单32.36  小双35.28  大双32.36</v>
          </cell>
          <cell r="D109" t="str">
            <v>小双</v>
          </cell>
          <cell r="E109">
            <v>100</v>
          </cell>
          <cell r="F109">
            <v>14</v>
          </cell>
          <cell r="G109" t="str">
            <v>大双</v>
          </cell>
          <cell r="H109">
            <v>0</v>
          </cell>
          <cell r="I109">
            <v>-100</v>
          </cell>
          <cell r="J109" t="str">
            <v>否</v>
          </cell>
        </row>
        <row r="110">
          <cell r="A110">
            <v>3275511</v>
          </cell>
          <cell r="B110" t="str">
            <v>2025-04-19 07:13:12</v>
          </cell>
          <cell r="C110" t="str">
            <v>小单32.36  小双35.28  大双32.36</v>
          </cell>
          <cell r="D110" t="str">
            <v>小双</v>
          </cell>
          <cell r="E110">
            <v>100</v>
          </cell>
          <cell r="F110">
            <v>15</v>
          </cell>
          <cell r="G110" t="str">
            <v>大单</v>
          </cell>
          <cell r="H110">
            <v>0</v>
          </cell>
          <cell r="I110">
            <v>-100</v>
          </cell>
          <cell r="J110" t="str">
            <v>否</v>
          </cell>
        </row>
        <row r="111">
          <cell r="A111">
            <v>3275512</v>
          </cell>
          <cell r="B111" t="str">
            <v>2025-04-19 07:16:43</v>
          </cell>
          <cell r="C111" t="str">
            <v>小单32.36  小双35.28  大双32.36</v>
          </cell>
          <cell r="D111" t="str">
            <v>小双</v>
          </cell>
          <cell r="E111">
            <v>100</v>
          </cell>
          <cell r="F111">
            <v>13</v>
          </cell>
          <cell r="G111" t="str">
            <v>小单</v>
          </cell>
          <cell r="H111">
            <v>0</v>
          </cell>
          <cell r="I111">
            <v>-100</v>
          </cell>
          <cell r="J111" t="str">
            <v>否</v>
          </cell>
        </row>
        <row r="112">
          <cell r="A112">
            <v>3275513</v>
          </cell>
          <cell r="B112" t="str">
            <v>2025-04-19 07:20:13</v>
          </cell>
          <cell r="C112" t="str">
            <v>小单31.45  小双34.28  大单34.28</v>
          </cell>
          <cell r="D112" t="str">
            <v>小单</v>
          </cell>
          <cell r="E112">
            <v>100.01</v>
          </cell>
          <cell r="F112">
            <v>10</v>
          </cell>
          <cell r="G112" t="str">
            <v>小双</v>
          </cell>
          <cell r="H112">
            <v>148.4324</v>
          </cell>
          <cell r="I112">
            <v>48.4224</v>
          </cell>
          <cell r="J112" t="str">
            <v>是</v>
          </cell>
        </row>
        <row r="113">
          <cell r="A113">
            <v>3275514</v>
          </cell>
          <cell r="B113" t="str">
            <v>2025-04-19 07:23:44</v>
          </cell>
          <cell r="C113" t="str">
            <v>小单31.45  小双34.28  大单34.28</v>
          </cell>
          <cell r="D113" t="str">
            <v>小单</v>
          </cell>
          <cell r="E113">
            <v>100.01</v>
          </cell>
          <cell r="F113">
            <v>8</v>
          </cell>
          <cell r="G113" t="str">
            <v>小双</v>
          </cell>
          <cell r="H113">
            <v>148.4324</v>
          </cell>
          <cell r="I113">
            <v>48.4224</v>
          </cell>
          <cell r="J113" t="str">
            <v>是</v>
          </cell>
        </row>
        <row r="114">
          <cell r="A114">
            <v>3275515</v>
          </cell>
          <cell r="B114" t="str">
            <v>2025-04-19 07:27:15</v>
          </cell>
          <cell r="C114" t="str">
            <v>小单31.45  小双34.28  大单34.28</v>
          </cell>
          <cell r="D114" t="str">
            <v>小单</v>
          </cell>
          <cell r="E114">
            <v>100.01</v>
          </cell>
          <cell r="F114">
            <v>6</v>
          </cell>
          <cell r="G114" t="str">
            <v>小双</v>
          </cell>
          <cell r="H114">
            <v>148.4324</v>
          </cell>
          <cell r="I114">
            <v>48.4224</v>
          </cell>
          <cell r="J114" t="str">
            <v>是</v>
          </cell>
        </row>
        <row r="115">
          <cell r="A115">
            <v>3275516</v>
          </cell>
          <cell r="B115" t="str">
            <v>2025-04-19 07:30:45</v>
          </cell>
          <cell r="C115" t="str">
            <v>小单31.45  小双34.28  大单34.28</v>
          </cell>
          <cell r="D115" t="str">
            <v>小单</v>
          </cell>
          <cell r="E115">
            <v>100.01</v>
          </cell>
          <cell r="F115">
            <v>9</v>
          </cell>
          <cell r="G115" t="str">
            <v>小单</v>
          </cell>
          <cell r="H115">
            <v>148.444</v>
          </cell>
          <cell r="I115">
            <v>48.434</v>
          </cell>
          <cell r="J115" t="str">
            <v>是</v>
          </cell>
        </row>
        <row r="116">
          <cell r="A116">
            <v>3275517</v>
          </cell>
          <cell r="B116" t="str">
            <v>2025-04-19 07:34:16</v>
          </cell>
          <cell r="C116" t="str">
            <v>小单31.45  小双34.28  大单34.28</v>
          </cell>
          <cell r="D116" t="str">
            <v>小单</v>
          </cell>
          <cell r="E116">
            <v>100.01</v>
          </cell>
          <cell r="F116">
            <v>20</v>
          </cell>
          <cell r="G116" t="str">
            <v>大双</v>
          </cell>
          <cell r="H116">
            <v>0</v>
          </cell>
          <cell r="I116">
            <v>-100.01</v>
          </cell>
          <cell r="J116" t="str">
            <v>否</v>
          </cell>
        </row>
        <row r="117">
          <cell r="A117">
            <v>3275518</v>
          </cell>
          <cell r="B117" t="str">
            <v>2025-04-19 07:37:47</v>
          </cell>
          <cell r="C117" t="str">
            <v>小单32.36  小双35.28  大双32.36</v>
          </cell>
          <cell r="D117" t="str">
            <v>小双</v>
          </cell>
          <cell r="E117">
            <v>100</v>
          </cell>
          <cell r="F117">
            <v>23</v>
          </cell>
          <cell r="G117" t="str">
            <v>大单</v>
          </cell>
          <cell r="H117">
            <v>0</v>
          </cell>
          <cell r="I117">
            <v>-100</v>
          </cell>
          <cell r="J117" t="str">
            <v>否</v>
          </cell>
        </row>
        <row r="118">
          <cell r="A118">
            <v>3275519</v>
          </cell>
          <cell r="B118" t="str">
            <v>2025-04-19 07:41:08</v>
          </cell>
          <cell r="C118" t="str">
            <v>小单32.36  小双35.28  大双32.36</v>
          </cell>
          <cell r="D118" t="str">
            <v>小双</v>
          </cell>
          <cell r="E118">
            <v>100</v>
          </cell>
          <cell r="F118">
            <v>13</v>
          </cell>
          <cell r="G118" t="str">
            <v>小单</v>
          </cell>
          <cell r="H118">
            <v>0</v>
          </cell>
          <cell r="I118">
            <v>-100</v>
          </cell>
          <cell r="J118" t="str">
            <v>否</v>
          </cell>
        </row>
        <row r="119">
          <cell r="A119">
            <v>3275520</v>
          </cell>
          <cell r="B119" t="str">
            <v>2025-04-19 07:44:48</v>
          </cell>
          <cell r="C119" t="str">
            <v>小单32.36  小双35.28  大双32.36</v>
          </cell>
          <cell r="D119" t="str">
            <v>小双</v>
          </cell>
          <cell r="E119">
            <v>100</v>
          </cell>
          <cell r="F119">
            <v>13</v>
          </cell>
          <cell r="G119" t="str">
            <v>小单</v>
          </cell>
          <cell r="H119">
            <v>0</v>
          </cell>
          <cell r="I119">
            <v>-100</v>
          </cell>
          <cell r="J119" t="str">
            <v>否</v>
          </cell>
        </row>
        <row r="120">
          <cell r="A120">
            <v>3275521</v>
          </cell>
          <cell r="B120" t="str">
            <v>2025-04-19 07:48:19</v>
          </cell>
          <cell r="C120" t="str">
            <v>小单31.45  小双34.28  大单34.28</v>
          </cell>
          <cell r="D120" t="str">
            <v>小单</v>
          </cell>
          <cell r="E120">
            <v>100.01</v>
          </cell>
          <cell r="F120">
            <v>17</v>
          </cell>
          <cell r="G120" t="str">
            <v>大单</v>
          </cell>
          <cell r="H120">
            <v>148.4324</v>
          </cell>
          <cell r="I120">
            <v>48.4224</v>
          </cell>
          <cell r="J120" t="str">
            <v>是</v>
          </cell>
        </row>
        <row r="121">
          <cell r="A121">
            <v>3275522</v>
          </cell>
          <cell r="B121" t="str">
            <v>2025-04-19 07:51:50</v>
          </cell>
          <cell r="C121" t="str">
            <v>小单31.45  小双34.28  大单34.28</v>
          </cell>
          <cell r="D121" t="str">
            <v>小单</v>
          </cell>
          <cell r="E121">
            <v>100.01</v>
          </cell>
          <cell r="F121">
            <v>9</v>
          </cell>
          <cell r="G121" t="str">
            <v>小单</v>
          </cell>
          <cell r="H121">
            <v>148.444</v>
          </cell>
          <cell r="I121">
            <v>48.434</v>
          </cell>
          <cell r="J121" t="str">
            <v>是</v>
          </cell>
        </row>
        <row r="122">
          <cell r="A122">
            <v>3275523</v>
          </cell>
          <cell r="B122" t="str">
            <v>2025-04-19 07:55:11</v>
          </cell>
          <cell r="C122" t="str">
            <v>小单31.45  小双34.28  大单34.28</v>
          </cell>
          <cell r="D122" t="str">
            <v>小单</v>
          </cell>
          <cell r="E122">
            <v>100.01</v>
          </cell>
          <cell r="F122">
            <v>6</v>
          </cell>
          <cell r="G122" t="str">
            <v>小双</v>
          </cell>
          <cell r="H122">
            <v>148.4324</v>
          </cell>
          <cell r="I122">
            <v>48.4224</v>
          </cell>
          <cell r="J122" t="str">
            <v>是</v>
          </cell>
        </row>
        <row r="123">
          <cell r="A123">
            <v>3275524</v>
          </cell>
          <cell r="B123" t="str">
            <v>2025-04-19 07:58:41</v>
          </cell>
          <cell r="C123" t="str">
            <v>小单31.45  小双34.28  大单34.28</v>
          </cell>
          <cell r="D123" t="str">
            <v>小单</v>
          </cell>
          <cell r="E123">
            <v>100.01</v>
          </cell>
          <cell r="F123">
            <v>12</v>
          </cell>
          <cell r="G123" t="str">
            <v>小双</v>
          </cell>
          <cell r="H123">
            <v>148.4324</v>
          </cell>
          <cell r="I123">
            <v>48.4224</v>
          </cell>
          <cell r="J123" t="str">
            <v>是</v>
          </cell>
        </row>
        <row r="124">
          <cell r="A124">
            <v>3275525</v>
          </cell>
          <cell r="B124" t="str">
            <v>2025-04-19 08:02:12</v>
          </cell>
          <cell r="C124" t="str">
            <v>小单31.45  小双34.28  大单34.28</v>
          </cell>
          <cell r="D124" t="str">
            <v>小单</v>
          </cell>
          <cell r="E124">
            <v>100.01</v>
          </cell>
          <cell r="F124">
            <v>11</v>
          </cell>
          <cell r="G124" t="str">
            <v>小单</v>
          </cell>
          <cell r="H124">
            <v>148.444</v>
          </cell>
          <cell r="I124">
            <v>48.434</v>
          </cell>
          <cell r="J124" t="str">
            <v>是</v>
          </cell>
        </row>
        <row r="125">
          <cell r="A125">
            <v>3275526</v>
          </cell>
          <cell r="B125" t="str">
            <v>2025-04-19 08:05:43</v>
          </cell>
          <cell r="C125" t="str">
            <v>小单31.45  小双34.28  大单34.28</v>
          </cell>
          <cell r="D125" t="str">
            <v>小单</v>
          </cell>
          <cell r="E125">
            <v>100.01</v>
          </cell>
          <cell r="F125">
            <v>17</v>
          </cell>
          <cell r="G125" t="str">
            <v>大单</v>
          </cell>
          <cell r="H125">
            <v>148.4324</v>
          </cell>
          <cell r="I125">
            <v>48.4224</v>
          </cell>
          <cell r="J125" t="str">
            <v>是</v>
          </cell>
        </row>
        <row r="126">
          <cell r="A126">
            <v>3275527</v>
          </cell>
          <cell r="B126" t="str">
            <v>2025-04-19 08:09:14</v>
          </cell>
          <cell r="C126" t="str">
            <v>小单31.45  小双34.28  大单34.28</v>
          </cell>
          <cell r="D126" t="str">
            <v>小单</v>
          </cell>
          <cell r="E126">
            <v>100.01</v>
          </cell>
          <cell r="F126">
            <v>11</v>
          </cell>
          <cell r="G126" t="str">
            <v>小单</v>
          </cell>
          <cell r="H126">
            <v>148.444</v>
          </cell>
          <cell r="I126">
            <v>48.434</v>
          </cell>
          <cell r="J126" t="str">
            <v>是</v>
          </cell>
        </row>
        <row r="127">
          <cell r="A127">
            <v>3275528</v>
          </cell>
          <cell r="B127" t="str">
            <v>2025-04-19 08:12:44</v>
          </cell>
          <cell r="C127" t="str">
            <v>小单31.45  小双34.28  大单34.28</v>
          </cell>
          <cell r="D127" t="str">
            <v>小单</v>
          </cell>
          <cell r="E127">
            <v>100.01</v>
          </cell>
          <cell r="F127">
            <v>10</v>
          </cell>
          <cell r="G127" t="str">
            <v>小双</v>
          </cell>
          <cell r="H127">
            <v>148.4324</v>
          </cell>
          <cell r="I127">
            <v>48.4224</v>
          </cell>
          <cell r="J127" t="str">
            <v>是</v>
          </cell>
        </row>
        <row r="128">
          <cell r="A128">
            <v>3275529</v>
          </cell>
          <cell r="B128" t="str">
            <v>2025-04-19 08:16:15</v>
          </cell>
          <cell r="C128" t="str">
            <v>小单31.45  小双34.28  大单34.28</v>
          </cell>
          <cell r="D128" t="str">
            <v>小单</v>
          </cell>
          <cell r="E128">
            <v>100.01</v>
          </cell>
          <cell r="F128">
            <v>7</v>
          </cell>
          <cell r="G128" t="str">
            <v>小单</v>
          </cell>
          <cell r="H128">
            <v>148.444</v>
          </cell>
          <cell r="I128">
            <v>48.434</v>
          </cell>
          <cell r="J128" t="str">
            <v>是</v>
          </cell>
        </row>
        <row r="129">
          <cell r="A129">
            <v>3275530</v>
          </cell>
          <cell r="B129" t="str">
            <v>2025-04-19 08:19:46</v>
          </cell>
          <cell r="C129" t="str">
            <v>小单31.45  小双34.28  大单34.28</v>
          </cell>
          <cell r="D129" t="str">
            <v>小单</v>
          </cell>
          <cell r="E129">
            <v>100.01</v>
          </cell>
          <cell r="F129">
            <v>4</v>
          </cell>
          <cell r="G129" t="str">
            <v>小双</v>
          </cell>
          <cell r="H129">
            <v>148.4324</v>
          </cell>
          <cell r="I129">
            <v>48.4224</v>
          </cell>
          <cell r="J129" t="str">
            <v>是</v>
          </cell>
        </row>
        <row r="130">
          <cell r="A130">
            <v>3275531</v>
          </cell>
          <cell r="B130" t="str">
            <v>2025-04-19 08:23:17</v>
          </cell>
          <cell r="C130" t="str">
            <v>小单31.45  小双34.28  大单34.28</v>
          </cell>
          <cell r="D130" t="str">
            <v>小单</v>
          </cell>
          <cell r="E130">
            <v>100.01</v>
          </cell>
          <cell r="F130">
            <v>11</v>
          </cell>
          <cell r="G130" t="str">
            <v>小单</v>
          </cell>
          <cell r="H130">
            <v>148.444</v>
          </cell>
          <cell r="I130">
            <v>48.434</v>
          </cell>
          <cell r="J130" t="str">
            <v>是</v>
          </cell>
        </row>
        <row r="131">
          <cell r="A131">
            <v>3275532</v>
          </cell>
          <cell r="B131" t="str">
            <v>2025-04-19 08:26:47</v>
          </cell>
          <cell r="C131" t="str">
            <v>小单31.45  小双34.28  大单34.28</v>
          </cell>
          <cell r="D131" t="str">
            <v>小单</v>
          </cell>
          <cell r="E131">
            <v>100.01</v>
          </cell>
          <cell r="F131">
            <v>11</v>
          </cell>
          <cell r="G131" t="str">
            <v>小单</v>
          </cell>
          <cell r="H131">
            <v>148.444</v>
          </cell>
          <cell r="I131">
            <v>48.434</v>
          </cell>
          <cell r="J131" t="str">
            <v>是</v>
          </cell>
        </row>
        <row r="132">
          <cell r="A132">
            <v>3275533</v>
          </cell>
          <cell r="B132" t="str">
            <v>2025-04-19 08:30:18</v>
          </cell>
          <cell r="C132" t="str">
            <v>小单31.45  小双34.28  大单34.28</v>
          </cell>
          <cell r="D132" t="str">
            <v>小单</v>
          </cell>
          <cell r="E132">
            <v>100.01</v>
          </cell>
          <cell r="F132">
            <v>19</v>
          </cell>
          <cell r="G132" t="str">
            <v>大单</v>
          </cell>
          <cell r="H132">
            <v>148.4324</v>
          </cell>
          <cell r="I132">
            <v>48.4224</v>
          </cell>
          <cell r="J132" t="str">
            <v>是</v>
          </cell>
        </row>
        <row r="133">
          <cell r="A133">
            <v>3275534</v>
          </cell>
          <cell r="B133" t="str">
            <v>2025-04-19 08:33:49</v>
          </cell>
          <cell r="C133" t="str">
            <v>小单31.45  小双34.28  大单34.28</v>
          </cell>
          <cell r="D133" t="str">
            <v>小单</v>
          </cell>
          <cell r="E133">
            <v>100.01</v>
          </cell>
          <cell r="F133">
            <v>16</v>
          </cell>
          <cell r="G133" t="str">
            <v>大双</v>
          </cell>
          <cell r="H133">
            <v>0</v>
          </cell>
          <cell r="I133">
            <v>-100.01</v>
          </cell>
          <cell r="J133" t="str">
            <v>否</v>
          </cell>
        </row>
        <row r="134">
          <cell r="A134">
            <v>3275535</v>
          </cell>
          <cell r="B134" t="str">
            <v>2025-04-19 08:37:20</v>
          </cell>
          <cell r="C134" t="str">
            <v>小单31.45  小双34.28  大单34.28</v>
          </cell>
          <cell r="D134" t="str">
            <v>小单</v>
          </cell>
          <cell r="E134">
            <v>100.01</v>
          </cell>
          <cell r="F134">
            <v>11</v>
          </cell>
          <cell r="G134" t="str">
            <v>小单</v>
          </cell>
          <cell r="H134">
            <v>148.444</v>
          </cell>
          <cell r="I134">
            <v>48.434</v>
          </cell>
          <cell r="J134" t="str">
            <v>是</v>
          </cell>
        </row>
        <row r="135">
          <cell r="A135">
            <v>3275536</v>
          </cell>
          <cell r="B135" t="str">
            <v>2025-04-19 08:40:40</v>
          </cell>
          <cell r="C135" t="str">
            <v>小单31.45  小双34.28  大单34.28</v>
          </cell>
          <cell r="D135" t="str">
            <v>小单</v>
          </cell>
          <cell r="E135">
            <v>100.01</v>
          </cell>
          <cell r="F135">
            <v>23</v>
          </cell>
          <cell r="G135" t="str">
            <v>大单</v>
          </cell>
          <cell r="H135">
            <v>148.4324</v>
          </cell>
          <cell r="I135">
            <v>48.4224</v>
          </cell>
          <cell r="J135" t="str">
            <v>是</v>
          </cell>
        </row>
        <row r="136">
          <cell r="A136">
            <v>3275537</v>
          </cell>
          <cell r="B136" t="str">
            <v>2025-04-19 08:44:11</v>
          </cell>
          <cell r="C136" t="str">
            <v>小单31.45  小双34.28  大单34.28</v>
          </cell>
          <cell r="D136" t="str">
            <v>小单</v>
          </cell>
          <cell r="E136">
            <v>100.01</v>
          </cell>
          <cell r="F136">
            <v>0</v>
          </cell>
          <cell r="G136" t="str">
            <v>小双</v>
          </cell>
          <cell r="H136">
            <v>148.4324</v>
          </cell>
          <cell r="I136">
            <v>48.4224</v>
          </cell>
          <cell r="J136" t="str">
            <v>是</v>
          </cell>
        </row>
        <row r="137">
          <cell r="A137">
            <v>3275538</v>
          </cell>
          <cell r="B137" t="str">
            <v>2025-04-19 08:47:42</v>
          </cell>
          <cell r="C137" t="str">
            <v>小单31.45  小双34.28  大单34.28</v>
          </cell>
          <cell r="D137" t="str">
            <v>小单</v>
          </cell>
          <cell r="E137">
            <v>100.01</v>
          </cell>
          <cell r="F137">
            <v>14</v>
          </cell>
          <cell r="G137" t="str">
            <v>大双</v>
          </cell>
          <cell r="H137">
            <v>0</v>
          </cell>
          <cell r="I137">
            <v>-100.01</v>
          </cell>
          <cell r="J137" t="str">
            <v>否</v>
          </cell>
        </row>
        <row r="138">
          <cell r="A138">
            <v>3275539</v>
          </cell>
          <cell r="B138" t="str">
            <v>2025-04-19 08:51:13</v>
          </cell>
          <cell r="C138" t="str">
            <v>小单31.45  小双34.28  大单34.28</v>
          </cell>
          <cell r="D138" t="str">
            <v>小单</v>
          </cell>
          <cell r="E138">
            <v>100.01</v>
          </cell>
          <cell r="F138">
            <v>10</v>
          </cell>
          <cell r="G138" t="str">
            <v>小双</v>
          </cell>
          <cell r="H138">
            <v>148.4324</v>
          </cell>
          <cell r="I138">
            <v>48.4224</v>
          </cell>
          <cell r="J138" t="str">
            <v>是</v>
          </cell>
        </row>
        <row r="139">
          <cell r="A139">
            <v>3275540</v>
          </cell>
          <cell r="B139" t="str">
            <v>2025-04-19 08:54:43</v>
          </cell>
          <cell r="C139" t="str">
            <v>小单31.45  小双34.28  大单34.28</v>
          </cell>
          <cell r="D139" t="str">
            <v>小单</v>
          </cell>
          <cell r="E139">
            <v>100.01</v>
          </cell>
          <cell r="F139">
            <v>10</v>
          </cell>
          <cell r="G139" t="str">
            <v>小双</v>
          </cell>
          <cell r="H139">
            <v>148.4324</v>
          </cell>
          <cell r="I139">
            <v>48.4224</v>
          </cell>
          <cell r="J139" t="str">
            <v>是</v>
          </cell>
        </row>
        <row r="140">
          <cell r="A140">
            <v>3275541</v>
          </cell>
          <cell r="B140" t="str">
            <v>2025-04-19 08:58:14</v>
          </cell>
          <cell r="C140" t="str">
            <v>小单31.45  小双34.28  大单34.28</v>
          </cell>
          <cell r="D140" t="str">
            <v>小单</v>
          </cell>
          <cell r="E140">
            <v>100.01</v>
          </cell>
          <cell r="F140">
            <v>3</v>
          </cell>
          <cell r="G140" t="str">
            <v>小单</v>
          </cell>
          <cell r="H140">
            <v>148.444</v>
          </cell>
          <cell r="I140">
            <v>48.434</v>
          </cell>
          <cell r="J140" t="str">
            <v>是</v>
          </cell>
        </row>
        <row r="141">
          <cell r="A141">
            <v>3275542</v>
          </cell>
          <cell r="B141" t="str">
            <v>2025-04-19 09:01:45</v>
          </cell>
          <cell r="C141" t="str">
            <v>小单31.45  小双34.28  大单34.28</v>
          </cell>
          <cell r="D141" t="str">
            <v>小单</v>
          </cell>
          <cell r="E141">
            <v>100.01</v>
          </cell>
          <cell r="F141">
            <v>16</v>
          </cell>
          <cell r="G141" t="str">
            <v>大双</v>
          </cell>
          <cell r="H141">
            <v>0</v>
          </cell>
          <cell r="I141">
            <v>-100.01</v>
          </cell>
          <cell r="J141" t="str">
            <v>否</v>
          </cell>
        </row>
        <row r="142">
          <cell r="A142">
            <v>3275543</v>
          </cell>
          <cell r="B142" t="str">
            <v>2025-04-19 09:05:16</v>
          </cell>
          <cell r="C142" t="str">
            <v>小单31.45  小双34.28  大单34.28</v>
          </cell>
          <cell r="D142" t="str">
            <v>小单</v>
          </cell>
          <cell r="E142">
            <v>100.01</v>
          </cell>
          <cell r="F142">
            <v>13</v>
          </cell>
          <cell r="G142" t="str">
            <v>小单</v>
          </cell>
          <cell r="H142">
            <v>0</v>
          </cell>
          <cell r="I142">
            <v>-100.01</v>
          </cell>
          <cell r="J142" t="str">
            <v>否</v>
          </cell>
        </row>
        <row r="143">
          <cell r="A143">
            <v>3275544</v>
          </cell>
          <cell r="B143" t="str">
            <v>2025-04-19 09:08:46</v>
          </cell>
          <cell r="C143" t="str">
            <v>小单31.45  小双34.28  大单34.28</v>
          </cell>
          <cell r="D143" t="str">
            <v>小单</v>
          </cell>
          <cell r="E143">
            <v>100.01</v>
          </cell>
          <cell r="F143">
            <v>15</v>
          </cell>
          <cell r="G143" t="str">
            <v>大单</v>
          </cell>
          <cell r="H143">
            <v>148.4324</v>
          </cell>
          <cell r="I143">
            <v>48.4224</v>
          </cell>
          <cell r="J143" t="str">
            <v>是</v>
          </cell>
        </row>
        <row r="144">
          <cell r="A144">
            <v>3275545</v>
          </cell>
          <cell r="B144" t="str">
            <v>2025-04-19 09:12:17</v>
          </cell>
          <cell r="C144" t="str">
            <v>小单31.45  小双34.28  大单34.28</v>
          </cell>
          <cell r="D144" t="str">
            <v>小单</v>
          </cell>
          <cell r="E144">
            <v>100.01</v>
          </cell>
          <cell r="F144">
            <v>16</v>
          </cell>
          <cell r="G144" t="str">
            <v>大双</v>
          </cell>
          <cell r="H144">
            <v>0</v>
          </cell>
          <cell r="I144">
            <v>-100.01</v>
          </cell>
          <cell r="J144" t="str">
            <v>否</v>
          </cell>
        </row>
        <row r="145">
          <cell r="A145">
            <v>3275546</v>
          </cell>
          <cell r="B145" t="str">
            <v>2025-04-19 09:15:48</v>
          </cell>
          <cell r="C145" t="str">
            <v>小单31.45  小双34.28  大单34.28</v>
          </cell>
          <cell r="D145" t="str">
            <v>小单</v>
          </cell>
          <cell r="E145">
            <v>100.01</v>
          </cell>
          <cell r="F145">
            <v>7</v>
          </cell>
          <cell r="G145" t="str">
            <v>小单</v>
          </cell>
          <cell r="H145">
            <v>148.444</v>
          </cell>
          <cell r="I145">
            <v>48.434</v>
          </cell>
          <cell r="J145" t="str">
            <v>是</v>
          </cell>
        </row>
        <row r="146">
          <cell r="A146">
            <v>3275547</v>
          </cell>
          <cell r="B146" t="str">
            <v>2025-04-19 09:19:19</v>
          </cell>
          <cell r="C146" t="str">
            <v>小单31.45  小双34.28  大单34.28</v>
          </cell>
          <cell r="D146" t="str">
            <v>小单</v>
          </cell>
          <cell r="E146">
            <v>100.01</v>
          </cell>
          <cell r="F146">
            <v>12</v>
          </cell>
          <cell r="G146" t="str">
            <v>小双</v>
          </cell>
          <cell r="H146">
            <v>148.4324</v>
          </cell>
          <cell r="I146">
            <v>48.4224</v>
          </cell>
          <cell r="J146" t="str">
            <v>是</v>
          </cell>
        </row>
        <row r="147">
          <cell r="A147">
            <v>3275548</v>
          </cell>
          <cell r="B147" t="str">
            <v>2025-04-19 09:22:49</v>
          </cell>
          <cell r="C147" t="str">
            <v>小单31.45  小双34.28  大单34.28</v>
          </cell>
          <cell r="D147" t="str">
            <v>小单</v>
          </cell>
          <cell r="E147">
            <v>100.01</v>
          </cell>
          <cell r="F147">
            <v>14</v>
          </cell>
          <cell r="G147" t="str">
            <v>大双</v>
          </cell>
          <cell r="H147">
            <v>0</v>
          </cell>
          <cell r="I147">
            <v>-100.01</v>
          </cell>
          <cell r="J147" t="str">
            <v>否</v>
          </cell>
        </row>
        <row r="148">
          <cell r="A148">
            <v>3275549</v>
          </cell>
          <cell r="B148" t="str">
            <v>2025-04-19 09:26:20</v>
          </cell>
          <cell r="C148" t="str">
            <v>小单31.45  小双34.28  大单34.28</v>
          </cell>
          <cell r="D148" t="str">
            <v>小单</v>
          </cell>
          <cell r="E148">
            <v>100.01</v>
          </cell>
          <cell r="F148">
            <v>20</v>
          </cell>
          <cell r="G148" t="str">
            <v>大双</v>
          </cell>
          <cell r="H148">
            <v>0</v>
          </cell>
          <cell r="I148">
            <v>-100.01</v>
          </cell>
          <cell r="J148" t="str">
            <v>否</v>
          </cell>
        </row>
        <row r="149">
          <cell r="A149">
            <v>3275550</v>
          </cell>
          <cell r="B149" t="str">
            <v>2025-04-19 09:29:41</v>
          </cell>
          <cell r="C149" t="str">
            <v>小单31.45  小双34.28  大单34.28</v>
          </cell>
          <cell r="D149" t="str">
            <v>小单</v>
          </cell>
          <cell r="E149">
            <v>100.01</v>
          </cell>
          <cell r="F149">
            <v>10</v>
          </cell>
          <cell r="G149" t="str">
            <v>小双</v>
          </cell>
          <cell r="H149">
            <v>148.4324</v>
          </cell>
          <cell r="I149">
            <v>48.4224</v>
          </cell>
          <cell r="J149" t="str">
            <v>是</v>
          </cell>
        </row>
        <row r="150">
          <cell r="A150">
            <v>3275551</v>
          </cell>
          <cell r="B150" t="str">
            <v>2025-04-19 09:33:12</v>
          </cell>
          <cell r="C150" t="str">
            <v>小单32.36  小双35.28  大双32.36</v>
          </cell>
          <cell r="D150" t="str">
            <v>小双</v>
          </cell>
          <cell r="E150">
            <v>100</v>
          </cell>
          <cell r="F150">
            <v>5</v>
          </cell>
          <cell r="G150" t="str">
            <v>小单</v>
          </cell>
          <cell r="H150">
            <v>152.7392</v>
          </cell>
          <cell r="I150">
            <v>52.7392</v>
          </cell>
          <cell r="J150" t="str">
            <v>是</v>
          </cell>
        </row>
        <row r="151">
          <cell r="A151">
            <v>3275552</v>
          </cell>
          <cell r="B151" t="str">
            <v>2025-04-19 09:36:42</v>
          </cell>
          <cell r="C151" t="str">
            <v>小单32.36  小双35.28  大双32.36</v>
          </cell>
          <cell r="D151" t="str">
            <v>小双</v>
          </cell>
          <cell r="E151">
            <v>100</v>
          </cell>
          <cell r="F151">
            <v>14</v>
          </cell>
          <cell r="G151" t="str">
            <v>大双</v>
          </cell>
          <cell r="H151">
            <v>0</v>
          </cell>
          <cell r="I151">
            <v>-100</v>
          </cell>
          <cell r="J151" t="str">
            <v>否</v>
          </cell>
        </row>
        <row r="152">
          <cell r="A152">
            <v>3275553</v>
          </cell>
          <cell r="B152" t="str">
            <v>2025-04-19 09:40:13</v>
          </cell>
          <cell r="C152" t="str">
            <v>小单32.36  小双35.28  大双32.36</v>
          </cell>
          <cell r="D152" t="str">
            <v>小双</v>
          </cell>
          <cell r="E152">
            <v>100</v>
          </cell>
          <cell r="F152">
            <v>9</v>
          </cell>
          <cell r="G152" t="str">
            <v>小单</v>
          </cell>
          <cell r="H152">
            <v>152.7392</v>
          </cell>
          <cell r="I152">
            <v>52.7392</v>
          </cell>
          <cell r="J152" t="str">
            <v>是</v>
          </cell>
        </row>
        <row r="153">
          <cell r="A153">
            <v>3275554</v>
          </cell>
          <cell r="B153" t="str">
            <v>2025-04-19 09:43:44</v>
          </cell>
          <cell r="C153" t="str">
            <v>小单32.36  小双35.28  大双32.36</v>
          </cell>
          <cell r="D153" t="str">
            <v>小双</v>
          </cell>
          <cell r="E153">
            <v>100</v>
          </cell>
          <cell r="F153">
            <v>18</v>
          </cell>
          <cell r="G153" t="str">
            <v>大双</v>
          </cell>
          <cell r="H153">
            <v>152.7392</v>
          </cell>
          <cell r="I153">
            <v>52.7392</v>
          </cell>
          <cell r="J153" t="str">
            <v>是</v>
          </cell>
        </row>
        <row r="154">
          <cell r="A154">
            <v>3275555</v>
          </cell>
          <cell r="B154" t="str">
            <v>2025-04-19 09:47:15</v>
          </cell>
          <cell r="C154" t="str">
            <v>小单32.36  小双35.28  大双32.36</v>
          </cell>
          <cell r="D154" t="str">
            <v>小双</v>
          </cell>
          <cell r="E154">
            <v>100</v>
          </cell>
          <cell r="F154">
            <v>14</v>
          </cell>
          <cell r="G154" t="str">
            <v>大双</v>
          </cell>
          <cell r="H154">
            <v>0</v>
          </cell>
          <cell r="I154">
            <v>-100</v>
          </cell>
          <cell r="J154" t="str">
            <v>否</v>
          </cell>
        </row>
        <row r="155">
          <cell r="A155">
            <v>3275556</v>
          </cell>
          <cell r="B155" t="str">
            <v>2025-04-19 09:50:45</v>
          </cell>
          <cell r="C155" t="str">
            <v>小单32.36  小双35.28  大双32.36</v>
          </cell>
          <cell r="D155" t="str">
            <v>小双</v>
          </cell>
          <cell r="E155">
            <v>100</v>
          </cell>
          <cell r="F155">
            <v>10</v>
          </cell>
          <cell r="G155" t="str">
            <v>小双</v>
          </cell>
          <cell r="H155">
            <v>152.7624</v>
          </cell>
          <cell r="I155">
            <v>52.7624</v>
          </cell>
          <cell r="J155" t="str">
            <v>是</v>
          </cell>
        </row>
        <row r="156">
          <cell r="A156">
            <v>3275557</v>
          </cell>
          <cell r="B156" t="str">
            <v>2025-04-19 09:54:16</v>
          </cell>
          <cell r="C156" t="str">
            <v>小单32.36  小双35.28  大双32.36</v>
          </cell>
          <cell r="D156" t="str">
            <v>小双</v>
          </cell>
          <cell r="E156">
            <v>100</v>
          </cell>
          <cell r="F156">
            <v>18</v>
          </cell>
          <cell r="G156" t="str">
            <v>大双</v>
          </cell>
          <cell r="H156">
            <v>152.7392</v>
          </cell>
          <cell r="I156">
            <v>52.7392</v>
          </cell>
          <cell r="J156" t="str">
            <v>是</v>
          </cell>
        </row>
        <row r="157">
          <cell r="A157">
            <v>3275558</v>
          </cell>
          <cell r="B157" t="str">
            <v>2025-04-19 09:57:37</v>
          </cell>
          <cell r="C157" t="str">
            <v>大双31.45  小双34.28  大单34.28</v>
          </cell>
          <cell r="D157" t="str">
            <v>大双</v>
          </cell>
          <cell r="E157">
            <v>100.01</v>
          </cell>
          <cell r="F157">
            <v>12</v>
          </cell>
          <cell r="G157" t="str">
            <v>小双</v>
          </cell>
          <cell r="H157">
            <v>148.4324</v>
          </cell>
          <cell r="I157">
            <v>48.4224</v>
          </cell>
          <cell r="J157" t="str">
            <v>是</v>
          </cell>
        </row>
        <row r="158">
          <cell r="A158">
            <v>3275559</v>
          </cell>
          <cell r="B158" t="str">
            <v>2025-04-19 10:01:18</v>
          </cell>
          <cell r="C158" t="str">
            <v>小单32.36  小双35.28  大双32.36</v>
          </cell>
          <cell r="D158" t="str">
            <v>小双</v>
          </cell>
          <cell r="E158">
            <v>100</v>
          </cell>
          <cell r="F158">
            <v>9</v>
          </cell>
          <cell r="G158" t="str">
            <v>小单</v>
          </cell>
          <cell r="H158">
            <v>152.7392</v>
          </cell>
          <cell r="I158">
            <v>52.7392</v>
          </cell>
          <cell r="J158" t="str">
            <v>是</v>
          </cell>
        </row>
        <row r="159">
          <cell r="A159">
            <v>3275560</v>
          </cell>
          <cell r="B159" t="str">
            <v>2025-04-19 10:04:48</v>
          </cell>
          <cell r="C159" t="str">
            <v>小单32.36  小双35.28  大双32.36</v>
          </cell>
          <cell r="D159" t="str">
            <v>小双</v>
          </cell>
          <cell r="E159">
            <v>100</v>
          </cell>
          <cell r="F159">
            <v>9</v>
          </cell>
          <cell r="G159" t="str">
            <v>小单</v>
          </cell>
          <cell r="H159">
            <v>152.7392</v>
          </cell>
          <cell r="I159">
            <v>52.7392</v>
          </cell>
          <cell r="J159" t="str">
            <v>是</v>
          </cell>
        </row>
        <row r="160">
          <cell r="A160">
            <v>3275561</v>
          </cell>
          <cell r="B160" t="str">
            <v>2025-04-19 10:08:09</v>
          </cell>
          <cell r="C160" t="str">
            <v>小单32.36  小双35.28  大双32.36</v>
          </cell>
          <cell r="D160" t="str">
            <v>小双</v>
          </cell>
          <cell r="E160">
            <v>100</v>
          </cell>
          <cell r="F160">
            <v>19</v>
          </cell>
          <cell r="G160" t="str">
            <v>大单</v>
          </cell>
          <cell r="H160">
            <v>0</v>
          </cell>
          <cell r="I160">
            <v>-100</v>
          </cell>
          <cell r="J160" t="str">
            <v>否</v>
          </cell>
        </row>
        <row r="161">
          <cell r="A161">
            <v>3275562</v>
          </cell>
          <cell r="B161" t="str">
            <v>2025-04-19 10:11:40</v>
          </cell>
          <cell r="C161" t="str">
            <v>小单32.36  小双35.28  大双32.36</v>
          </cell>
          <cell r="D161" t="str">
            <v>小双</v>
          </cell>
          <cell r="E161">
            <v>100</v>
          </cell>
          <cell r="F161">
            <v>20</v>
          </cell>
          <cell r="G161" t="str">
            <v>大双</v>
          </cell>
          <cell r="H161">
            <v>152.7392</v>
          </cell>
          <cell r="I161">
            <v>52.7392</v>
          </cell>
          <cell r="J161" t="str">
            <v>是</v>
          </cell>
        </row>
        <row r="162">
          <cell r="A162">
            <v>3275563</v>
          </cell>
          <cell r="B162" t="str">
            <v>2025-04-19 10:15:11</v>
          </cell>
          <cell r="C162" t="str">
            <v>小单32.36  小双35.28  大双32.36</v>
          </cell>
          <cell r="D162" t="str">
            <v>小双</v>
          </cell>
          <cell r="E162">
            <v>100</v>
          </cell>
          <cell r="F162">
            <v>19</v>
          </cell>
          <cell r="G162" t="str">
            <v>大单</v>
          </cell>
          <cell r="H162">
            <v>0</v>
          </cell>
          <cell r="I162">
            <v>-100</v>
          </cell>
          <cell r="J162" t="str">
            <v>否</v>
          </cell>
        </row>
        <row r="163">
          <cell r="A163">
            <v>3275564</v>
          </cell>
          <cell r="B163" t="str">
            <v>2025-04-19 10:18:41</v>
          </cell>
          <cell r="C163" t="str">
            <v>小单32.36  小双35.28  大双32.36</v>
          </cell>
          <cell r="D163" t="str">
            <v>小双</v>
          </cell>
          <cell r="E163">
            <v>100</v>
          </cell>
          <cell r="F163">
            <v>21</v>
          </cell>
          <cell r="G163" t="str">
            <v>大单</v>
          </cell>
          <cell r="H163">
            <v>0</v>
          </cell>
          <cell r="I163">
            <v>-100</v>
          </cell>
          <cell r="J163" t="str">
            <v>否</v>
          </cell>
        </row>
        <row r="164">
          <cell r="A164">
            <v>3275565</v>
          </cell>
          <cell r="B164" t="str">
            <v>2025-04-19 10:22:12</v>
          </cell>
          <cell r="C164" t="str">
            <v>大双31.45  小双34.28  大单34.28</v>
          </cell>
          <cell r="D164" t="str">
            <v>大双</v>
          </cell>
          <cell r="E164">
            <v>100.01</v>
          </cell>
          <cell r="F164">
            <v>26</v>
          </cell>
          <cell r="G164" t="str">
            <v>大双</v>
          </cell>
          <cell r="H164">
            <v>148.444</v>
          </cell>
          <cell r="I164">
            <v>48.434</v>
          </cell>
          <cell r="J164" t="str">
            <v>是</v>
          </cell>
        </row>
        <row r="165">
          <cell r="A165">
            <v>3275566</v>
          </cell>
          <cell r="B165" t="str">
            <v>2025-04-19 10:25:43</v>
          </cell>
          <cell r="C165" t="str">
            <v>大双31.45  小双34.28  大单34.28</v>
          </cell>
          <cell r="D165" t="str">
            <v>大双</v>
          </cell>
          <cell r="E165">
            <v>100.01</v>
          </cell>
          <cell r="F165">
            <v>15</v>
          </cell>
          <cell r="G165" t="str">
            <v>大单</v>
          </cell>
          <cell r="H165">
            <v>148.4324</v>
          </cell>
          <cell r="I165">
            <v>48.4224</v>
          </cell>
          <cell r="J165" t="str">
            <v>是</v>
          </cell>
        </row>
        <row r="166">
          <cell r="A166">
            <v>3275567</v>
          </cell>
          <cell r="B166" t="str">
            <v>2025-04-19 10:29:14</v>
          </cell>
          <cell r="C166" t="str">
            <v>大双31.45  小双34.28  大单34.28</v>
          </cell>
          <cell r="D166" t="str">
            <v>大双</v>
          </cell>
          <cell r="E166">
            <v>100.01</v>
          </cell>
          <cell r="F166">
            <v>15</v>
          </cell>
          <cell r="G166" t="str">
            <v>大单</v>
          </cell>
          <cell r="H166">
            <v>148.4324</v>
          </cell>
          <cell r="I166">
            <v>48.4224</v>
          </cell>
          <cell r="J166" t="str">
            <v>是</v>
          </cell>
        </row>
        <row r="167">
          <cell r="A167">
            <v>3275568</v>
          </cell>
          <cell r="B167" t="str">
            <v>2025-04-19 10:32:45</v>
          </cell>
          <cell r="C167" t="str">
            <v>大双31.45  小双34.28  大单34.28</v>
          </cell>
          <cell r="D167" t="str">
            <v>大双</v>
          </cell>
          <cell r="E167">
            <v>100.01</v>
          </cell>
          <cell r="F167">
            <v>15</v>
          </cell>
          <cell r="G167" t="str">
            <v>大单</v>
          </cell>
          <cell r="H167">
            <v>148.4324</v>
          </cell>
          <cell r="I167">
            <v>48.4224</v>
          </cell>
          <cell r="J167" t="str">
            <v>是</v>
          </cell>
        </row>
        <row r="168">
          <cell r="A168">
            <v>3275569</v>
          </cell>
          <cell r="B168" t="str">
            <v>2025-04-19 10:36:15</v>
          </cell>
          <cell r="C168" t="str">
            <v>大双31.45  小双34.28  大单34.28</v>
          </cell>
          <cell r="D168" t="str">
            <v>大双</v>
          </cell>
          <cell r="E168">
            <v>100.01</v>
          </cell>
          <cell r="F168">
            <v>13</v>
          </cell>
          <cell r="G168" t="str">
            <v>小单</v>
          </cell>
          <cell r="H168">
            <v>0</v>
          </cell>
          <cell r="I168">
            <v>-100.01</v>
          </cell>
          <cell r="J168" t="str">
            <v>否</v>
          </cell>
        </row>
        <row r="169">
          <cell r="A169">
            <v>3275570</v>
          </cell>
          <cell r="B169" t="str">
            <v>2025-04-19 10:39:46</v>
          </cell>
          <cell r="C169" t="str">
            <v>大双31.45  小双34.28  大单34.28</v>
          </cell>
          <cell r="D169" t="str">
            <v>大双</v>
          </cell>
          <cell r="E169">
            <v>100.01</v>
          </cell>
          <cell r="F169">
            <v>5</v>
          </cell>
          <cell r="G169" t="str">
            <v>小单</v>
          </cell>
          <cell r="H169">
            <v>0</v>
          </cell>
          <cell r="I169">
            <v>-100.01</v>
          </cell>
          <cell r="J169" t="str">
            <v>否</v>
          </cell>
        </row>
        <row r="170">
          <cell r="A170">
            <v>3275571</v>
          </cell>
          <cell r="B170" t="str">
            <v>2025-04-19 10:43:17</v>
          </cell>
          <cell r="C170" t="str">
            <v>小单32.36  大双32.36  大单35.28</v>
          </cell>
          <cell r="D170" t="str">
            <v>大单</v>
          </cell>
          <cell r="E170">
            <v>100</v>
          </cell>
          <cell r="F170">
            <v>9</v>
          </cell>
          <cell r="G170" t="str">
            <v>小单</v>
          </cell>
          <cell r="H170">
            <v>152.7392</v>
          </cell>
          <cell r="I170">
            <v>52.7392</v>
          </cell>
          <cell r="J170" t="str">
            <v>是</v>
          </cell>
        </row>
        <row r="171">
          <cell r="A171">
            <v>3275572</v>
          </cell>
          <cell r="B171" t="str">
            <v>2025-04-19 10:46:48</v>
          </cell>
          <cell r="C171" t="str">
            <v>小单32.36  大双32.36  大单35.28</v>
          </cell>
          <cell r="D171" t="str">
            <v>大单</v>
          </cell>
          <cell r="E171">
            <v>100</v>
          </cell>
          <cell r="F171">
            <v>11</v>
          </cell>
          <cell r="G171" t="str">
            <v>小单</v>
          </cell>
          <cell r="H171">
            <v>152.7392</v>
          </cell>
          <cell r="I171">
            <v>52.7392</v>
          </cell>
          <cell r="J171" t="str">
            <v>是</v>
          </cell>
        </row>
        <row r="172">
          <cell r="A172">
            <v>3275573</v>
          </cell>
          <cell r="B172" t="str">
            <v>2025-04-19 10:50:18</v>
          </cell>
          <cell r="C172" t="str">
            <v>小单32.36  大双32.36  大单35.28</v>
          </cell>
          <cell r="D172" t="str">
            <v>大单</v>
          </cell>
          <cell r="E172">
            <v>100</v>
          </cell>
          <cell r="F172">
            <v>16</v>
          </cell>
          <cell r="G172" t="str">
            <v>大双</v>
          </cell>
          <cell r="H172">
            <v>152.7392</v>
          </cell>
          <cell r="I172">
            <v>52.7392</v>
          </cell>
          <cell r="J172" t="str">
            <v>是</v>
          </cell>
        </row>
        <row r="173">
          <cell r="A173">
            <v>3275574</v>
          </cell>
          <cell r="B173" t="str">
            <v>2025-04-19 10:53:39</v>
          </cell>
          <cell r="C173" t="str">
            <v>小单32.36  大双32.36  大单35.28</v>
          </cell>
          <cell r="D173" t="str">
            <v>大单</v>
          </cell>
          <cell r="E173">
            <v>100</v>
          </cell>
          <cell r="F173">
            <v>10</v>
          </cell>
          <cell r="G173" t="str">
            <v>小双</v>
          </cell>
          <cell r="H173">
            <v>0</v>
          </cell>
          <cell r="I173">
            <v>-100</v>
          </cell>
          <cell r="J173" t="str">
            <v>否</v>
          </cell>
        </row>
        <row r="174">
          <cell r="A174">
            <v>3275575</v>
          </cell>
          <cell r="B174" t="str">
            <v>2025-04-19 10:57:10</v>
          </cell>
          <cell r="C174" t="str">
            <v>小单32.36  大双32.36  大单35.28</v>
          </cell>
          <cell r="D174" t="str">
            <v>大单</v>
          </cell>
          <cell r="E174">
            <v>100</v>
          </cell>
          <cell r="F174">
            <v>13</v>
          </cell>
          <cell r="G174" t="str">
            <v>小单</v>
          </cell>
          <cell r="H174">
            <v>0</v>
          </cell>
          <cell r="I174">
            <v>-100</v>
          </cell>
          <cell r="J174" t="str">
            <v>否</v>
          </cell>
        </row>
        <row r="175">
          <cell r="A175">
            <v>3275576</v>
          </cell>
          <cell r="B175" t="str">
            <v>2025-04-19 11:00:51</v>
          </cell>
          <cell r="C175" t="str">
            <v>小单32.36  大双32.36  大单35.28</v>
          </cell>
          <cell r="D175" t="str">
            <v>大单</v>
          </cell>
          <cell r="E175">
            <v>100</v>
          </cell>
          <cell r="F175">
            <v>15</v>
          </cell>
          <cell r="G175" t="str">
            <v>大单</v>
          </cell>
          <cell r="H175">
            <v>152.7624</v>
          </cell>
          <cell r="I175">
            <v>52.7624</v>
          </cell>
          <cell r="J175" t="str">
            <v>是</v>
          </cell>
        </row>
        <row r="176">
          <cell r="A176">
            <v>3275577</v>
          </cell>
          <cell r="B176" t="str">
            <v>2025-04-19 11:04:11</v>
          </cell>
          <cell r="C176" t="str">
            <v>小单32.36  大双32.36  大单35.28</v>
          </cell>
          <cell r="D176" t="str">
            <v>大单</v>
          </cell>
          <cell r="E176">
            <v>100</v>
          </cell>
          <cell r="F176">
            <v>21</v>
          </cell>
          <cell r="G176" t="str">
            <v>大单</v>
          </cell>
          <cell r="H176">
            <v>152.7624</v>
          </cell>
          <cell r="I176">
            <v>52.7624</v>
          </cell>
          <cell r="J176" t="str">
            <v>是</v>
          </cell>
        </row>
        <row r="177">
          <cell r="A177">
            <v>3275578</v>
          </cell>
          <cell r="B177" t="str">
            <v>2025-04-19 11:07:42</v>
          </cell>
          <cell r="C177" t="str">
            <v>小单32.36  大双32.36  大单35.28</v>
          </cell>
          <cell r="D177" t="str">
            <v>大单</v>
          </cell>
          <cell r="E177">
            <v>100</v>
          </cell>
          <cell r="F177">
            <v>14</v>
          </cell>
          <cell r="G177" t="str">
            <v>大双</v>
          </cell>
          <cell r="H177">
            <v>0</v>
          </cell>
          <cell r="I177">
            <v>-100</v>
          </cell>
          <cell r="J177" t="str">
            <v>否</v>
          </cell>
        </row>
        <row r="178">
          <cell r="A178">
            <v>3275579</v>
          </cell>
          <cell r="B178" t="str">
            <v>2025-04-19 11:11:13</v>
          </cell>
          <cell r="C178" t="str">
            <v>小单32.36  大双32.36  大单35.28</v>
          </cell>
          <cell r="D178" t="str">
            <v>大单</v>
          </cell>
          <cell r="E178">
            <v>100</v>
          </cell>
          <cell r="F178">
            <v>17</v>
          </cell>
          <cell r="G178" t="str">
            <v>大单</v>
          </cell>
          <cell r="H178">
            <v>152.7624</v>
          </cell>
          <cell r="I178">
            <v>52.7624</v>
          </cell>
          <cell r="J178" t="str">
            <v>是</v>
          </cell>
        </row>
        <row r="179">
          <cell r="A179">
            <v>3275580</v>
          </cell>
          <cell r="B179" t="str">
            <v>2025-04-19 11:14:44</v>
          </cell>
          <cell r="C179" t="str">
            <v>小单32.36  大双32.36  大单35.28</v>
          </cell>
          <cell r="D179" t="str">
            <v>大单</v>
          </cell>
          <cell r="E179">
            <v>100</v>
          </cell>
          <cell r="F179">
            <v>11</v>
          </cell>
          <cell r="G179" t="str">
            <v>小单</v>
          </cell>
          <cell r="H179">
            <v>152.7392</v>
          </cell>
          <cell r="I179">
            <v>52.7392</v>
          </cell>
          <cell r="J179" t="str">
            <v>是</v>
          </cell>
        </row>
        <row r="180">
          <cell r="A180">
            <v>3275581</v>
          </cell>
          <cell r="B180" t="str">
            <v>2025-04-19 11:18:15</v>
          </cell>
          <cell r="C180" t="str">
            <v>小单32.36  大双32.36  大单35.28</v>
          </cell>
          <cell r="D180" t="str">
            <v>大单</v>
          </cell>
          <cell r="E180">
            <v>100</v>
          </cell>
          <cell r="F180">
            <v>2</v>
          </cell>
          <cell r="G180" t="str">
            <v>小双</v>
          </cell>
          <cell r="H180">
            <v>0</v>
          </cell>
          <cell r="I180">
            <v>-100</v>
          </cell>
          <cell r="J180" t="str">
            <v>否</v>
          </cell>
        </row>
        <row r="181">
          <cell r="A181">
            <v>3275582</v>
          </cell>
          <cell r="B181" t="str">
            <v>2025-04-19 11:21:45</v>
          </cell>
          <cell r="C181" t="str">
            <v>小单32.36  大双32.36  大单35.28</v>
          </cell>
          <cell r="D181" t="str">
            <v>大单</v>
          </cell>
          <cell r="E181">
            <v>100</v>
          </cell>
          <cell r="F181">
            <v>7</v>
          </cell>
          <cell r="G181" t="str">
            <v>小单</v>
          </cell>
          <cell r="H181">
            <v>152.7392</v>
          </cell>
          <cell r="I181">
            <v>52.7392</v>
          </cell>
          <cell r="J181" t="str">
            <v>是</v>
          </cell>
        </row>
        <row r="182">
          <cell r="A182">
            <v>3275583</v>
          </cell>
          <cell r="B182" t="str">
            <v>2025-04-19 11:25:16</v>
          </cell>
          <cell r="C182" t="str">
            <v>小单32.36  大双32.36  大单35.28</v>
          </cell>
          <cell r="D182" t="str">
            <v>大单</v>
          </cell>
          <cell r="E182">
            <v>100</v>
          </cell>
          <cell r="F182">
            <v>21</v>
          </cell>
          <cell r="G182" t="str">
            <v>大单</v>
          </cell>
          <cell r="H182">
            <v>152.7624</v>
          </cell>
          <cell r="I182">
            <v>52.7624</v>
          </cell>
          <cell r="J182" t="str">
            <v>是</v>
          </cell>
        </row>
        <row r="183">
          <cell r="A183">
            <v>3275584</v>
          </cell>
          <cell r="B183" t="str">
            <v>2025-04-19 11:28:47</v>
          </cell>
          <cell r="C183" t="str">
            <v>小单32.36  大双32.36  大单35.28</v>
          </cell>
          <cell r="D183" t="str">
            <v>大单</v>
          </cell>
          <cell r="E183">
            <v>100</v>
          </cell>
          <cell r="F183">
            <v>17</v>
          </cell>
          <cell r="G183" t="str">
            <v>大单</v>
          </cell>
          <cell r="H183">
            <v>152.7624</v>
          </cell>
          <cell r="I183">
            <v>52.7624</v>
          </cell>
          <cell r="J183" t="str">
            <v>是</v>
          </cell>
        </row>
        <row r="184">
          <cell r="A184">
            <v>3275585</v>
          </cell>
          <cell r="B184" t="str">
            <v>2025-04-19 11:32:08</v>
          </cell>
          <cell r="C184" t="str">
            <v>小单32.36  大双32.36  大单35.28</v>
          </cell>
          <cell r="D184" t="str">
            <v>大单</v>
          </cell>
          <cell r="E184">
            <v>100</v>
          </cell>
          <cell r="F184">
            <v>11</v>
          </cell>
          <cell r="G184" t="str">
            <v>小单</v>
          </cell>
          <cell r="H184">
            <v>152.7392</v>
          </cell>
          <cell r="I184">
            <v>52.7392</v>
          </cell>
          <cell r="J184" t="str">
            <v>是</v>
          </cell>
        </row>
        <row r="185">
          <cell r="A185">
            <v>3275586</v>
          </cell>
          <cell r="B185" t="str">
            <v>2025-04-19 11:35:49</v>
          </cell>
          <cell r="C185" t="str">
            <v>小单32.36  大双32.36  大单35.28</v>
          </cell>
          <cell r="D185" t="str">
            <v>大单</v>
          </cell>
          <cell r="E185">
            <v>100</v>
          </cell>
          <cell r="F185">
            <v>20</v>
          </cell>
          <cell r="G185" t="str">
            <v>大双</v>
          </cell>
          <cell r="H185">
            <v>152.7392</v>
          </cell>
          <cell r="I185">
            <v>52.7392</v>
          </cell>
          <cell r="J185" t="str">
            <v>是</v>
          </cell>
        </row>
        <row r="186">
          <cell r="A186">
            <v>3275587</v>
          </cell>
          <cell r="B186" t="str">
            <v>2025-04-19 11:39:09</v>
          </cell>
          <cell r="C186" t="str">
            <v>小单32.36  大双32.36  大单35.28</v>
          </cell>
          <cell r="D186" t="str">
            <v>大单</v>
          </cell>
          <cell r="E186">
            <v>100</v>
          </cell>
          <cell r="F186">
            <v>17</v>
          </cell>
          <cell r="G186" t="str">
            <v>大单</v>
          </cell>
          <cell r="H186">
            <v>152.7624</v>
          </cell>
          <cell r="I186">
            <v>52.7624</v>
          </cell>
          <cell r="J186" t="str">
            <v>是</v>
          </cell>
        </row>
        <row r="187">
          <cell r="A187">
            <v>3275588</v>
          </cell>
          <cell r="B187" t="str">
            <v>2025-04-19 11:42:40</v>
          </cell>
          <cell r="C187" t="str">
            <v>小单32.36  大双32.36  大单35.28</v>
          </cell>
          <cell r="D187" t="str">
            <v>大单</v>
          </cell>
          <cell r="E187">
            <v>100</v>
          </cell>
          <cell r="F187">
            <v>13</v>
          </cell>
          <cell r="G187" t="str">
            <v>小单</v>
          </cell>
          <cell r="H187">
            <v>0</v>
          </cell>
          <cell r="I187">
            <v>-100</v>
          </cell>
          <cell r="J187" t="str">
            <v>否</v>
          </cell>
        </row>
        <row r="188">
          <cell r="A188">
            <v>3275589</v>
          </cell>
          <cell r="B188" t="str">
            <v>2025-04-19 11:46:11</v>
          </cell>
          <cell r="C188" t="str">
            <v>小单32.36  大双32.36  大单35.28</v>
          </cell>
          <cell r="D188" t="str">
            <v>大单</v>
          </cell>
          <cell r="E188">
            <v>100</v>
          </cell>
          <cell r="F188">
            <v>18</v>
          </cell>
          <cell r="G188" t="str">
            <v>大双</v>
          </cell>
          <cell r="H188">
            <v>152.7392</v>
          </cell>
          <cell r="I188">
            <v>52.7392</v>
          </cell>
          <cell r="J188" t="str">
            <v>是</v>
          </cell>
        </row>
        <row r="189">
          <cell r="A189">
            <v>3275590</v>
          </cell>
          <cell r="B189" t="str">
            <v>2025-04-19 11:49:42</v>
          </cell>
          <cell r="C189" t="str">
            <v>小单32.36  大双32.36  大单35.28</v>
          </cell>
          <cell r="D189" t="str">
            <v>大单</v>
          </cell>
          <cell r="E189">
            <v>100</v>
          </cell>
          <cell r="F189">
            <v>4</v>
          </cell>
          <cell r="G189" t="str">
            <v>小双</v>
          </cell>
          <cell r="H189">
            <v>0</v>
          </cell>
          <cell r="I189">
            <v>-100</v>
          </cell>
          <cell r="J189" t="str">
            <v>否</v>
          </cell>
        </row>
        <row r="190">
          <cell r="A190">
            <v>3275591</v>
          </cell>
          <cell r="B190" t="str">
            <v>2025-04-19 11:53:13</v>
          </cell>
          <cell r="C190" t="str">
            <v>小单32.36  大双32.36  大单35.28</v>
          </cell>
          <cell r="D190" t="str">
            <v>大单</v>
          </cell>
          <cell r="E190">
            <v>100</v>
          </cell>
          <cell r="F190">
            <v>17</v>
          </cell>
          <cell r="G190" t="str">
            <v>大单</v>
          </cell>
          <cell r="H190">
            <v>152.7624</v>
          </cell>
          <cell r="I190">
            <v>52.7624</v>
          </cell>
          <cell r="J190" t="str">
            <v>是</v>
          </cell>
        </row>
        <row r="191">
          <cell r="A191">
            <v>3275592</v>
          </cell>
          <cell r="B191" t="str">
            <v>2025-04-19 11:56:43</v>
          </cell>
          <cell r="C191" t="str">
            <v>小单32.36  大双32.36  大单35.28</v>
          </cell>
          <cell r="D191" t="str">
            <v>大单</v>
          </cell>
          <cell r="E191">
            <v>100</v>
          </cell>
          <cell r="F191">
            <v>19</v>
          </cell>
          <cell r="G191" t="str">
            <v>大单</v>
          </cell>
          <cell r="H191">
            <v>152.7624</v>
          </cell>
          <cell r="I191">
            <v>52.7624</v>
          </cell>
          <cell r="J191" t="str">
            <v>是</v>
          </cell>
        </row>
        <row r="192">
          <cell r="A192">
            <v>3275593</v>
          </cell>
          <cell r="B192" t="str">
            <v>2025-04-19 12:00:14</v>
          </cell>
          <cell r="C192" t="str">
            <v>小单32.36  大双32.36  大单35.28</v>
          </cell>
          <cell r="D192" t="str">
            <v>大单</v>
          </cell>
          <cell r="E192">
            <v>100</v>
          </cell>
          <cell r="F192">
            <v>12</v>
          </cell>
          <cell r="G192" t="str">
            <v>小双</v>
          </cell>
          <cell r="H192">
            <v>0</v>
          </cell>
          <cell r="I192">
            <v>-100</v>
          </cell>
          <cell r="J192" t="str">
            <v>否</v>
          </cell>
        </row>
        <row r="193">
          <cell r="A193">
            <v>3275594</v>
          </cell>
          <cell r="B193" t="str">
            <v>2025-04-19 12:03:45</v>
          </cell>
          <cell r="C193" t="str">
            <v>小单31.45  小双34.28  大单34.28</v>
          </cell>
          <cell r="D193" t="str">
            <v>小单</v>
          </cell>
          <cell r="E193">
            <v>100.01</v>
          </cell>
          <cell r="F193">
            <v>13</v>
          </cell>
          <cell r="G193" t="str">
            <v>小单</v>
          </cell>
          <cell r="H193">
            <v>0</v>
          </cell>
          <cell r="I193">
            <v>-100.01</v>
          </cell>
          <cell r="J193" t="str">
            <v>否</v>
          </cell>
        </row>
        <row r="194">
          <cell r="A194">
            <v>3275595</v>
          </cell>
          <cell r="B194" t="str">
            <v>2025-04-19 12:07:16</v>
          </cell>
          <cell r="C194" t="str">
            <v>小单31.45  小双34.28  大单34.28</v>
          </cell>
          <cell r="D194" t="str">
            <v>小单</v>
          </cell>
          <cell r="E194">
            <v>100.01</v>
          </cell>
          <cell r="F194">
            <v>14</v>
          </cell>
          <cell r="G194" t="str">
            <v>大双</v>
          </cell>
          <cell r="H194">
            <v>0</v>
          </cell>
          <cell r="I194">
            <v>-100.01</v>
          </cell>
          <cell r="J194" t="str">
            <v>否</v>
          </cell>
        </row>
        <row r="195">
          <cell r="A195">
            <v>3275596</v>
          </cell>
          <cell r="B195" t="str">
            <v>2025-04-19 12:10:47</v>
          </cell>
          <cell r="C195" t="str">
            <v>小单32.36  大双32.36  大单35.28</v>
          </cell>
          <cell r="D195" t="str">
            <v>大单</v>
          </cell>
          <cell r="E195">
            <v>100</v>
          </cell>
          <cell r="F195">
            <v>13</v>
          </cell>
          <cell r="G195" t="str">
            <v>小单</v>
          </cell>
          <cell r="H195">
            <v>0</v>
          </cell>
          <cell r="I195">
            <v>-100</v>
          </cell>
          <cell r="J195" t="str">
            <v>否</v>
          </cell>
        </row>
        <row r="196">
          <cell r="A196">
            <v>3275597</v>
          </cell>
          <cell r="B196" t="str">
            <v>2025-04-19 12:14:17</v>
          </cell>
          <cell r="C196" t="str">
            <v>小单32.36  大双32.36  大单35.28</v>
          </cell>
          <cell r="D196" t="str">
            <v>大单</v>
          </cell>
          <cell r="E196">
            <v>100</v>
          </cell>
          <cell r="F196">
            <v>23</v>
          </cell>
          <cell r="G196" t="str">
            <v>大单</v>
          </cell>
          <cell r="H196">
            <v>152.7624</v>
          </cell>
          <cell r="I196">
            <v>52.7624</v>
          </cell>
          <cell r="J196" t="str">
            <v>是</v>
          </cell>
        </row>
        <row r="197">
          <cell r="A197">
            <v>3275598</v>
          </cell>
          <cell r="B197" t="str">
            <v>2025-04-19 12:17:48</v>
          </cell>
          <cell r="C197" t="str">
            <v>小单32.36  大双32.36  大单35.28</v>
          </cell>
          <cell r="D197" t="str">
            <v>大单</v>
          </cell>
          <cell r="E197">
            <v>100</v>
          </cell>
          <cell r="F197">
            <v>5</v>
          </cell>
          <cell r="G197" t="str">
            <v>小单</v>
          </cell>
          <cell r="H197">
            <v>152.7392</v>
          </cell>
          <cell r="I197">
            <v>52.7392</v>
          </cell>
          <cell r="J197" t="str">
            <v>是</v>
          </cell>
        </row>
        <row r="198">
          <cell r="A198">
            <v>3275599</v>
          </cell>
          <cell r="B198" t="str">
            <v>2025-04-19 12:21:19</v>
          </cell>
          <cell r="C198" t="str">
            <v>小单32.36  大双32.36  大单35.28</v>
          </cell>
          <cell r="D198" t="str">
            <v>大单</v>
          </cell>
          <cell r="E198">
            <v>100</v>
          </cell>
          <cell r="F198">
            <v>12</v>
          </cell>
          <cell r="G198" t="str">
            <v>小双</v>
          </cell>
          <cell r="H198">
            <v>0</v>
          </cell>
          <cell r="I198">
            <v>-100</v>
          </cell>
          <cell r="J198" t="str">
            <v>否</v>
          </cell>
        </row>
        <row r="199">
          <cell r="A199">
            <v>3275600</v>
          </cell>
          <cell r="B199" t="str">
            <v>2025-04-19 12:24:50</v>
          </cell>
          <cell r="C199" t="str">
            <v>小单32.36  大双32.36  大单35.28</v>
          </cell>
          <cell r="D199" t="str">
            <v>大单</v>
          </cell>
          <cell r="E199">
            <v>100</v>
          </cell>
          <cell r="F199">
            <v>18</v>
          </cell>
          <cell r="G199" t="str">
            <v>大双</v>
          </cell>
          <cell r="H199">
            <v>152.7392</v>
          </cell>
          <cell r="I199">
            <v>52.7392</v>
          </cell>
          <cell r="J199" t="str">
            <v>是</v>
          </cell>
        </row>
        <row r="200">
          <cell r="A200">
            <v>3275601</v>
          </cell>
          <cell r="B200" t="str">
            <v>2025-04-19 12:28:11</v>
          </cell>
          <cell r="C200" t="str">
            <v>小单32.36  大双32.36  大单35.28</v>
          </cell>
          <cell r="D200" t="str">
            <v>大单</v>
          </cell>
          <cell r="E200">
            <v>100</v>
          </cell>
          <cell r="F200">
            <v>19</v>
          </cell>
          <cell r="G200" t="str">
            <v>大单</v>
          </cell>
          <cell r="H200">
            <v>152.7624</v>
          </cell>
          <cell r="I200">
            <v>52.7624</v>
          </cell>
          <cell r="J200" t="str">
            <v>是</v>
          </cell>
        </row>
        <row r="201">
          <cell r="A201">
            <v>3275602</v>
          </cell>
          <cell r="B201" t="str">
            <v>2025-04-19 12:31:41</v>
          </cell>
          <cell r="C201" t="str">
            <v>小单32.36  大双32.36  大单35.28</v>
          </cell>
          <cell r="D201" t="str">
            <v>大单</v>
          </cell>
          <cell r="E201">
            <v>100</v>
          </cell>
          <cell r="F201">
            <v>6</v>
          </cell>
          <cell r="G201" t="str">
            <v>小双</v>
          </cell>
          <cell r="H201">
            <v>0</v>
          </cell>
          <cell r="I201">
            <v>-100</v>
          </cell>
          <cell r="J201" t="str">
            <v>否</v>
          </cell>
        </row>
        <row r="202">
          <cell r="A202">
            <v>3275603</v>
          </cell>
          <cell r="B202" t="str">
            <v>2025-04-19 12:35:12</v>
          </cell>
          <cell r="C202" t="str">
            <v>小单32.36  大双32.36  大单35.28</v>
          </cell>
          <cell r="D202" t="str">
            <v>大单</v>
          </cell>
          <cell r="E202">
            <v>100</v>
          </cell>
          <cell r="F202">
            <v>14</v>
          </cell>
          <cell r="G202" t="str">
            <v>大双</v>
          </cell>
          <cell r="H202">
            <v>0</v>
          </cell>
          <cell r="I202">
            <v>-100</v>
          </cell>
          <cell r="J202" t="str">
            <v>否</v>
          </cell>
        </row>
        <row r="203">
          <cell r="A203">
            <v>3275604</v>
          </cell>
          <cell r="B203" t="str">
            <v>2025-04-19 12:38:43</v>
          </cell>
          <cell r="C203" t="str">
            <v>小单32.36  大双32.36  大单35.28</v>
          </cell>
          <cell r="D203" t="str">
            <v>大单</v>
          </cell>
          <cell r="E203">
            <v>100</v>
          </cell>
          <cell r="F203">
            <v>14</v>
          </cell>
          <cell r="G203" t="str">
            <v>大双</v>
          </cell>
          <cell r="H203">
            <v>0</v>
          </cell>
          <cell r="I203">
            <v>-100</v>
          </cell>
          <cell r="J203" t="str">
            <v>否</v>
          </cell>
        </row>
        <row r="204">
          <cell r="A204">
            <v>3275605</v>
          </cell>
          <cell r="B204" t="str">
            <v>2025-04-19 12:42:14</v>
          </cell>
          <cell r="C204" t="str">
            <v>小单32.36  大双32.36  大单35.28</v>
          </cell>
          <cell r="D204" t="str">
            <v>大单</v>
          </cell>
          <cell r="E204">
            <v>100</v>
          </cell>
          <cell r="F204">
            <v>12</v>
          </cell>
          <cell r="G204" t="str">
            <v>小双</v>
          </cell>
          <cell r="H204">
            <v>0</v>
          </cell>
          <cell r="I204">
            <v>-100</v>
          </cell>
          <cell r="J204" t="str">
            <v>否</v>
          </cell>
        </row>
        <row r="205">
          <cell r="A205">
            <v>3275606</v>
          </cell>
          <cell r="B205" t="str">
            <v>2025-04-19 12:45:45</v>
          </cell>
          <cell r="C205" t="str">
            <v>小单32.36  大双32.36  大单35.28</v>
          </cell>
          <cell r="D205" t="str">
            <v>大单</v>
          </cell>
          <cell r="E205">
            <v>100</v>
          </cell>
          <cell r="F205">
            <v>9</v>
          </cell>
          <cell r="G205" t="str">
            <v>小单</v>
          </cell>
          <cell r="H205">
            <v>152.7392</v>
          </cell>
          <cell r="I205">
            <v>52.7392</v>
          </cell>
          <cell r="J205" t="str">
            <v>是</v>
          </cell>
        </row>
        <row r="206">
          <cell r="A206">
            <v>3275607</v>
          </cell>
          <cell r="B206" t="str">
            <v>2025-04-19 12:49:15</v>
          </cell>
          <cell r="C206" t="str">
            <v>小单32.36  大双32.36  大单35.28</v>
          </cell>
          <cell r="D206" t="str">
            <v>大单</v>
          </cell>
          <cell r="E206">
            <v>100</v>
          </cell>
          <cell r="F206">
            <v>14</v>
          </cell>
          <cell r="G206" t="str">
            <v>大双</v>
          </cell>
          <cell r="H206">
            <v>0</v>
          </cell>
          <cell r="I206">
            <v>-100</v>
          </cell>
          <cell r="J206" t="str">
            <v>否</v>
          </cell>
        </row>
        <row r="207">
          <cell r="A207">
            <v>3275608</v>
          </cell>
          <cell r="B207" t="str">
            <v>2025-04-19 12:52:46</v>
          </cell>
          <cell r="C207" t="str">
            <v>小单32.36  大双32.36  大单35.28</v>
          </cell>
          <cell r="D207" t="str">
            <v>大单</v>
          </cell>
          <cell r="E207">
            <v>100</v>
          </cell>
          <cell r="F207">
            <v>18</v>
          </cell>
          <cell r="G207" t="str">
            <v>大双</v>
          </cell>
          <cell r="H207">
            <v>152.7392</v>
          </cell>
          <cell r="I207">
            <v>52.7392</v>
          </cell>
          <cell r="J207" t="str">
            <v>是</v>
          </cell>
        </row>
        <row r="208">
          <cell r="A208">
            <v>3275609</v>
          </cell>
          <cell r="B208" t="str">
            <v>2025-04-19 12:56:17</v>
          </cell>
          <cell r="C208" t="str">
            <v>大双31.45  小双34.28  大单34.28</v>
          </cell>
          <cell r="D208" t="str">
            <v>大双</v>
          </cell>
          <cell r="E208">
            <v>100.01</v>
          </cell>
          <cell r="F208">
            <v>9</v>
          </cell>
          <cell r="G208" t="str">
            <v>小单</v>
          </cell>
          <cell r="H208">
            <v>0</v>
          </cell>
          <cell r="I208">
            <v>-100.01</v>
          </cell>
          <cell r="J208" t="str">
            <v>否</v>
          </cell>
        </row>
        <row r="209">
          <cell r="A209">
            <v>3275610</v>
          </cell>
          <cell r="B209" t="str">
            <v>2025-04-19 12:59:38</v>
          </cell>
          <cell r="C209" t="str">
            <v>大双31.45  小双34.28  大单34.28</v>
          </cell>
          <cell r="D209" t="str">
            <v>大双</v>
          </cell>
          <cell r="E209">
            <v>100.01</v>
          </cell>
          <cell r="F209">
            <v>21</v>
          </cell>
          <cell r="G209" t="str">
            <v>大单</v>
          </cell>
          <cell r="H209">
            <v>148.4324</v>
          </cell>
          <cell r="I209">
            <v>48.4224</v>
          </cell>
          <cell r="J209" t="str">
            <v>是</v>
          </cell>
        </row>
        <row r="210">
          <cell r="A210">
            <v>3275611</v>
          </cell>
          <cell r="B210" t="str">
            <v>2025-04-19 13:03:19</v>
          </cell>
          <cell r="C210" t="str">
            <v>大双31.45  小双34.28  大单34.28</v>
          </cell>
          <cell r="D210" t="str">
            <v>大双</v>
          </cell>
          <cell r="E210">
            <v>100.01</v>
          </cell>
          <cell r="F210">
            <v>17</v>
          </cell>
          <cell r="G210" t="str">
            <v>大单</v>
          </cell>
          <cell r="H210">
            <v>148.4324</v>
          </cell>
          <cell r="I210">
            <v>48.4224</v>
          </cell>
          <cell r="J210" t="str">
            <v>是</v>
          </cell>
        </row>
        <row r="211">
          <cell r="A211">
            <v>3275612</v>
          </cell>
          <cell r="B211" t="str">
            <v>2025-04-19 13:06:49</v>
          </cell>
          <cell r="C211" t="str">
            <v>小单32.36  大双32.36  大单35.28</v>
          </cell>
          <cell r="D211" t="str">
            <v>大单</v>
          </cell>
          <cell r="E211">
            <v>100</v>
          </cell>
          <cell r="F211">
            <v>15</v>
          </cell>
          <cell r="G211" t="str">
            <v>大单</v>
          </cell>
          <cell r="H211">
            <v>152.7624</v>
          </cell>
          <cell r="I211">
            <v>52.7624</v>
          </cell>
          <cell r="J211" t="str">
            <v>是</v>
          </cell>
        </row>
        <row r="212">
          <cell r="A212">
            <v>3275613</v>
          </cell>
          <cell r="B212" t="str">
            <v>2025-04-19 13:10:10</v>
          </cell>
          <cell r="C212" t="str">
            <v>小单32.36  大双32.36  大单35.28</v>
          </cell>
          <cell r="D212" t="str">
            <v>大单</v>
          </cell>
          <cell r="E212">
            <v>100</v>
          </cell>
          <cell r="F212">
            <v>6</v>
          </cell>
          <cell r="G212" t="str">
            <v>小双</v>
          </cell>
          <cell r="H212">
            <v>0</v>
          </cell>
          <cell r="I212">
            <v>-100</v>
          </cell>
          <cell r="J212" t="str">
            <v>否</v>
          </cell>
        </row>
        <row r="213">
          <cell r="A213">
            <v>3275614</v>
          </cell>
          <cell r="B213" t="str">
            <v>2025-04-19 13:13:41</v>
          </cell>
          <cell r="C213" t="str">
            <v>大双31.45  小双34.28  大单34.28</v>
          </cell>
          <cell r="D213" t="str">
            <v>大双</v>
          </cell>
          <cell r="E213">
            <v>100.01</v>
          </cell>
          <cell r="F213">
            <v>14</v>
          </cell>
          <cell r="G213" t="str">
            <v>大双</v>
          </cell>
          <cell r="H213">
            <v>0</v>
          </cell>
          <cell r="I213">
            <v>-100.01</v>
          </cell>
          <cell r="J213" t="str">
            <v>否</v>
          </cell>
        </row>
        <row r="214">
          <cell r="A214">
            <v>3275615</v>
          </cell>
          <cell r="B214" t="str">
            <v>2025-04-19 13:17:12</v>
          </cell>
          <cell r="C214" t="str">
            <v>大双31.45  小双34.28  大单34.28</v>
          </cell>
          <cell r="D214" t="str">
            <v>大双</v>
          </cell>
          <cell r="E214">
            <v>100.01</v>
          </cell>
          <cell r="F214">
            <v>5</v>
          </cell>
          <cell r="G214" t="str">
            <v>小单</v>
          </cell>
          <cell r="H214">
            <v>0</v>
          </cell>
          <cell r="I214">
            <v>-100.01</v>
          </cell>
          <cell r="J214" t="str">
            <v>否</v>
          </cell>
        </row>
        <row r="215">
          <cell r="A215">
            <v>3275616</v>
          </cell>
          <cell r="B215" t="str">
            <v>2025-04-19 13:20:43</v>
          </cell>
          <cell r="C215" t="str">
            <v>小单32.36  大双32.36  大单35.28</v>
          </cell>
          <cell r="D215" t="str">
            <v>大单</v>
          </cell>
          <cell r="E215">
            <v>100</v>
          </cell>
          <cell r="F215">
            <v>13</v>
          </cell>
          <cell r="G215" t="str">
            <v>小单</v>
          </cell>
          <cell r="H215">
            <v>0</v>
          </cell>
          <cell r="I215">
            <v>-100</v>
          </cell>
          <cell r="J215" t="str">
            <v>否</v>
          </cell>
        </row>
        <row r="216">
          <cell r="A216">
            <v>3275617</v>
          </cell>
          <cell r="B216" t="str">
            <v>2025-04-19 13:24:13</v>
          </cell>
          <cell r="C216" t="str">
            <v>小单32.36  大双32.36  大单35.28</v>
          </cell>
          <cell r="D216" t="str">
            <v>大单</v>
          </cell>
          <cell r="E216">
            <v>100</v>
          </cell>
          <cell r="F216">
            <v>15</v>
          </cell>
          <cell r="G216" t="str">
            <v>大单</v>
          </cell>
          <cell r="H216">
            <v>152.7624</v>
          </cell>
          <cell r="I216">
            <v>52.7624</v>
          </cell>
          <cell r="J216" t="str">
            <v>是</v>
          </cell>
        </row>
        <row r="217">
          <cell r="A217">
            <v>3275618</v>
          </cell>
          <cell r="B217" t="str">
            <v>2025-04-19 13:27:44</v>
          </cell>
          <cell r="C217" t="str">
            <v>小单32.36  大双32.36  大单35.28</v>
          </cell>
          <cell r="D217" t="str">
            <v>大单</v>
          </cell>
          <cell r="E217">
            <v>100</v>
          </cell>
          <cell r="F217">
            <v>0</v>
          </cell>
          <cell r="G217" t="str">
            <v>小双</v>
          </cell>
          <cell r="H217">
            <v>0</v>
          </cell>
          <cell r="I217">
            <v>-100</v>
          </cell>
          <cell r="J217" t="str">
            <v>否</v>
          </cell>
        </row>
        <row r="218">
          <cell r="A218">
            <v>3275619</v>
          </cell>
          <cell r="B218" t="str">
            <v>2025-04-19 13:31:15</v>
          </cell>
          <cell r="C218" t="str">
            <v>小单32.36  大双32.36  大单35.28</v>
          </cell>
          <cell r="D218" t="str">
            <v>大单</v>
          </cell>
          <cell r="E218">
            <v>100</v>
          </cell>
          <cell r="F218">
            <v>20</v>
          </cell>
          <cell r="G218" t="str">
            <v>大双</v>
          </cell>
          <cell r="H218">
            <v>152.7392</v>
          </cell>
          <cell r="I218">
            <v>52.7392</v>
          </cell>
          <cell r="J218" t="str">
            <v>是</v>
          </cell>
        </row>
        <row r="219">
          <cell r="A219">
            <v>3275620</v>
          </cell>
          <cell r="B219" t="str">
            <v>2025-04-19 13:34:36</v>
          </cell>
          <cell r="C219" t="str">
            <v>大双31.45  小双34.28  大单34.28</v>
          </cell>
          <cell r="D219" t="str">
            <v>大双</v>
          </cell>
          <cell r="E219">
            <v>100.01</v>
          </cell>
          <cell r="F219">
            <v>22</v>
          </cell>
          <cell r="G219" t="str">
            <v>大双</v>
          </cell>
          <cell r="H219">
            <v>148.444</v>
          </cell>
          <cell r="I219">
            <v>48.434</v>
          </cell>
          <cell r="J219" t="str">
            <v>是</v>
          </cell>
        </row>
        <row r="220">
          <cell r="A220">
            <v>3275621</v>
          </cell>
          <cell r="B220" t="str">
            <v>2025-04-19 13:38:17</v>
          </cell>
          <cell r="C220" t="str">
            <v>大双31.45  小双34.28  大单34.28</v>
          </cell>
          <cell r="D220" t="str">
            <v>大双</v>
          </cell>
          <cell r="E220">
            <v>100.01</v>
          </cell>
          <cell r="F220">
            <v>19</v>
          </cell>
          <cell r="G220" t="str">
            <v>大单</v>
          </cell>
          <cell r="H220">
            <v>148.4324</v>
          </cell>
          <cell r="I220">
            <v>48.4224</v>
          </cell>
          <cell r="J220" t="str">
            <v>是</v>
          </cell>
        </row>
        <row r="221">
          <cell r="A221">
            <v>3275622</v>
          </cell>
          <cell r="B221" t="str">
            <v>2025-04-19 13:41:48</v>
          </cell>
          <cell r="C221" t="str">
            <v>大双31.45  小双34.28  大单34.28</v>
          </cell>
          <cell r="D221" t="str">
            <v>大双</v>
          </cell>
          <cell r="E221">
            <v>100.01</v>
          </cell>
          <cell r="F221">
            <v>20</v>
          </cell>
          <cell r="G221" t="str">
            <v>大双</v>
          </cell>
          <cell r="H221">
            <v>148.444</v>
          </cell>
          <cell r="I221">
            <v>48.434</v>
          </cell>
          <cell r="J221" t="str">
            <v>是</v>
          </cell>
        </row>
        <row r="222">
          <cell r="A222">
            <v>3275623</v>
          </cell>
          <cell r="B222" t="str">
            <v>2025-04-19 13:45:18</v>
          </cell>
          <cell r="C222" t="str">
            <v>大双31.45  小双34.28  大单34.28</v>
          </cell>
          <cell r="D222" t="str">
            <v>大双</v>
          </cell>
          <cell r="E222">
            <v>100.01</v>
          </cell>
          <cell r="F222">
            <v>6</v>
          </cell>
          <cell r="G222" t="str">
            <v>小双</v>
          </cell>
          <cell r="H222">
            <v>148.4324</v>
          </cell>
          <cell r="I222">
            <v>48.4224</v>
          </cell>
          <cell r="J222" t="str">
            <v>是</v>
          </cell>
        </row>
        <row r="223">
          <cell r="A223">
            <v>3275624</v>
          </cell>
          <cell r="B223" t="str">
            <v>2025-04-19 13:48:49</v>
          </cell>
          <cell r="C223" t="str">
            <v>大双31.45  小双34.28  大单34.28</v>
          </cell>
          <cell r="D223" t="str">
            <v>大双</v>
          </cell>
          <cell r="E223">
            <v>100.01</v>
          </cell>
          <cell r="F223">
            <v>10</v>
          </cell>
          <cell r="G223" t="str">
            <v>小双</v>
          </cell>
          <cell r="H223">
            <v>148.4324</v>
          </cell>
          <cell r="I223">
            <v>48.4224</v>
          </cell>
          <cell r="J223" t="str">
            <v>是</v>
          </cell>
        </row>
        <row r="224">
          <cell r="A224">
            <v>3275625</v>
          </cell>
          <cell r="B224" t="str">
            <v>2025-04-19 13:52:10</v>
          </cell>
          <cell r="C224" t="str">
            <v>大双31.45  小双34.28  大单34.28</v>
          </cell>
          <cell r="D224" t="str">
            <v>大双</v>
          </cell>
          <cell r="E224">
            <v>100.01</v>
          </cell>
          <cell r="F224">
            <v>21</v>
          </cell>
          <cell r="G224" t="str">
            <v>大单</v>
          </cell>
          <cell r="H224">
            <v>148.4324</v>
          </cell>
          <cell r="I224">
            <v>48.4224</v>
          </cell>
          <cell r="J224" t="str">
            <v>是</v>
          </cell>
        </row>
        <row r="225">
          <cell r="A225">
            <v>3275626</v>
          </cell>
          <cell r="B225" t="str">
            <v>2025-04-19 13:55:41</v>
          </cell>
          <cell r="C225" t="str">
            <v>大双31.45  小双34.28  大单34.28</v>
          </cell>
          <cell r="D225" t="str">
            <v>大双</v>
          </cell>
          <cell r="E225">
            <v>100.01</v>
          </cell>
          <cell r="F225">
            <v>24</v>
          </cell>
          <cell r="G225" t="str">
            <v>大双</v>
          </cell>
          <cell r="H225">
            <v>148.444</v>
          </cell>
          <cell r="I225">
            <v>48.434</v>
          </cell>
          <cell r="J225" t="str">
            <v>是</v>
          </cell>
        </row>
        <row r="226">
          <cell r="A226">
            <v>3275627</v>
          </cell>
          <cell r="B226" t="str">
            <v>2025-04-19 13:59:12</v>
          </cell>
          <cell r="C226" t="str">
            <v>大双31.45  小双34.28  大单34.28</v>
          </cell>
          <cell r="D226" t="str">
            <v>大双</v>
          </cell>
          <cell r="E226">
            <v>100.01</v>
          </cell>
          <cell r="F226">
            <v>9</v>
          </cell>
          <cell r="G226" t="str">
            <v>小单</v>
          </cell>
          <cell r="H226">
            <v>0</v>
          </cell>
          <cell r="I226">
            <v>-100.01</v>
          </cell>
          <cell r="J226" t="str">
            <v>否</v>
          </cell>
        </row>
        <row r="227">
          <cell r="A227">
            <v>3275628</v>
          </cell>
          <cell r="B227" t="str">
            <v>2025-04-19 14:02:42</v>
          </cell>
          <cell r="C227" t="str">
            <v>大双31.45  小双34.28  大单34.28</v>
          </cell>
          <cell r="D227" t="str">
            <v>大双</v>
          </cell>
          <cell r="E227">
            <v>100.01</v>
          </cell>
          <cell r="F227">
            <v>12</v>
          </cell>
          <cell r="G227" t="str">
            <v>小双</v>
          </cell>
          <cell r="H227">
            <v>148.4324</v>
          </cell>
          <cell r="I227">
            <v>48.4224</v>
          </cell>
          <cell r="J227" t="str">
            <v>是</v>
          </cell>
        </row>
        <row r="228">
          <cell r="A228">
            <v>3275629</v>
          </cell>
          <cell r="B228" t="str">
            <v>2025-04-19 14:06:13</v>
          </cell>
          <cell r="C228" t="str">
            <v>大双31.45  小双34.28  大单34.28</v>
          </cell>
          <cell r="D228" t="str">
            <v>大双</v>
          </cell>
          <cell r="E228">
            <v>100.01</v>
          </cell>
          <cell r="F228">
            <v>20</v>
          </cell>
          <cell r="G228" t="str">
            <v>大双</v>
          </cell>
          <cell r="H228">
            <v>148.444</v>
          </cell>
          <cell r="I228">
            <v>48.434</v>
          </cell>
          <cell r="J228" t="str">
            <v>是</v>
          </cell>
        </row>
        <row r="229">
          <cell r="A229">
            <v>3275630</v>
          </cell>
          <cell r="B229" t="str">
            <v>2025-04-19 14:09:44</v>
          </cell>
          <cell r="C229" t="str">
            <v>大双31.45  小双34.28  大单34.28</v>
          </cell>
          <cell r="D229" t="str">
            <v>大双</v>
          </cell>
          <cell r="E229">
            <v>100.01</v>
          </cell>
          <cell r="F229">
            <v>21</v>
          </cell>
          <cell r="G229" t="str">
            <v>大单</v>
          </cell>
          <cell r="H229">
            <v>148.4324</v>
          </cell>
          <cell r="I229">
            <v>48.4224</v>
          </cell>
          <cell r="J229" t="str">
            <v>是</v>
          </cell>
        </row>
        <row r="230">
          <cell r="A230">
            <v>3275631</v>
          </cell>
          <cell r="B230" t="str">
            <v>2025-04-19 14:13:15</v>
          </cell>
          <cell r="C230" t="str">
            <v>大双31.45  小双34.28  大单34.28</v>
          </cell>
          <cell r="D230" t="str">
            <v>大双</v>
          </cell>
          <cell r="E230">
            <v>100.01</v>
          </cell>
          <cell r="F230">
            <v>16</v>
          </cell>
          <cell r="G230" t="str">
            <v>大双</v>
          </cell>
          <cell r="H230">
            <v>148.444</v>
          </cell>
          <cell r="I230">
            <v>48.434</v>
          </cell>
          <cell r="J230" t="str">
            <v>是</v>
          </cell>
        </row>
        <row r="231">
          <cell r="A231">
            <v>3275632</v>
          </cell>
          <cell r="B231" t="str">
            <v>2025-04-19 14:16:46</v>
          </cell>
          <cell r="C231" t="str">
            <v>大双31.45  小双34.28  大单34.28</v>
          </cell>
          <cell r="D231" t="str">
            <v>大双</v>
          </cell>
          <cell r="E231">
            <v>100.01</v>
          </cell>
          <cell r="F231">
            <v>12</v>
          </cell>
          <cell r="G231" t="str">
            <v>小双</v>
          </cell>
          <cell r="H231">
            <v>148.4324</v>
          </cell>
          <cell r="I231">
            <v>48.4224</v>
          </cell>
          <cell r="J231" t="str">
            <v>是</v>
          </cell>
        </row>
        <row r="232">
          <cell r="A232">
            <v>3275633</v>
          </cell>
          <cell r="B232" t="str">
            <v>2025-04-19 14:20:17</v>
          </cell>
          <cell r="C232" t="str">
            <v>大双31.45  小双34.28  大单34.28</v>
          </cell>
          <cell r="D232" t="str">
            <v>大双</v>
          </cell>
          <cell r="E232">
            <v>100.01</v>
          </cell>
          <cell r="F232">
            <v>13</v>
          </cell>
          <cell r="G232" t="str">
            <v>小单</v>
          </cell>
          <cell r="H232">
            <v>0</v>
          </cell>
          <cell r="I232">
            <v>-100.01</v>
          </cell>
          <cell r="J232" t="str">
            <v>否</v>
          </cell>
        </row>
        <row r="233">
          <cell r="A233">
            <v>3275634</v>
          </cell>
          <cell r="B233" t="str">
            <v>2025-04-19 14:23:47</v>
          </cell>
          <cell r="C233" t="str">
            <v>大双31.45  小双34.28  大单34.28</v>
          </cell>
          <cell r="D233" t="str">
            <v>大双</v>
          </cell>
          <cell r="E233">
            <v>100.01</v>
          </cell>
          <cell r="F233">
            <v>13</v>
          </cell>
          <cell r="G233" t="str">
            <v>小单</v>
          </cell>
          <cell r="H233">
            <v>0</v>
          </cell>
          <cell r="I233">
            <v>-100.01</v>
          </cell>
          <cell r="J233" t="str">
            <v>否</v>
          </cell>
        </row>
        <row r="234">
          <cell r="A234">
            <v>3275635</v>
          </cell>
          <cell r="B234" t="str">
            <v>2025-04-19 14:27:18</v>
          </cell>
          <cell r="C234" t="str">
            <v>大双31.45  小双34.28  大单34.28</v>
          </cell>
          <cell r="D234" t="str">
            <v>大双</v>
          </cell>
          <cell r="E234">
            <v>100.01</v>
          </cell>
          <cell r="F234">
            <v>21</v>
          </cell>
          <cell r="G234" t="str">
            <v>大单</v>
          </cell>
          <cell r="H234">
            <v>148.4324</v>
          </cell>
          <cell r="I234">
            <v>48.4224</v>
          </cell>
          <cell r="J234" t="str">
            <v>是</v>
          </cell>
        </row>
        <row r="235">
          <cell r="A235">
            <v>3275636</v>
          </cell>
          <cell r="B235" t="str">
            <v>2025-04-19 14:30:49</v>
          </cell>
          <cell r="C235" t="str">
            <v>大双31.45  小双34.28  大单34.28</v>
          </cell>
          <cell r="D235" t="str">
            <v>大双</v>
          </cell>
          <cell r="E235">
            <v>100.01</v>
          </cell>
          <cell r="F235">
            <v>20</v>
          </cell>
          <cell r="G235" t="str">
            <v>大双</v>
          </cell>
          <cell r="H235">
            <v>148.444</v>
          </cell>
          <cell r="I235">
            <v>48.434</v>
          </cell>
          <cell r="J235" t="str">
            <v>是</v>
          </cell>
        </row>
        <row r="236">
          <cell r="A236">
            <v>3275637</v>
          </cell>
          <cell r="B236" t="str">
            <v>2025-04-19 14:34:20</v>
          </cell>
          <cell r="C236" t="str">
            <v>大双31.45  小双34.28  大单34.28</v>
          </cell>
          <cell r="D236" t="str">
            <v>大双</v>
          </cell>
          <cell r="E236">
            <v>100.01</v>
          </cell>
          <cell r="F236">
            <v>7</v>
          </cell>
          <cell r="G236" t="str">
            <v>小单</v>
          </cell>
          <cell r="H236">
            <v>0</v>
          </cell>
          <cell r="I236">
            <v>-100.01</v>
          </cell>
          <cell r="J236" t="str">
            <v>否</v>
          </cell>
        </row>
        <row r="237">
          <cell r="A237">
            <v>3275638</v>
          </cell>
          <cell r="B237" t="str">
            <v>2025-04-19 14:37:41</v>
          </cell>
          <cell r="C237" t="str">
            <v>大双31.45  小双34.28  大单34.28</v>
          </cell>
          <cell r="D237" t="str">
            <v>大双</v>
          </cell>
          <cell r="E237">
            <v>100.01</v>
          </cell>
          <cell r="F237">
            <v>14</v>
          </cell>
          <cell r="G237" t="str">
            <v>大双</v>
          </cell>
          <cell r="H237">
            <v>0</v>
          </cell>
          <cell r="I237">
            <v>-100.01</v>
          </cell>
          <cell r="J237" t="str">
            <v>否</v>
          </cell>
        </row>
        <row r="238">
          <cell r="A238">
            <v>3275639</v>
          </cell>
          <cell r="B238" t="str">
            <v>2025-04-19 14:41:11</v>
          </cell>
          <cell r="C238" t="str">
            <v>大双31.45  小双34.28  大单34.28</v>
          </cell>
          <cell r="D238" t="str">
            <v>大双</v>
          </cell>
          <cell r="E238">
            <v>100.01</v>
          </cell>
          <cell r="F238">
            <v>14</v>
          </cell>
          <cell r="G238" t="str">
            <v>大双</v>
          </cell>
          <cell r="H238">
            <v>0</v>
          </cell>
          <cell r="I238">
            <v>-100.01</v>
          </cell>
          <cell r="J238" t="str">
            <v>否</v>
          </cell>
        </row>
        <row r="239">
          <cell r="A239">
            <v>3275640</v>
          </cell>
          <cell r="B239" t="str">
            <v>2025-04-19 14:44:42</v>
          </cell>
          <cell r="C239" t="str">
            <v>大双31.45  小双34.28  大单34.28</v>
          </cell>
          <cell r="D239" t="str">
            <v>大双</v>
          </cell>
          <cell r="E239">
            <v>100.01</v>
          </cell>
          <cell r="F239">
            <v>7</v>
          </cell>
          <cell r="G239" t="str">
            <v>小单</v>
          </cell>
          <cell r="H239">
            <v>0</v>
          </cell>
          <cell r="I239">
            <v>-100.01</v>
          </cell>
          <cell r="J239" t="str">
            <v>否</v>
          </cell>
        </row>
        <row r="240">
          <cell r="A240">
            <v>3275641</v>
          </cell>
          <cell r="B240" t="str">
            <v>2025-04-19 14:48:13</v>
          </cell>
          <cell r="C240" t="str">
            <v>大双31.45  小双34.28  大单34.28</v>
          </cell>
          <cell r="D240" t="str">
            <v>大双</v>
          </cell>
          <cell r="E240">
            <v>100.01</v>
          </cell>
          <cell r="F240">
            <v>8</v>
          </cell>
          <cell r="G240" t="str">
            <v>小双</v>
          </cell>
          <cell r="H240">
            <v>148.4324</v>
          </cell>
          <cell r="I240">
            <v>48.4224</v>
          </cell>
          <cell r="J240" t="str">
            <v>是</v>
          </cell>
        </row>
        <row r="241">
          <cell r="A241">
            <v>3275642</v>
          </cell>
          <cell r="B241" t="str">
            <v>2025-04-19 14:51:44</v>
          </cell>
          <cell r="C241" t="str">
            <v>大双31.45  小双34.28  大单34.28</v>
          </cell>
          <cell r="D241" t="str">
            <v>大双</v>
          </cell>
          <cell r="E241">
            <v>100.01</v>
          </cell>
          <cell r="F241">
            <v>16</v>
          </cell>
          <cell r="G241" t="str">
            <v>大双</v>
          </cell>
          <cell r="H241">
            <v>148.444</v>
          </cell>
          <cell r="I241">
            <v>48.434</v>
          </cell>
          <cell r="J241" t="str">
            <v>是</v>
          </cell>
        </row>
        <row r="242">
          <cell r="A242">
            <v>3275643</v>
          </cell>
          <cell r="B242" t="str">
            <v>2025-04-19 14:55:15</v>
          </cell>
          <cell r="C242" t="str">
            <v>大双31.45  小双34.28  大单34.28</v>
          </cell>
          <cell r="D242" t="str">
            <v>大双</v>
          </cell>
          <cell r="E242">
            <v>100.01</v>
          </cell>
          <cell r="F242">
            <v>9</v>
          </cell>
          <cell r="G242" t="str">
            <v>小单</v>
          </cell>
          <cell r="H242">
            <v>0</v>
          </cell>
          <cell r="I242">
            <v>-100.01</v>
          </cell>
          <cell r="J242" t="str">
            <v>否</v>
          </cell>
        </row>
        <row r="243">
          <cell r="A243">
            <v>3275644</v>
          </cell>
          <cell r="B243" t="str">
            <v>2025-04-19 14:58:46</v>
          </cell>
          <cell r="C243" t="str">
            <v>大双31.45  小双34.28  大单34.28</v>
          </cell>
          <cell r="D243" t="str">
            <v>大双</v>
          </cell>
          <cell r="E243">
            <v>100.01</v>
          </cell>
          <cell r="F243">
            <v>24</v>
          </cell>
          <cell r="G243" t="str">
            <v>大双</v>
          </cell>
          <cell r="H243">
            <v>148.444</v>
          </cell>
          <cell r="I243">
            <v>48.434</v>
          </cell>
          <cell r="J243" t="str">
            <v>是</v>
          </cell>
        </row>
        <row r="244">
          <cell r="A244">
            <v>3275645</v>
          </cell>
          <cell r="B244" t="str">
            <v>2025-04-19 15:02:16</v>
          </cell>
          <cell r="C244" t="str">
            <v>大双31.45  小双34.28  大单34.28</v>
          </cell>
          <cell r="D244" t="str">
            <v>大双</v>
          </cell>
          <cell r="E244">
            <v>100.01</v>
          </cell>
          <cell r="F244">
            <v>18</v>
          </cell>
          <cell r="G244" t="str">
            <v>大双</v>
          </cell>
          <cell r="H244">
            <v>148.444</v>
          </cell>
          <cell r="I244">
            <v>48.434</v>
          </cell>
          <cell r="J244" t="str">
            <v>是</v>
          </cell>
        </row>
        <row r="245">
          <cell r="A245">
            <v>3275646</v>
          </cell>
          <cell r="B245" t="str">
            <v>2025-04-19 15:05:47</v>
          </cell>
          <cell r="C245" t="str">
            <v>大双31.45  小双34.28  大单34.28</v>
          </cell>
          <cell r="D245" t="str">
            <v>大双</v>
          </cell>
          <cell r="E245">
            <v>100.01</v>
          </cell>
          <cell r="F245">
            <v>18</v>
          </cell>
          <cell r="G245" t="str">
            <v>大双</v>
          </cell>
          <cell r="H245">
            <v>148.444</v>
          </cell>
          <cell r="I245">
            <v>48.434</v>
          </cell>
          <cell r="J245" t="str">
            <v>是</v>
          </cell>
        </row>
        <row r="246">
          <cell r="A246">
            <v>3275647</v>
          </cell>
          <cell r="B246" t="str">
            <v>2025-04-19 15:09:18</v>
          </cell>
          <cell r="C246" t="str">
            <v>大双31.45  小双34.28  大单34.28</v>
          </cell>
          <cell r="D246" t="str">
            <v>大双</v>
          </cell>
          <cell r="E246">
            <v>100.01</v>
          </cell>
          <cell r="F246">
            <v>10</v>
          </cell>
          <cell r="G246" t="str">
            <v>小双</v>
          </cell>
          <cell r="H246">
            <v>148.4324</v>
          </cell>
          <cell r="I246">
            <v>48.4224</v>
          </cell>
          <cell r="J246" t="str">
            <v>是</v>
          </cell>
        </row>
        <row r="247">
          <cell r="A247">
            <v>3275648</v>
          </cell>
          <cell r="B247" t="str">
            <v>2025-04-19 15:12:49</v>
          </cell>
          <cell r="C247" t="str">
            <v>大双31.45  小双34.28  大单34.28</v>
          </cell>
          <cell r="D247" t="str">
            <v>大双</v>
          </cell>
          <cell r="E247">
            <v>100.01</v>
          </cell>
          <cell r="F247">
            <v>21</v>
          </cell>
          <cell r="G247" t="str">
            <v>大单</v>
          </cell>
          <cell r="H247">
            <v>148.4324</v>
          </cell>
          <cell r="I247">
            <v>48.4224</v>
          </cell>
          <cell r="J247" t="str">
            <v>是</v>
          </cell>
        </row>
        <row r="248">
          <cell r="A248">
            <v>3275649</v>
          </cell>
          <cell r="B248" t="str">
            <v>2025-04-19 15:16:20</v>
          </cell>
          <cell r="C248" t="str">
            <v>大双31.45  小双34.28  大单34.28</v>
          </cell>
          <cell r="D248" t="str">
            <v>大双</v>
          </cell>
          <cell r="E248">
            <v>100.01</v>
          </cell>
          <cell r="F248">
            <v>7</v>
          </cell>
          <cell r="G248" t="str">
            <v>小单</v>
          </cell>
          <cell r="H248">
            <v>0</v>
          </cell>
          <cell r="I248">
            <v>-100.01</v>
          </cell>
          <cell r="J248" t="str">
            <v>否</v>
          </cell>
        </row>
        <row r="249">
          <cell r="A249">
            <v>3275650</v>
          </cell>
          <cell r="B249" t="str">
            <v>2025-04-19 15:19:40</v>
          </cell>
          <cell r="C249" t="str">
            <v>大双31.45  小双34.28  大单34.28</v>
          </cell>
          <cell r="D249" t="str">
            <v>大双</v>
          </cell>
          <cell r="E249">
            <v>100.01</v>
          </cell>
          <cell r="F249">
            <v>12</v>
          </cell>
          <cell r="G249" t="str">
            <v>小双</v>
          </cell>
          <cell r="H249">
            <v>148.4324</v>
          </cell>
          <cell r="I249">
            <v>48.4224</v>
          </cell>
          <cell r="J249" t="str">
            <v>是</v>
          </cell>
        </row>
        <row r="250">
          <cell r="A250">
            <v>3275651</v>
          </cell>
          <cell r="B250" t="str">
            <v>2025-04-19 15:23:11</v>
          </cell>
          <cell r="C250" t="str">
            <v>大双31.45  小双34.28  大单34.28</v>
          </cell>
          <cell r="D250" t="str">
            <v>大双</v>
          </cell>
          <cell r="E250">
            <v>100.01</v>
          </cell>
          <cell r="F250">
            <v>5</v>
          </cell>
          <cell r="G250" t="str">
            <v>小单</v>
          </cell>
          <cell r="H250">
            <v>0</v>
          </cell>
          <cell r="I250">
            <v>-100.01</v>
          </cell>
          <cell r="J250" t="str">
            <v>否</v>
          </cell>
        </row>
        <row r="251">
          <cell r="A251">
            <v>3275652</v>
          </cell>
          <cell r="B251" t="str">
            <v>2025-04-19 15:26:42</v>
          </cell>
          <cell r="C251" t="str">
            <v>小单32.36  小双35.28  大双32.36</v>
          </cell>
          <cell r="D251" t="str">
            <v>小双</v>
          </cell>
          <cell r="E251">
            <v>100</v>
          </cell>
          <cell r="F251">
            <v>4</v>
          </cell>
          <cell r="G251" t="str">
            <v>小双</v>
          </cell>
          <cell r="H251">
            <v>152.7624</v>
          </cell>
          <cell r="I251">
            <v>52.7624</v>
          </cell>
          <cell r="J251" t="str">
            <v>是</v>
          </cell>
        </row>
        <row r="252">
          <cell r="A252">
            <v>3275653</v>
          </cell>
          <cell r="B252" t="str">
            <v>2025-04-19 15:30:13</v>
          </cell>
          <cell r="C252" t="str">
            <v>小单32.36  小双35.28  大双32.36</v>
          </cell>
          <cell r="D252" t="str">
            <v>小双</v>
          </cell>
          <cell r="E252">
            <v>100</v>
          </cell>
          <cell r="F252">
            <v>14</v>
          </cell>
          <cell r="G252" t="str">
            <v>大双</v>
          </cell>
          <cell r="H252">
            <v>0</v>
          </cell>
          <cell r="I252">
            <v>-100</v>
          </cell>
          <cell r="J252" t="str">
            <v>否</v>
          </cell>
        </row>
        <row r="253">
          <cell r="A253">
            <v>3275654</v>
          </cell>
          <cell r="B253" t="str">
            <v>2025-04-19 15:33:44</v>
          </cell>
          <cell r="C253" t="str">
            <v>大双31.45  小双34.28  大单34.28</v>
          </cell>
          <cell r="D253" t="str">
            <v>大双</v>
          </cell>
          <cell r="E253">
            <v>100.01</v>
          </cell>
          <cell r="F253">
            <v>9</v>
          </cell>
          <cell r="G253" t="str">
            <v>小单</v>
          </cell>
          <cell r="H253">
            <v>0</v>
          </cell>
          <cell r="I253">
            <v>-100.01</v>
          </cell>
          <cell r="J253" t="str">
            <v>否</v>
          </cell>
        </row>
        <row r="254">
          <cell r="A254">
            <v>3275655</v>
          </cell>
          <cell r="B254" t="str">
            <v>2025-04-19 15:37:15</v>
          </cell>
          <cell r="C254" t="str">
            <v>小单32.36  小双35.28  大双32.36</v>
          </cell>
          <cell r="D254" t="str">
            <v>小双</v>
          </cell>
          <cell r="E254">
            <v>100</v>
          </cell>
          <cell r="F254">
            <v>17</v>
          </cell>
          <cell r="G254" t="str">
            <v>大单</v>
          </cell>
          <cell r="H254">
            <v>0</v>
          </cell>
          <cell r="I254">
            <v>-100</v>
          </cell>
          <cell r="J254" t="str">
            <v>否</v>
          </cell>
        </row>
        <row r="255">
          <cell r="A255">
            <v>3275656</v>
          </cell>
          <cell r="B255" t="str">
            <v>2025-04-19 15:40:46</v>
          </cell>
          <cell r="C255" t="str">
            <v>小单32.36  小双35.28  大双32.36</v>
          </cell>
          <cell r="D255" t="str">
            <v>小双</v>
          </cell>
          <cell r="E255">
            <v>100</v>
          </cell>
          <cell r="F255">
            <v>14</v>
          </cell>
          <cell r="G255" t="str">
            <v>大双</v>
          </cell>
          <cell r="H255">
            <v>0</v>
          </cell>
          <cell r="I255">
            <v>-100</v>
          </cell>
          <cell r="J255" t="str">
            <v>否</v>
          </cell>
        </row>
        <row r="256">
          <cell r="A256">
            <v>3275657</v>
          </cell>
          <cell r="B256" t="str">
            <v>2025-04-19 15:44:16</v>
          </cell>
          <cell r="C256" t="str">
            <v>小单32.36  小双35.28  大双32.36</v>
          </cell>
          <cell r="D256" t="str">
            <v>小双</v>
          </cell>
          <cell r="E256">
            <v>100</v>
          </cell>
          <cell r="F256">
            <v>15</v>
          </cell>
          <cell r="G256" t="str">
            <v>大单</v>
          </cell>
          <cell r="H256">
            <v>0</v>
          </cell>
          <cell r="I256">
            <v>-100</v>
          </cell>
          <cell r="J256" t="str">
            <v>否</v>
          </cell>
        </row>
        <row r="257">
          <cell r="A257">
            <v>3275658</v>
          </cell>
          <cell r="B257" t="str">
            <v>2025-04-19 15:47:47</v>
          </cell>
          <cell r="C257" t="str">
            <v>大双31.45  小双34.28  大单34.28</v>
          </cell>
          <cell r="D257" t="str">
            <v>大双</v>
          </cell>
          <cell r="E257">
            <v>100.01</v>
          </cell>
          <cell r="F257">
            <v>10</v>
          </cell>
          <cell r="G257" t="str">
            <v>小双</v>
          </cell>
          <cell r="H257">
            <v>148.4324</v>
          </cell>
          <cell r="I257">
            <v>48.4224</v>
          </cell>
          <cell r="J257" t="str">
            <v>是</v>
          </cell>
        </row>
        <row r="258">
          <cell r="A258">
            <v>3275659</v>
          </cell>
          <cell r="B258" t="str">
            <v>2025-04-19 15:51:18</v>
          </cell>
          <cell r="C258" t="str">
            <v>大双31.45  小双34.28  大单34.28</v>
          </cell>
          <cell r="D258" t="str">
            <v>大双</v>
          </cell>
          <cell r="E258">
            <v>100.01</v>
          </cell>
          <cell r="F258">
            <v>15</v>
          </cell>
          <cell r="G258" t="str">
            <v>大单</v>
          </cell>
          <cell r="H258">
            <v>148.4324</v>
          </cell>
          <cell r="I258">
            <v>48.4224</v>
          </cell>
          <cell r="J258" t="str">
            <v>是</v>
          </cell>
        </row>
        <row r="259">
          <cell r="A259">
            <v>3275660</v>
          </cell>
          <cell r="B259" t="str">
            <v>2025-04-19 15:54:49</v>
          </cell>
          <cell r="C259" t="str">
            <v>大双31.45  小双34.28  大单34.28</v>
          </cell>
          <cell r="D259" t="str">
            <v>大双</v>
          </cell>
          <cell r="E259">
            <v>100.01</v>
          </cell>
          <cell r="F259">
            <v>17</v>
          </cell>
          <cell r="G259" t="str">
            <v>大单</v>
          </cell>
          <cell r="H259">
            <v>148.4324</v>
          </cell>
          <cell r="I259">
            <v>48.4224</v>
          </cell>
          <cell r="J259" t="str">
            <v>是</v>
          </cell>
        </row>
        <row r="260">
          <cell r="A260">
            <v>3275661</v>
          </cell>
          <cell r="B260" t="str">
            <v>2025-04-19 15:58:10</v>
          </cell>
          <cell r="C260" t="str">
            <v>大双31.45  小双34.28  大单34.28</v>
          </cell>
          <cell r="D260" t="str">
            <v>大双</v>
          </cell>
          <cell r="E260">
            <v>100.01</v>
          </cell>
          <cell r="F260">
            <v>8</v>
          </cell>
          <cell r="G260" t="str">
            <v>小双</v>
          </cell>
          <cell r="H260">
            <v>148.4324</v>
          </cell>
          <cell r="I260">
            <v>48.4224</v>
          </cell>
          <cell r="J260" t="str">
            <v>是</v>
          </cell>
        </row>
        <row r="261">
          <cell r="A261">
            <v>3275662</v>
          </cell>
          <cell r="B261" t="str">
            <v>2025-04-19 16:01:41</v>
          </cell>
          <cell r="C261" t="str">
            <v>大双31.45  小双34.28  大单34.28</v>
          </cell>
          <cell r="D261" t="str">
            <v>大双</v>
          </cell>
          <cell r="E261">
            <v>100.01</v>
          </cell>
          <cell r="F261">
            <v>9</v>
          </cell>
          <cell r="G261" t="str">
            <v>小单</v>
          </cell>
          <cell r="H261">
            <v>0</v>
          </cell>
          <cell r="I261">
            <v>-100.01</v>
          </cell>
          <cell r="J261" t="str">
            <v>否</v>
          </cell>
        </row>
        <row r="262">
          <cell r="A262">
            <v>3275663</v>
          </cell>
          <cell r="B262" t="str">
            <v>2025-04-19 16:05:11</v>
          </cell>
          <cell r="C262" t="str">
            <v>大双31.45  小双34.28  大单34.28</v>
          </cell>
          <cell r="D262" t="str">
            <v>大双</v>
          </cell>
          <cell r="E262">
            <v>100.01</v>
          </cell>
          <cell r="F262">
            <v>20</v>
          </cell>
          <cell r="G262" t="str">
            <v>大双</v>
          </cell>
          <cell r="H262">
            <v>148.444</v>
          </cell>
          <cell r="I262">
            <v>48.434</v>
          </cell>
          <cell r="J262" t="str">
            <v>是</v>
          </cell>
        </row>
        <row r="263">
          <cell r="A263">
            <v>3275664</v>
          </cell>
          <cell r="B263" t="str">
            <v>2025-04-19 16:08:42</v>
          </cell>
          <cell r="C263" t="str">
            <v>大双31.45  小双34.28  大单34.28</v>
          </cell>
          <cell r="D263" t="str">
            <v>大双</v>
          </cell>
          <cell r="E263">
            <v>100.01</v>
          </cell>
          <cell r="F263">
            <v>13</v>
          </cell>
          <cell r="G263" t="str">
            <v>小单</v>
          </cell>
          <cell r="H263">
            <v>0</v>
          </cell>
          <cell r="I263">
            <v>-100.01</v>
          </cell>
          <cell r="J263" t="str">
            <v>否</v>
          </cell>
        </row>
        <row r="264">
          <cell r="A264">
            <v>3275665</v>
          </cell>
          <cell r="B264" t="str">
            <v>2025-04-19 16:12:13</v>
          </cell>
          <cell r="C264" t="str">
            <v>小单32.36  小双35.28  大双32.36</v>
          </cell>
          <cell r="D264" t="str">
            <v>小双</v>
          </cell>
          <cell r="E264">
            <v>100</v>
          </cell>
          <cell r="F264">
            <v>13</v>
          </cell>
          <cell r="G264" t="str">
            <v>小单</v>
          </cell>
          <cell r="H264">
            <v>0</v>
          </cell>
          <cell r="I264">
            <v>-100</v>
          </cell>
          <cell r="J264" t="str">
            <v>否</v>
          </cell>
        </row>
        <row r="265">
          <cell r="A265">
            <v>3275666</v>
          </cell>
          <cell r="B265" t="str">
            <v>2025-04-19 16:15:44</v>
          </cell>
          <cell r="C265" t="str">
            <v>小单32.36  小双35.28  大双32.36</v>
          </cell>
          <cell r="D265" t="str">
            <v>小双</v>
          </cell>
          <cell r="E265">
            <v>100</v>
          </cell>
          <cell r="F265">
            <v>6</v>
          </cell>
          <cell r="G265" t="str">
            <v>小双</v>
          </cell>
          <cell r="H265">
            <v>152.7624</v>
          </cell>
          <cell r="I265">
            <v>52.7624</v>
          </cell>
          <cell r="J265" t="str">
            <v>是</v>
          </cell>
        </row>
        <row r="266">
          <cell r="A266">
            <v>3275667</v>
          </cell>
          <cell r="B266" t="str">
            <v>2025-04-19 16:19:25</v>
          </cell>
          <cell r="C266" t="str">
            <v>小单32.36  小双35.28  大双32.36</v>
          </cell>
          <cell r="D266" t="str">
            <v>小双</v>
          </cell>
          <cell r="E266">
            <v>100</v>
          </cell>
          <cell r="F266">
            <v>9</v>
          </cell>
          <cell r="G266" t="str">
            <v>小单</v>
          </cell>
          <cell r="H266">
            <v>152.7392</v>
          </cell>
          <cell r="I266">
            <v>52.7392</v>
          </cell>
          <cell r="J266" t="str">
            <v>是</v>
          </cell>
        </row>
        <row r="267">
          <cell r="A267">
            <v>3275668</v>
          </cell>
          <cell r="B267" t="str">
            <v>2025-04-19 16:22:46</v>
          </cell>
          <cell r="C267" t="str">
            <v>小单31.45  小双34.28  大单34.28</v>
          </cell>
          <cell r="D267" t="str">
            <v>小单</v>
          </cell>
          <cell r="E267">
            <v>100.01</v>
          </cell>
          <cell r="F267">
            <v>9</v>
          </cell>
          <cell r="G267" t="str">
            <v>小单</v>
          </cell>
          <cell r="H267">
            <v>148.444</v>
          </cell>
          <cell r="I267">
            <v>48.434</v>
          </cell>
          <cell r="J267" t="str">
            <v>是</v>
          </cell>
        </row>
        <row r="268">
          <cell r="A268">
            <v>3275669</v>
          </cell>
          <cell r="B268" t="str">
            <v>2025-04-19 16:26:16</v>
          </cell>
          <cell r="C268" t="str">
            <v>小单31.45  小双34.28  大单34.28</v>
          </cell>
          <cell r="D268" t="str">
            <v>小单</v>
          </cell>
          <cell r="E268">
            <v>100.01</v>
          </cell>
          <cell r="F268">
            <v>17</v>
          </cell>
          <cell r="G268" t="str">
            <v>大单</v>
          </cell>
          <cell r="H268">
            <v>148.4324</v>
          </cell>
          <cell r="I268">
            <v>48.4224</v>
          </cell>
          <cell r="J268" t="str">
            <v>是</v>
          </cell>
        </row>
        <row r="269">
          <cell r="A269">
            <v>3275670</v>
          </cell>
          <cell r="B269" t="str">
            <v>2025-04-19 16:29:47</v>
          </cell>
          <cell r="C269" t="str">
            <v>小单31.45  小双34.28  大单34.28</v>
          </cell>
          <cell r="D269" t="str">
            <v>小单</v>
          </cell>
          <cell r="E269">
            <v>100.01</v>
          </cell>
          <cell r="F269">
            <v>24</v>
          </cell>
          <cell r="G269" t="str">
            <v>大双</v>
          </cell>
          <cell r="H269">
            <v>0</v>
          </cell>
          <cell r="I269">
            <v>-100.01</v>
          </cell>
          <cell r="J269" t="str">
            <v>否</v>
          </cell>
        </row>
        <row r="270">
          <cell r="A270">
            <v>3275671</v>
          </cell>
          <cell r="B270" t="str">
            <v>2025-04-19 16:33:18</v>
          </cell>
          <cell r="C270" t="str">
            <v>小单31.45  小双34.28  大单34.28</v>
          </cell>
          <cell r="D270" t="str">
            <v>小单</v>
          </cell>
          <cell r="E270">
            <v>100.01</v>
          </cell>
          <cell r="F270">
            <v>11</v>
          </cell>
          <cell r="G270" t="str">
            <v>小单</v>
          </cell>
          <cell r="H270">
            <v>148.444</v>
          </cell>
          <cell r="I270">
            <v>48.434</v>
          </cell>
          <cell r="J270" t="str">
            <v>是</v>
          </cell>
        </row>
        <row r="271">
          <cell r="A271">
            <v>3275672</v>
          </cell>
          <cell r="B271" t="str">
            <v>2025-04-19 16:36:49</v>
          </cell>
          <cell r="C271" t="str">
            <v>小单31.45  小双34.28  大单34.28</v>
          </cell>
          <cell r="D271" t="str">
            <v>小单</v>
          </cell>
          <cell r="E271">
            <v>100.01</v>
          </cell>
          <cell r="F271">
            <v>21</v>
          </cell>
          <cell r="G271" t="str">
            <v>大单</v>
          </cell>
          <cell r="H271">
            <v>148.4324</v>
          </cell>
          <cell r="I271">
            <v>48.4224</v>
          </cell>
          <cell r="J271" t="str">
            <v>是</v>
          </cell>
        </row>
        <row r="272">
          <cell r="A272">
            <v>3275673</v>
          </cell>
          <cell r="B272" t="str">
            <v>2025-04-19 16:40:20</v>
          </cell>
          <cell r="C272" t="str">
            <v>小单31.45  小双34.28  大单34.28</v>
          </cell>
          <cell r="D272" t="str">
            <v>小单</v>
          </cell>
          <cell r="E272">
            <v>100.01</v>
          </cell>
          <cell r="F272">
            <v>18</v>
          </cell>
          <cell r="G272" t="str">
            <v>大双</v>
          </cell>
          <cell r="H272">
            <v>0</v>
          </cell>
          <cell r="I272">
            <v>-100.01</v>
          </cell>
          <cell r="J272" t="str">
            <v>否</v>
          </cell>
        </row>
        <row r="273">
          <cell r="A273">
            <v>3275674</v>
          </cell>
          <cell r="B273" t="str">
            <v>2025-04-19 16:43:41</v>
          </cell>
          <cell r="C273" t="str">
            <v>小单31.45  小双34.28  大单34.28</v>
          </cell>
          <cell r="D273" t="str">
            <v>小单</v>
          </cell>
          <cell r="E273">
            <v>100.01</v>
          </cell>
          <cell r="F273">
            <v>10</v>
          </cell>
          <cell r="G273" t="str">
            <v>小双</v>
          </cell>
          <cell r="H273">
            <v>148.4324</v>
          </cell>
          <cell r="I273">
            <v>48.4224</v>
          </cell>
          <cell r="J273" t="str">
            <v>是</v>
          </cell>
        </row>
        <row r="274">
          <cell r="A274">
            <v>3275675</v>
          </cell>
          <cell r="B274" t="str">
            <v>2025-04-19 16:47:11</v>
          </cell>
          <cell r="C274" t="str">
            <v>小单31.45  小双34.28  大单34.28</v>
          </cell>
          <cell r="D274" t="str">
            <v>小单</v>
          </cell>
          <cell r="E274">
            <v>100.01</v>
          </cell>
          <cell r="F274">
            <v>21</v>
          </cell>
          <cell r="G274" t="str">
            <v>大单</v>
          </cell>
          <cell r="H274">
            <v>148.4324</v>
          </cell>
          <cell r="I274">
            <v>48.4224</v>
          </cell>
          <cell r="J274" t="str">
            <v>是</v>
          </cell>
        </row>
        <row r="275">
          <cell r="A275">
            <v>3275676</v>
          </cell>
          <cell r="B275" t="str">
            <v>2025-04-19 16:50:42</v>
          </cell>
          <cell r="C275" t="str">
            <v>小单31.45  小双34.28  大单34.28</v>
          </cell>
          <cell r="D275" t="str">
            <v>小单</v>
          </cell>
          <cell r="E275">
            <v>100.01</v>
          </cell>
          <cell r="F275">
            <v>12</v>
          </cell>
          <cell r="G275" t="str">
            <v>小双</v>
          </cell>
          <cell r="H275">
            <v>148.4324</v>
          </cell>
          <cell r="I275">
            <v>48.4224</v>
          </cell>
          <cell r="J275" t="str">
            <v>是</v>
          </cell>
        </row>
        <row r="276">
          <cell r="A276">
            <v>3275677</v>
          </cell>
          <cell r="B276" t="str">
            <v>2025-04-19 16:54:13</v>
          </cell>
          <cell r="C276" t="str">
            <v>小单31.45  小双34.28  大单34.28</v>
          </cell>
          <cell r="D276" t="str">
            <v>小单</v>
          </cell>
          <cell r="E276">
            <v>100.01</v>
          </cell>
          <cell r="F276">
            <v>14</v>
          </cell>
          <cell r="G276" t="str">
            <v>大双</v>
          </cell>
          <cell r="H276">
            <v>0</v>
          </cell>
          <cell r="I276">
            <v>-100.01</v>
          </cell>
          <cell r="J276" t="str">
            <v>否</v>
          </cell>
        </row>
        <row r="277">
          <cell r="A277">
            <v>3275678</v>
          </cell>
          <cell r="B277" t="str">
            <v>2025-04-19 16:57:44</v>
          </cell>
          <cell r="C277" t="str">
            <v>小单32.36  大双32.36  大单35.28</v>
          </cell>
          <cell r="D277" t="str">
            <v>大单</v>
          </cell>
          <cell r="E277">
            <v>100</v>
          </cell>
          <cell r="F277">
            <v>8</v>
          </cell>
          <cell r="G277" t="str">
            <v>小双</v>
          </cell>
          <cell r="H277">
            <v>0</v>
          </cell>
          <cell r="I277">
            <v>-100</v>
          </cell>
          <cell r="J277" t="str">
            <v>否</v>
          </cell>
        </row>
        <row r="278">
          <cell r="A278">
            <v>3275679</v>
          </cell>
          <cell r="B278" t="str">
            <v>2025-04-19 17:01:15</v>
          </cell>
          <cell r="C278" t="str">
            <v>小单31.45  小双34.28  大单34.28</v>
          </cell>
          <cell r="D278" t="str">
            <v>小单</v>
          </cell>
          <cell r="E278">
            <v>100.01</v>
          </cell>
          <cell r="F278">
            <v>11</v>
          </cell>
          <cell r="G278" t="str">
            <v>小单</v>
          </cell>
          <cell r="H278">
            <v>148.444</v>
          </cell>
          <cell r="I278">
            <v>48.434</v>
          </cell>
          <cell r="J278" t="str">
            <v>是</v>
          </cell>
        </row>
        <row r="279">
          <cell r="A279">
            <v>3275680</v>
          </cell>
          <cell r="B279" t="str">
            <v>2025-04-19 17:04:46</v>
          </cell>
          <cell r="C279" t="str">
            <v>小单31.45  小双34.28  大单34.28</v>
          </cell>
          <cell r="D279" t="str">
            <v>小单</v>
          </cell>
          <cell r="E279">
            <v>100.01</v>
          </cell>
          <cell r="F279">
            <v>8</v>
          </cell>
          <cell r="G279" t="str">
            <v>小双</v>
          </cell>
          <cell r="H279">
            <v>148.4324</v>
          </cell>
          <cell r="I279">
            <v>48.4224</v>
          </cell>
          <cell r="J279" t="str">
            <v>是</v>
          </cell>
        </row>
        <row r="280">
          <cell r="A280">
            <v>3275681</v>
          </cell>
          <cell r="B280" t="str">
            <v>2025-04-19 17:08:17</v>
          </cell>
          <cell r="C280" t="str">
            <v>小单31.45  小双34.28  大单34.28</v>
          </cell>
          <cell r="D280" t="str">
            <v>小单</v>
          </cell>
          <cell r="E280">
            <v>100.01</v>
          </cell>
          <cell r="F280">
            <v>14</v>
          </cell>
          <cell r="G280" t="str">
            <v>大双</v>
          </cell>
          <cell r="H280">
            <v>0</v>
          </cell>
          <cell r="I280">
            <v>-100.01</v>
          </cell>
          <cell r="J280" t="str">
            <v>否</v>
          </cell>
        </row>
        <row r="281">
          <cell r="A281">
            <v>3275682</v>
          </cell>
          <cell r="B281" t="str">
            <v>2025-04-19 17:11:47</v>
          </cell>
          <cell r="C281" t="str">
            <v>小单31.45  小双34.28  大单34.28</v>
          </cell>
          <cell r="D281" t="str">
            <v>小单</v>
          </cell>
          <cell r="E281">
            <v>100.01</v>
          </cell>
          <cell r="F281">
            <v>12</v>
          </cell>
          <cell r="G281" t="str">
            <v>小双</v>
          </cell>
          <cell r="H281">
            <v>148.4324</v>
          </cell>
          <cell r="I281">
            <v>48.4224</v>
          </cell>
          <cell r="J281" t="str">
            <v>是</v>
          </cell>
        </row>
        <row r="282">
          <cell r="A282">
            <v>3275683</v>
          </cell>
          <cell r="B282" t="str">
            <v>2025-04-19 17:15:18</v>
          </cell>
          <cell r="C282" t="str">
            <v>小单32.36  小双35.28  大双32.36</v>
          </cell>
          <cell r="D282" t="str">
            <v>小双</v>
          </cell>
          <cell r="E282">
            <v>100</v>
          </cell>
          <cell r="F282">
            <v>10</v>
          </cell>
          <cell r="G282" t="str">
            <v>小双</v>
          </cell>
          <cell r="H282">
            <v>152.7624</v>
          </cell>
          <cell r="I282">
            <v>52.7624</v>
          </cell>
          <cell r="J282" t="str">
            <v>是</v>
          </cell>
        </row>
        <row r="283">
          <cell r="A283">
            <v>3275684</v>
          </cell>
          <cell r="B283" t="str">
            <v>2025-04-19 17:18:39</v>
          </cell>
          <cell r="C283" t="str">
            <v>小单32.36  小双35.28  大双32.36</v>
          </cell>
          <cell r="D283" t="str">
            <v>小双</v>
          </cell>
          <cell r="E283">
            <v>100</v>
          </cell>
          <cell r="F283">
            <v>21</v>
          </cell>
          <cell r="G283" t="str">
            <v>大单</v>
          </cell>
          <cell r="H283">
            <v>0</v>
          </cell>
          <cell r="I283">
            <v>-100</v>
          </cell>
          <cell r="J283" t="str">
            <v>否</v>
          </cell>
        </row>
        <row r="284">
          <cell r="A284">
            <v>3275685</v>
          </cell>
          <cell r="B284" t="str">
            <v>2025-04-19 17:22:20</v>
          </cell>
          <cell r="C284" t="str">
            <v>小单32.36  小双35.28  大双32.36</v>
          </cell>
          <cell r="D284" t="str">
            <v>小双</v>
          </cell>
          <cell r="E284">
            <v>100</v>
          </cell>
          <cell r="F284">
            <v>7</v>
          </cell>
          <cell r="G284" t="str">
            <v>小单</v>
          </cell>
          <cell r="H284">
            <v>152.7392</v>
          </cell>
          <cell r="I284">
            <v>52.7392</v>
          </cell>
          <cell r="J284" t="str">
            <v>是</v>
          </cell>
        </row>
        <row r="285">
          <cell r="A285">
            <v>3275686</v>
          </cell>
          <cell r="B285" t="str">
            <v>2025-04-19 17:25:41</v>
          </cell>
          <cell r="C285" t="str">
            <v>小单32.36  小双35.28  大双32.36</v>
          </cell>
          <cell r="D285" t="str">
            <v>小双</v>
          </cell>
          <cell r="E285">
            <v>100</v>
          </cell>
          <cell r="F285">
            <v>12</v>
          </cell>
          <cell r="G285" t="str">
            <v>小双</v>
          </cell>
          <cell r="H285">
            <v>152.7624</v>
          </cell>
          <cell r="I285">
            <v>52.7624</v>
          </cell>
          <cell r="J285" t="str">
            <v>是</v>
          </cell>
        </row>
        <row r="286">
          <cell r="A286">
            <v>3275687</v>
          </cell>
          <cell r="B286" t="str">
            <v>2025-04-19 17:29:12</v>
          </cell>
          <cell r="C286" t="str">
            <v>小单32.36  小双35.28  大双32.36</v>
          </cell>
          <cell r="D286" t="str">
            <v>小双</v>
          </cell>
          <cell r="E286">
            <v>100</v>
          </cell>
          <cell r="F286">
            <v>7</v>
          </cell>
          <cell r="G286" t="str">
            <v>小单</v>
          </cell>
          <cell r="H286">
            <v>152.7392</v>
          </cell>
          <cell r="I286">
            <v>52.7392</v>
          </cell>
          <cell r="J286" t="str">
            <v>是</v>
          </cell>
        </row>
        <row r="287">
          <cell r="A287">
            <v>3275688</v>
          </cell>
          <cell r="B287" t="str">
            <v>2025-04-19 17:32:52</v>
          </cell>
          <cell r="C287" t="str">
            <v>小单32.36  小双35.28  大双32.36</v>
          </cell>
          <cell r="D287" t="str">
            <v>小双</v>
          </cell>
          <cell r="E287">
            <v>100</v>
          </cell>
          <cell r="F287">
            <v>7</v>
          </cell>
          <cell r="G287" t="str">
            <v>小单</v>
          </cell>
          <cell r="H287">
            <v>152.7392</v>
          </cell>
          <cell r="I287">
            <v>52.7392</v>
          </cell>
          <cell r="J287" t="str">
            <v>是</v>
          </cell>
        </row>
        <row r="288">
          <cell r="A288">
            <v>3275689</v>
          </cell>
          <cell r="B288" t="str">
            <v>2025-04-19 17:36:13</v>
          </cell>
          <cell r="C288" t="str">
            <v>小单31.45  小双34.28  大单34.28</v>
          </cell>
          <cell r="D288" t="str">
            <v>小单</v>
          </cell>
          <cell r="E288">
            <v>100.01</v>
          </cell>
          <cell r="F288">
            <v>10</v>
          </cell>
          <cell r="G288" t="str">
            <v>小双</v>
          </cell>
          <cell r="H288">
            <v>148.4324</v>
          </cell>
          <cell r="I288">
            <v>48.4224</v>
          </cell>
          <cell r="J288" t="str">
            <v>是</v>
          </cell>
        </row>
        <row r="289">
          <cell r="A289">
            <v>3275690</v>
          </cell>
          <cell r="B289" t="str">
            <v>2025-04-19 17:39:44</v>
          </cell>
          <cell r="C289" t="str">
            <v>小单32.36  小双35.28  大双32.36</v>
          </cell>
          <cell r="D289" t="str">
            <v>小双</v>
          </cell>
          <cell r="E289">
            <v>100</v>
          </cell>
          <cell r="F289">
            <v>14</v>
          </cell>
          <cell r="G289" t="str">
            <v>大双</v>
          </cell>
          <cell r="H289">
            <v>0</v>
          </cell>
          <cell r="I289">
            <v>-100</v>
          </cell>
          <cell r="J289" t="str">
            <v>否</v>
          </cell>
        </row>
        <row r="290">
          <cell r="A290">
            <v>3275691</v>
          </cell>
          <cell r="B290" t="str">
            <v>2025-04-19 17:43:15</v>
          </cell>
          <cell r="C290" t="str">
            <v>小单32.36  小双35.28  大双32.36</v>
          </cell>
          <cell r="D290" t="str">
            <v>小双</v>
          </cell>
          <cell r="E290">
            <v>100</v>
          </cell>
          <cell r="F290">
            <v>3</v>
          </cell>
          <cell r="G290" t="str">
            <v>小单</v>
          </cell>
          <cell r="H290">
            <v>152.7392</v>
          </cell>
          <cell r="I290">
            <v>52.7392</v>
          </cell>
          <cell r="J290" t="str">
            <v>是</v>
          </cell>
        </row>
        <row r="291">
          <cell r="A291">
            <v>3275692</v>
          </cell>
          <cell r="B291" t="str">
            <v>2025-04-19 17:46:46</v>
          </cell>
          <cell r="C291" t="str">
            <v>小单32.36  小双35.28  大双32.36</v>
          </cell>
          <cell r="D291" t="str">
            <v>小双</v>
          </cell>
          <cell r="E291">
            <v>100</v>
          </cell>
          <cell r="F291">
            <v>12</v>
          </cell>
          <cell r="G291" t="str">
            <v>小双</v>
          </cell>
          <cell r="H291">
            <v>152.7624</v>
          </cell>
          <cell r="I291">
            <v>52.7624</v>
          </cell>
          <cell r="J291" t="str">
            <v>是</v>
          </cell>
        </row>
        <row r="292">
          <cell r="A292">
            <v>3275693</v>
          </cell>
          <cell r="B292" t="str">
            <v>2025-04-19 17:50:17</v>
          </cell>
          <cell r="C292" t="str">
            <v>小单32.36  小双35.28  大双32.36</v>
          </cell>
          <cell r="D292" t="str">
            <v>小双</v>
          </cell>
          <cell r="E292">
            <v>100</v>
          </cell>
          <cell r="F292">
            <v>17</v>
          </cell>
          <cell r="G292" t="str">
            <v>大单</v>
          </cell>
          <cell r="H292">
            <v>0</v>
          </cell>
          <cell r="I292">
            <v>-100</v>
          </cell>
          <cell r="J292" t="str">
            <v>否</v>
          </cell>
        </row>
        <row r="293">
          <cell r="A293">
            <v>3275694</v>
          </cell>
          <cell r="B293" t="str">
            <v>2025-04-19 17:53:47</v>
          </cell>
          <cell r="C293" t="str">
            <v>小单32.36  小双35.28  大双32.36</v>
          </cell>
          <cell r="D293" t="str">
            <v>小双</v>
          </cell>
          <cell r="E293">
            <v>100</v>
          </cell>
          <cell r="F293">
            <v>8</v>
          </cell>
          <cell r="G293" t="str">
            <v>小双</v>
          </cell>
          <cell r="H293">
            <v>152.7624</v>
          </cell>
          <cell r="I293">
            <v>52.7624</v>
          </cell>
          <cell r="J293" t="str">
            <v>是</v>
          </cell>
        </row>
        <row r="294">
          <cell r="A294">
            <v>3275695</v>
          </cell>
          <cell r="B294" t="str">
            <v>2025-04-19 17:57:18</v>
          </cell>
          <cell r="C294" t="str">
            <v>小单32.36  小双35.28  大双32.36</v>
          </cell>
          <cell r="D294" t="str">
            <v>小双</v>
          </cell>
          <cell r="E294">
            <v>100</v>
          </cell>
          <cell r="F294">
            <v>4</v>
          </cell>
          <cell r="G294" t="str">
            <v>小双</v>
          </cell>
          <cell r="H294">
            <v>152.7624</v>
          </cell>
          <cell r="I294">
            <v>52.7624</v>
          </cell>
          <cell r="J294" t="str">
            <v>是</v>
          </cell>
        </row>
        <row r="295">
          <cell r="A295">
            <v>3275696</v>
          </cell>
          <cell r="B295" t="str">
            <v>2025-04-19 18:00:49</v>
          </cell>
          <cell r="C295" t="str">
            <v>小单32.36  小双35.28  大双32.36</v>
          </cell>
          <cell r="D295" t="str">
            <v>小双</v>
          </cell>
          <cell r="E295">
            <v>100</v>
          </cell>
          <cell r="F295">
            <v>15</v>
          </cell>
          <cell r="G295" t="str">
            <v>大单</v>
          </cell>
          <cell r="H295">
            <v>0</v>
          </cell>
          <cell r="I295">
            <v>-100</v>
          </cell>
          <cell r="J295" t="str">
            <v>否</v>
          </cell>
        </row>
        <row r="296">
          <cell r="A296">
            <v>3275697</v>
          </cell>
          <cell r="B296" t="str">
            <v>2025-04-19 18:04:20</v>
          </cell>
          <cell r="C296" t="str">
            <v>小单32.36  小双35.28  大双32.36</v>
          </cell>
          <cell r="D296" t="str">
            <v>小双</v>
          </cell>
          <cell r="E296">
            <v>100</v>
          </cell>
          <cell r="F296">
            <v>20</v>
          </cell>
          <cell r="G296" t="str">
            <v>大双</v>
          </cell>
          <cell r="H296">
            <v>152.7392</v>
          </cell>
          <cell r="I296">
            <v>52.7392</v>
          </cell>
          <cell r="J296" t="str">
            <v>是</v>
          </cell>
        </row>
        <row r="297">
          <cell r="A297">
            <v>3275698</v>
          </cell>
          <cell r="B297" t="str">
            <v>2025-04-19 18:07:51</v>
          </cell>
          <cell r="C297" t="str">
            <v>小单32.36  小双35.28  大双32.36</v>
          </cell>
          <cell r="D297" t="str">
            <v>小双</v>
          </cell>
          <cell r="E297">
            <v>100</v>
          </cell>
          <cell r="F297">
            <v>14</v>
          </cell>
          <cell r="G297" t="str">
            <v>大双</v>
          </cell>
          <cell r="H297">
            <v>0</v>
          </cell>
          <cell r="I297">
            <v>-100</v>
          </cell>
          <cell r="J297" t="str">
            <v>否</v>
          </cell>
        </row>
        <row r="298">
          <cell r="A298">
            <v>3275699</v>
          </cell>
          <cell r="B298" t="str">
            <v>2025-04-19 18:11:12</v>
          </cell>
          <cell r="C298" t="str">
            <v>小单32.36  小双35.28  大双32.36</v>
          </cell>
          <cell r="D298" t="str">
            <v>小双</v>
          </cell>
          <cell r="E298">
            <v>100</v>
          </cell>
          <cell r="F298">
            <v>19</v>
          </cell>
          <cell r="G298" t="str">
            <v>大单</v>
          </cell>
          <cell r="H298">
            <v>0</v>
          </cell>
          <cell r="I298">
            <v>-100</v>
          </cell>
          <cell r="J298" t="str">
            <v>否</v>
          </cell>
        </row>
        <row r="299">
          <cell r="A299">
            <v>3275700</v>
          </cell>
          <cell r="B299" t="str">
            <v>2025-04-19 18:14:42</v>
          </cell>
          <cell r="C299" t="str">
            <v>小单32.36  小双35.28  大双32.36</v>
          </cell>
          <cell r="D299" t="str">
            <v>小双</v>
          </cell>
          <cell r="E299">
            <v>100</v>
          </cell>
          <cell r="F299">
            <v>19</v>
          </cell>
          <cell r="G299" t="str">
            <v>大单</v>
          </cell>
          <cell r="H299">
            <v>0</v>
          </cell>
          <cell r="I299">
            <v>-100</v>
          </cell>
          <cell r="J299" t="str">
            <v>否</v>
          </cell>
        </row>
        <row r="300">
          <cell r="A300">
            <v>3275701</v>
          </cell>
          <cell r="B300" t="str">
            <v>2025-04-19 18:18:13</v>
          </cell>
          <cell r="C300" t="str">
            <v>小单32.36  小双35.28  大双32.36</v>
          </cell>
          <cell r="D300" t="str">
            <v>小双</v>
          </cell>
          <cell r="E300">
            <v>100</v>
          </cell>
          <cell r="F300">
            <v>13</v>
          </cell>
          <cell r="G300" t="str">
            <v>小单</v>
          </cell>
          <cell r="H300">
            <v>0</v>
          </cell>
          <cell r="I300">
            <v>-100</v>
          </cell>
          <cell r="J300" t="str">
            <v>否</v>
          </cell>
        </row>
        <row r="301">
          <cell r="A301">
            <v>3275702</v>
          </cell>
          <cell r="B301" t="str">
            <v>2025-04-19 18:21:44</v>
          </cell>
          <cell r="C301" t="str">
            <v>小单32.36  小双35.28  大双32.36</v>
          </cell>
          <cell r="D301" t="str">
            <v>小双</v>
          </cell>
          <cell r="E301">
            <v>100</v>
          </cell>
          <cell r="F301">
            <v>8</v>
          </cell>
          <cell r="G301" t="str">
            <v>小双</v>
          </cell>
          <cell r="H301">
            <v>152.7624</v>
          </cell>
          <cell r="I301">
            <v>52.7624</v>
          </cell>
          <cell r="J301" t="str">
            <v>是</v>
          </cell>
        </row>
        <row r="302">
          <cell r="A302">
            <v>3275703</v>
          </cell>
          <cell r="B302" t="str">
            <v>2025-04-19 18:25:15</v>
          </cell>
          <cell r="C302" t="str">
            <v>小单32.36  小双35.28  大双32.36</v>
          </cell>
          <cell r="D302" t="str">
            <v>小双</v>
          </cell>
          <cell r="E302">
            <v>100</v>
          </cell>
          <cell r="F302">
            <v>12</v>
          </cell>
          <cell r="G302" t="str">
            <v>小双</v>
          </cell>
          <cell r="H302">
            <v>152.7624</v>
          </cell>
          <cell r="I302">
            <v>52.7624</v>
          </cell>
          <cell r="J302" t="str">
            <v>是</v>
          </cell>
        </row>
        <row r="303">
          <cell r="A303">
            <v>3275704</v>
          </cell>
          <cell r="B303" t="str">
            <v>2025-04-19 18:28:46</v>
          </cell>
          <cell r="C303" t="str">
            <v>小单32.36  小双35.28  大双32.36</v>
          </cell>
          <cell r="D303" t="str">
            <v>小双</v>
          </cell>
          <cell r="E303">
            <v>100</v>
          </cell>
          <cell r="F303">
            <v>8</v>
          </cell>
          <cell r="G303" t="str">
            <v>小双</v>
          </cell>
          <cell r="H303">
            <v>152.7624</v>
          </cell>
          <cell r="I303">
            <v>52.7624</v>
          </cell>
          <cell r="J303" t="str">
            <v>是</v>
          </cell>
        </row>
        <row r="304">
          <cell r="A304">
            <v>3275705</v>
          </cell>
          <cell r="B304" t="str">
            <v>2025-04-19 18:32:17</v>
          </cell>
          <cell r="C304" t="str">
            <v>小单32.36  小双35.28  大双32.36</v>
          </cell>
          <cell r="D304" t="str">
            <v>小双</v>
          </cell>
          <cell r="E304">
            <v>100</v>
          </cell>
          <cell r="F304">
            <v>9</v>
          </cell>
          <cell r="G304" t="str">
            <v>小单</v>
          </cell>
          <cell r="H304">
            <v>152.7392</v>
          </cell>
          <cell r="I304">
            <v>52.7392</v>
          </cell>
          <cell r="J304" t="str">
            <v>是</v>
          </cell>
        </row>
        <row r="305">
          <cell r="A305">
            <v>3275706</v>
          </cell>
          <cell r="B305" t="str">
            <v>2025-04-19 18:35:48</v>
          </cell>
          <cell r="C305" t="str">
            <v>小单32.36  小双35.28  大双32.36</v>
          </cell>
          <cell r="D305" t="str">
            <v>小双</v>
          </cell>
          <cell r="E305">
            <v>100</v>
          </cell>
          <cell r="F305">
            <v>8</v>
          </cell>
          <cell r="G305" t="str">
            <v>小双</v>
          </cell>
          <cell r="H305">
            <v>152.7624</v>
          </cell>
          <cell r="I305">
            <v>52.7624</v>
          </cell>
          <cell r="J305" t="str">
            <v>是</v>
          </cell>
        </row>
        <row r="306">
          <cell r="A306">
            <v>3275707</v>
          </cell>
          <cell r="B306" t="str">
            <v>2025-04-19 18:39:18</v>
          </cell>
          <cell r="C306" t="str">
            <v>小单32.36  小双35.28  大双32.36</v>
          </cell>
          <cell r="D306" t="str">
            <v>小双</v>
          </cell>
          <cell r="E306">
            <v>100</v>
          </cell>
          <cell r="F306">
            <v>13</v>
          </cell>
          <cell r="G306" t="str">
            <v>小单</v>
          </cell>
          <cell r="H306">
            <v>0</v>
          </cell>
          <cell r="I306">
            <v>-100</v>
          </cell>
          <cell r="J306" t="str">
            <v>否</v>
          </cell>
        </row>
        <row r="307">
          <cell r="A307">
            <v>3275708</v>
          </cell>
          <cell r="B307" t="str">
            <v>2025-04-19 18:42:39</v>
          </cell>
          <cell r="C307" t="str">
            <v>小单32.36  小双35.28  大双32.36</v>
          </cell>
          <cell r="D307" t="str">
            <v>小双</v>
          </cell>
          <cell r="E307">
            <v>100</v>
          </cell>
          <cell r="F307">
            <v>7</v>
          </cell>
          <cell r="G307" t="str">
            <v>小单</v>
          </cell>
          <cell r="H307">
            <v>152.7392</v>
          </cell>
          <cell r="I307">
            <v>52.7392</v>
          </cell>
          <cell r="J307" t="str">
            <v>是</v>
          </cell>
        </row>
        <row r="308">
          <cell r="A308">
            <v>3275709</v>
          </cell>
          <cell r="B308" t="str">
            <v>2025-04-19 18:46:10</v>
          </cell>
          <cell r="C308" t="str">
            <v>小单31.45  小双34.28  大单34.28</v>
          </cell>
          <cell r="D308" t="str">
            <v>小单</v>
          </cell>
          <cell r="E308">
            <v>100.01</v>
          </cell>
          <cell r="F308">
            <v>15</v>
          </cell>
          <cell r="G308" t="str">
            <v>大单</v>
          </cell>
          <cell r="H308">
            <v>148.4324</v>
          </cell>
          <cell r="I308">
            <v>48.4224</v>
          </cell>
          <cell r="J308" t="str">
            <v>是</v>
          </cell>
        </row>
        <row r="309">
          <cell r="A309">
            <v>3275710</v>
          </cell>
          <cell r="B309" t="str">
            <v>2025-04-19 18:49:41</v>
          </cell>
          <cell r="C309" t="str">
            <v>小单31.45  小双34.28  大单34.28</v>
          </cell>
          <cell r="D309" t="str">
            <v>小单</v>
          </cell>
          <cell r="E309">
            <v>100.01</v>
          </cell>
          <cell r="F309">
            <v>20</v>
          </cell>
          <cell r="G309" t="str">
            <v>大双</v>
          </cell>
          <cell r="H309">
            <v>0</v>
          </cell>
          <cell r="I309">
            <v>-100.01</v>
          </cell>
          <cell r="J309" t="str">
            <v>否</v>
          </cell>
        </row>
        <row r="310">
          <cell r="A310">
            <v>3275711</v>
          </cell>
          <cell r="B310" t="str">
            <v>2025-04-19 18:53:12</v>
          </cell>
          <cell r="C310" t="str">
            <v>小单32.36  小双35.28  大双32.36</v>
          </cell>
          <cell r="D310" t="str">
            <v>小双</v>
          </cell>
          <cell r="E310">
            <v>100</v>
          </cell>
          <cell r="F310">
            <v>5</v>
          </cell>
          <cell r="G310" t="str">
            <v>小单</v>
          </cell>
          <cell r="H310">
            <v>152.7392</v>
          </cell>
          <cell r="I310">
            <v>52.7392</v>
          </cell>
          <cell r="J310" t="str">
            <v>是</v>
          </cell>
        </row>
        <row r="311">
          <cell r="A311">
            <v>3275712</v>
          </cell>
          <cell r="B311" t="str">
            <v>2025-04-19 18:56:43</v>
          </cell>
          <cell r="C311" t="str">
            <v>小单31.45  小双34.28  大单34.28</v>
          </cell>
          <cell r="D311" t="str">
            <v>小单</v>
          </cell>
          <cell r="E311">
            <v>100.01</v>
          </cell>
          <cell r="F311">
            <v>16</v>
          </cell>
          <cell r="G311" t="str">
            <v>大双</v>
          </cell>
          <cell r="H311">
            <v>0</v>
          </cell>
          <cell r="I311">
            <v>-100.01</v>
          </cell>
          <cell r="J311" t="str">
            <v>否</v>
          </cell>
        </row>
        <row r="312">
          <cell r="A312">
            <v>3275713</v>
          </cell>
          <cell r="B312" t="str">
            <v>2025-04-19 19:33:20</v>
          </cell>
          <cell r="C312" t="str">
            <v>小单32.36  小双35.28  大双32.36</v>
          </cell>
          <cell r="D312" t="str">
            <v>小双</v>
          </cell>
          <cell r="E312">
            <v>100</v>
          </cell>
          <cell r="F312">
            <v>15</v>
          </cell>
          <cell r="G312" t="str">
            <v>大单</v>
          </cell>
          <cell r="H312">
            <v>0</v>
          </cell>
          <cell r="I312">
            <v>-100</v>
          </cell>
          <cell r="J312" t="str">
            <v>否</v>
          </cell>
        </row>
        <row r="313">
          <cell r="A313">
            <v>3275714</v>
          </cell>
          <cell r="B313" t="str">
            <v>2025-04-19 19:36:41</v>
          </cell>
          <cell r="C313" t="str">
            <v>小单32.36  小双35.28  大双32.36</v>
          </cell>
          <cell r="D313" t="str">
            <v>小双</v>
          </cell>
          <cell r="E313">
            <v>100</v>
          </cell>
          <cell r="F313">
            <v>12</v>
          </cell>
          <cell r="G313" t="str">
            <v>小双</v>
          </cell>
          <cell r="H313">
            <v>152.7624</v>
          </cell>
          <cell r="I313">
            <v>52.7624</v>
          </cell>
          <cell r="J313" t="str">
            <v>是</v>
          </cell>
        </row>
        <row r="314">
          <cell r="A314">
            <v>3275715</v>
          </cell>
          <cell r="B314" t="str">
            <v>2025-04-19 19:40:12</v>
          </cell>
          <cell r="C314" t="str">
            <v>小单32.36  小双35.28  大双32.36</v>
          </cell>
          <cell r="D314" t="str">
            <v>小双</v>
          </cell>
          <cell r="E314">
            <v>100</v>
          </cell>
          <cell r="F314">
            <v>10</v>
          </cell>
          <cell r="G314" t="str">
            <v>小双</v>
          </cell>
          <cell r="H314">
            <v>152.7624</v>
          </cell>
          <cell r="I314">
            <v>52.7624</v>
          </cell>
          <cell r="J314" t="str">
            <v>是</v>
          </cell>
        </row>
        <row r="315">
          <cell r="A315">
            <v>3275716</v>
          </cell>
          <cell r="B315" t="str">
            <v>2025-04-19 19:43:42</v>
          </cell>
          <cell r="C315" t="str">
            <v>小单32.36  小双35.28  大双32.36</v>
          </cell>
          <cell r="D315" t="str">
            <v>小双</v>
          </cell>
          <cell r="E315">
            <v>100</v>
          </cell>
          <cell r="F315">
            <v>6</v>
          </cell>
          <cell r="G315" t="str">
            <v>小双</v>
          </cell>
          <cell r="H315">
            <v>152.7624</v>
          </cell>
          <cell r="I315">
            <v>52.7624</v>
          </cell>
          <cell r="J315" t="str">
            <v>是</v>
          </cell>
        </row>
        <row r="316">
          <cell r="A316">
            <v>3275717</v>
          </cell>
          <cell r="B316" t="str">
            <v>2025-04-19 19:47:13</v>
          </cell>
          <cell r="C316" t="str">
            <v>小单32.36  小双35.28  大双32.36</v>
          </cell>
          <cell r="D316" t="str">
            <v>小双</v>
          </cell>
          <cell r="E316">
            <v>100</v>
          </cell>
          <cell r="F316">
            <v>21</v>
          </cell>
          <cell r="G316" t="str">
            <v>大单</v>
          </cell>
          <cell r="H316">
            <v>0</v>
          </cell>
          <cell r="I316">
            <v>-100</v>
          </cell>
          <cell r="J316" t="str">
            <v>否</v>
          </cell>
        </row>
        <row r="317">
          <cell r="A317">
            <v>3275718</v>
          </cell>
          <cell r="B317" t="str">
            <v>2025-04-19 19:50:44</v>
          </cell>
          <cell r="C317" t="str">
            <v>小单32.36  小双35.28  大双32.36</v>
          </cell>
          <cell r="D317" t="str">
            <v>小双</v>
          </cell>
          <cell r="E317">
            <v>100</v>
          </cell>
          <cell r="F317">
            <v>14</v>
          </cell>
          <cell r="G317" t="str">
            <v>大双</v>
          </cell>
          <cell r="H317">
            <v>0</v>
          </cell>
          <cell r="I317">
            <v>-100</v>
          </cell>
          <cell r="J317" t="str">
            <v>否</v>
          </cell>
        </row>
        <row r="318">
          <cell r="A318">
            <v>3275719</v>
          </cell>
          <cell r="B318" t="str">
            <v>2025-04-19 19:54:15</v>
          </cell>
          <cell r="C318" t="str">
            <v>小单32.36  小双35.28  大双32.36</v>
          </cell>
          <cell r="D318" t="str">
            <v>小双</v>
          </cell>
          <cell r="E318">
            <v>100</v>
          </cell>
          <cell r="F318">
            <v>12</v>
          </cell>
          <cell r="G318" t="str">
            <v>小双</v>
          </cell>
          <cell r="H318">
            <v>152.7624</v>
          </cell>
          <cell r="I318">
            <v>52.7624</v>
          </cell>
          <cell r="J318" t="str">
            <v>是</v>
          </cell>
        </row>
        <row r="319">
          <cell r="A319">
            <v>3275720</v>
          </cell>
          <cell r="B319" t="str">
            <v>2025-04-19 19:57:46</v>
          </cell>
          <cell r="C319" t="str">
            <v>小单32.36  小双35.28  大双32.36</v>
          </cell>
          <cell r="D319" t="str">
            <v>小双</v>
          </cell>
          <cell r="E319">
            <v>100</v>
          </cell>
          <cell r="F319">
            <v>18</v>
          </cell>
          <cell r="G319" t="str">
            <v>大双</v>
          </cell>
          <cell r="H319">
            <v>152.7392</v>
          </cell>
          <cell r="I319">
            <v>52.7392</v>
          </cell>
          <cell r="J319" t="str">
            <v>是</v>
          </cell>
        </row>
        <row r="320">
          <cell r="A320">
            <v>3275721</v>
          </cell>
          <cell r="B320" t="str">
            <v>2025-04-19 20:01:17</v>
          </cell>
          <cell r="C320" t="str">
            <v>小单32.36  小双35.28  大双32.36</v>
          </cell>
          <cell r="D320" t="str">
            <v>小双</v>
          </cell>
          <cell r="E320">
            <v>100</v>
          </cell>
          <cell r="F320">
            <v>14</v>
          </cell>
          <cell r="G320" t="str">
            <v>大双</v>
          </cell>
          <cell r="H320">
            <v>0</v>
          </cell>
          <cell r="I320">
            <v>-100</v>
          </cell>
          <cell r="J320" t="str">
            <v>否</v>
          </cell>
        </row>
        <row r="321">
          <cell r="A321">
            <v>3275722</v>
          </cell>
          <cell r="B321" t="str">
            <v>2025-04-19 20:04:47</v>
          </cell>
          <cell r="C321" t="str">
            <v>小单32.36  小双35.28  大双32.36</v>
          </cell>
          <cell r="D321" t="str">
            <v>小双</v>
          </cell>
          <cell r="E321">
            <v>100</v>
          </cell>
          <cell r="F321">
            <v>19</v>
          </cell>
          <cell r="G321" t="str">
            <v>大单</v>
          </cell>
          <cell r="H321">
            <v>0</v>
          </cell>
          <cell r="I321">
            <v>-100</v>
          </cell>
          <cell r="J321" t="str">
            <v>否</v>
          </cell>
        </row>
        <row r="322">
          <cell r="A322">
            <v>3275723</v>
          </cell>
          <cell r="B322" t="str">
            <v>2025-04-19 20:08:18</v>
          </cell>
          <cell r="C322" t="str">
            <v>小单32.36  小双35.28  大双32.36</v>
          </cell>
          <cell r="D322" t="str">
            <v>小双</v>
          </cell>
          <cell r="E322">
            <v>100</v>
          </cell>
          <cell r="F322">
            <v>11</v>
          </cell>
          <cell r="G322" t="str">
            <v>小单</v>
          </cell>
          <cell r="H322">
            <v>152.7392</v>
          </cell>
          <cell r="I322">
            <v>52.7392</v>
          </cell>
          <cell r="J322" t="str">
            <v>是</v>
          </cell>
        </row>
        <row r="323">
          <cell r="A323">
            <v>3275724</v>
          </cell>
          <cell r="B323" t="str">
            <v>2025-04-19 20:11:49</v>
          </cell>
          <cell r="C323" t="str">
            <v>小单32.36  小双35.28  大双32.36</v>
          </cell>
          <cell r="D323" t="str">
            <v>小双</v>
          </cell>
          <cell r="E323">
            <v>100</v>
          </cell>
          <cell r="F323">
            <v>6</v>
          </cell>
          <cell r="G323" t="str">
            <v>小双</v>
          </cell>
          <cell r="H323">
            <v>152.7624</v>
          </cell>
          <cell r="I323">
            <v>52.7624</v>
          </cell>
          <cell r="J323" t="str">
            <v>是</v>
          </cell>
        </row>
        <row r="324">
          <cell r="A324">
            <v>3275725</v>
          </cell>
          <cell r="B324" t="str">
            <v>2025-04-19 20:15:20</v>
          </cell>
          <cell r="C324" t="str">
            <v>小单32.36  小双35.28  大双32.36</v>
          </cell>
          <cell r="D324" t="str">
            <v>小双</v>
          </cell>
          <cell r="E324">
            <v>100</v>
          </cell>
          <cell r="F324">
            <v>21</v>
          </cell>
          <cell r="G324" t="str">
            <v>大单</v>
          </cell>
          <cell r="H324">
            <v>0</v>
          </cell>
          <cell r="I324">
            <v>-100</v>
          </cell>
          <cell r="J324" t="str">
            <v>否</v>
          </cell>
        </row>
        <row r="325">
          <cell r="A325">
            <v>3275726</v>
          </cell>
          <cell r="B325" t="str">
            <v>2025-04-19 20:18:51</v>
          </cell>
          <cell r="C325" t="str">
            <v>小单32.36  小双35.28  大双32.36</v>
          </cell>
          <cell r="D325" t="str">
            <v>小双</v>
          </cell>
          <cell r="E325">
            <v>100</v>
          </cell>
          <cell r="F325">
            <v>9</v>
          </cell>
          <cell r="G325" t="str">
            <v>小单</v>
          </cell>
          <cell r="H325">
            <v>152.7392</v>
          </cell>
          <cell r="I325">
            <v>52.7392</v>
          </cell>
          <cell r="J325" t="str">
            <v>是</v>
          </cell>
        </row>
        <row r="326">
          <cell r="A326">
            <v>3275727</v>
          </cell>
          <cell r="B326" t="str">
            <v>2025-04-19 20:22:12</v>
          </cell>
          <cell r="C326" t="str">
            <v>小单32.36  小双35.28  大双32.36</v>
          </cell>
          <cell r="D326" t="str">
            <v>小双</v>
          </cell>
          <cell r="E326">
            <v>100</v>
          </cell>
          <cell r="F326">
            <v>18</v>
          </cell>
          <cell r="G326" t="str">
            <v>大双</v>
          </cell>
          <cell r="H326">
            <v>152.7392</v>
          </cell>
          <cell r="I326">
            <v>52.7392</v>
          </cell>
          <cell r="J326" t="str">
            <v>是</v>
          </cell>
        </row>
        <row r="327">
          <cell r="A327">
            <v>3275728</v>
          </cell>
          <cell r="B327" t="str">
            <v>2025-04-19 20:25:42</v>
          </cell>
          <cell r="C327" t="str">
            <v>小单32.36  小双35.28  大双32.36</v>
          </cell>
          <cell r="D327" t="str">
            <v>小双</v>
          </cell>
          <cell r="E327">
            <v>100</v>
          </cell>
          <cell r="F327">
            <v>18</v>
          </cell>
          <cell r="G327" t="str">
            <v>大双</v>
          </cell>
          <cell r="H327">
            <v>152.7392</v>
          </cell>
          <cell r="I327">
            <v>52.7392</v>
          </cell>
          <cell r="J327" t="str">
            <v>是</v>
          </cell>
        </row>
        <row r="328">
          <cell r="A328">
            <v>3275729</v>
          </cell>
          <cell r="B328" t="str">
            <v>2025-04-19 20:29:13</v>
          </cell>
          <cell r="C328" t="str">
            <v>小单32.36  小双35.28  大双32.36</v>
          </cell>
          <cell r="D328" t="str">
            <v>小双</v>
          </cell>
          <cell r="E328">
            <v>100</v>
          </cell>
          <cell r="F328">
            <v>15</v>
          </cell>
          <cell r="G328" t="str">
            <v>大单</v>
          </cell>
          <cell r="H328">
            <v>0</v>
          </cell>
          <cell r="I328">
            <v>-100</v>
          </cell>
          <cell r="J328" t="str">
            <v>否</v>
          </cell>
        </row>
        <row r="329">
          <cell r="A329">
            <v>3275730</v>
          </cell>
          <cell r="B329" t="str">
            <v>2025-04-19 20:32:44</v>
          </cell>
          <cell r="C329" t="str">
            <v>大双31.45  小双34.28  大单34.28</v>
          </cell>
          <cell r="D329" t="str">
            <v>大双</v>
          </cell>
          <cell r="E329">
            <v>100.01</v>
          </cell>
          <cell r="F329">
            <v>5</v>
          </cell>
          <cell r="G329" t="str">
            <v>小单</v>
          </cell>
          <cell r="H329">
            <v>0</v>
          </cell>
          <cell r="I329">
            <v>-100.01</v>
          </cell>
          <cell r="J329" t="str">
            <v>否</v>
          </cell>
        </row>
        <row r="330">
          <cell r="A330">
            <v>3275731</v>
          </cell>
          <cell r="B330" t="str">
            <v>2025-04-19 20:36:15</v>
          </cell>
          <cell r="C330" t="str">
            <v>大双31.45  小双34.28  大单34.28</v>
          </cell>
          <cell r="D330" t="str">
            <v>大双</v>
          </cell>
          <cell r="E330">
            <v>100.01</v>
          </cell>
          <cell r="F330">
            <v>11</v>
          </cell>
          <cell r="G330" t="str">
            <v>小单</v>
          </cell>
          <cell r="H330">
            <v>0</v>
          </cell>
          <cell r="I330">
            <v>-100.01</v>
          </cell>
          <cell r="J330" t="str">
            <v>否</v>
          </cell>
        </row>
        <row r="331">
          <cell r="A331">
            <v>3275732</v>
          </cell>
          <cell r="B331" t="str">
            <v>2025-04-19 20:39:46</v>
          </cell>
          <cell r="C331" t="str">
            <v>小单32.36  大双32.36  大单35.28</v>
          </cell>
          <cell r="D331" t="str">
            <v>大单</v>
          </cell>
          <cell r="E331">
            <v>100</v>
          </cell>
          <cell r="F331">
            <v>7</v>
          </cell>
          <cell r="G331" t="str">
            <v>小单</v>
          </cell>
          <cell r="H331">
            <v>152.7392</v>
          </cell>
          <cell r="I331">
            <v>52.7392</v>
          </cell>
          <cell r="J331" t="str">
            <v>是</v>
          </cell>
        </row>
        <row r="332">
          <cell r="A332">
            <v>3275733</v>
          </cell>
          <cell r="B332" t="str">
            <v>2025-04-19 20:43:17</v>
          </cell>
          <cell r="C332" t="str">
            <v>小单32.36  大双32.36  大单35.28</v>
          </cell>
          <cell r="D332" t="str">
            <v>大单</v>
          </cell>
          <cell r="E332">
            <v>100</v>
          </cell>
          <cell r="F332">
            <v>15</v>
          </cell>
          <cell r="G332" t="str">
            <v>大单</v>
          </cell>
          <cell r="H332">
            <v>152.7624</v>
          </cell>
          <cell r="I332">
            <v>52.7624</v>
          </cell>
          <cell r="J332" t="str">
            <v>是</v>
          </cell>
        </row>
        <row r="333">
          <cell r="A333">
            <v>3275734</v>
          </cell>
          <cell r="B333" t="str">
            <v>2025-04-19 20:46:48</v>
          </cell>
          <cell r="C333" t="str">
            <v>小单32.36  大双32.36  大单35.28</v>
          </cell>
          <cell r="D333" t="str">
            <v>大单</v>
          </cell>
          <cell r="E333">
            <v>100</v>
          </cell>
          <cell r="F333">
            <v>10</v>
          </cell>
          <cell r="G333" t="str">
            <v>小双</v>
          </cell>
          <cell r="H333">
            <v>0</v>
          </cell>
          <cell r="I333">
            <v>-100</v>
          </cell>
          <cell r="J333" t="str">
            <v>否</v>
          </cell>
        </row>
        <row r="334">
          <cell r="A334">
            <v>3275735</v>
          </cell>
          <cell r="B334" t="str">
            <v>2025-04-19 20:50:18</v>
          </cell>
          <cell r="C334" t="str">
            <v>大双31.45  小双34.28  大单34.28</v>
          </cell>
          <cell r="D334" t="str">
            <v>大双</v>
          </cell>
          <cell r="E334">
            <v>100.01</v>
          </cell>
          <cell r="F334">
            <v>12</v>
          </cell>
          <cell r="G334" t="str">
            <v>小双</v>
          </cell>
          <cell r="H334">
            <v>148.4324</v>
          </cell>
          <cell r="I334">
            <v>48.4224</v>
          </cell>
          <cell r="J334" t="str">
            <v>是</v>
          </cell>
        </row>
        <row r="335">
          <cell r="A335">
            <v>3275736</v>
          </cell>
          <cell r="B335" t="str">
            <v>2025-04-19 20:53:49</v>
          </cell>
          <cell r="C335" t="str">
            <v>小单32.36  小双35.28  大双32.36</v>
          </cell>
          <cell r="D335" t="str">
            <v>小双</v>
          </cell>
          <cell r="E335">
            <v>100</v>
          </cell>
          <cell r="F335">
            <v>8</v>
          </cell>
          <cell r="G335" t="str">
            <v>小双</v>
          </cell>
          <cell r="H335">
            <v>152.7624</v>
          </cell>
          <cell r="I335">
            <v>52.7624</v>
          </cell>
          <cell r="J335" t="str">
            <v>是</v>
          </cell>
        </row>
        <row r="336">
          <cell r="A336">
            <v>3275737</v>
          </cell>
          <cell r="B336" t="str">
            <v>2025-04-19 20:57:20</v>
          </cell>
          <cell r="C336" t="str">
            <v>小单32.36  小双35.28  大双32.36</v>
          </cell>
          <cell r="D336" t="str">
            <v>小双</v>
          </cell>
          <cell r="E336">
            <v>100</v>
          </cell>
          <cell r="F336">
            <v>19</v>
          </cell>
          <cell r="G336" t="str">
            <v>大单</v>
          </cell>
          <cell r="H336">
            <v>0</v>
          </cell>
          <cell r="I336">
            <v>-100</v>
          </cell>
          <cell r="J336" t="str">
            <v>否</v>
          </cell>
        </row>
        <row r="337">
          <cell r="A337">
            <v>3275738</v>
          </cell>
          <cell r="B337" t="str">
            <v>2025-04-19 21:00:41</v>
          </cell>
          <cell r="C337" t="str">
            <v>小单32.36  小双35.28  大双32.36</v>
          </cell>
          <cell r="D337" t="str">
            <v>小双</v>
          </cell>
          <cell r="E337">
            <v>100</v>
          </cell>
          <cell r="F337">
            <v>13</v>
          </cell>
          <cell r="G337" t="str">
            <v>小单</v>
          </cell>
          <cell r="H337">
            <v>0</v>
          </cell>
          <cell r="I337">
            <v>-100</v>
          </cell>
          <cell r="J337" t="str">
            <v>否</v>
          </cell>
        </row>
        <row r="338">
          <cell r="A338">
            <v>3275739</v>
          </cell>
          <cell r="B338" t="str">
            <v>2025-04-19 21:04:12</v>
          </cell>
          <cell r="C338" t="str">
            <v>小单32.36  小双35.28  大双32.36</v>
          </cell>
          <cell r="D338" t="str">
            <v>小双</v>
          </cell>
          <cell r="E338">
            <v>100</v>
          </cell>
          <cell r="F338">
            <v>13</v>
          </cell>
          <cell r="G338" t="str">
            <v>小单</v>
          </cell>
          <cell r="H338">
            <v>0</v>
          </cell>
          <cell r="I338">
            <v>-100</v>
          </cell>
          <cell r="J338" t="str">
            <v>否</v>
          </cell>
        </row>
        <row r="339">
          <cell r="A339">
            <v>3275740</v>
          </cell>
          <cell r="B339" t="str">
            <v>2025-04-19 21:07:43</v>
          </cell>
          <cell r="C339" t="str">
            <v>小单31.45  小双34.28  大单34.28</v>
          </cell>
          <cell r="D339" t="str">
            <v>小单</v>
          </cell>
          <cell r="E339">
            <v>100.01</v>
          </cell>
          <cell r="F339">
            <v>12</v>
          </cell>
          <cell r="G339" t="str">
            <v>小双</v>
          </cell>
          <cell r="H339">
            <v>148.4324</v>
          </cell>
          <cell r="I339">
            <v>48.4224</v>
          </cell>
          <cell r="J339" t="str">
            <v>是</v>
          </cell>
        </row>
        <row r="340">
          <cell r="A340">
            <v>3275741</v>
          </cell>
          <cell r="B340" t="str">
            <v>2025-04-19 21:11:13</v>
          </cell>
          <cell r="C340" t="str">
            <v>小单31.45  小双34.28  大单34.28</v>
          </cell>
          <cell r="D340" t="str">
            <v>小单</v>
          </cell>
          <cell r="E340">
            <v>100.01</v>
          </cell>
          <cell r="F340">
            <v>8</v>
          </cell>
          <cell r="G340" t="str">
            <v>小双</v>
          </cell>
          <cell r="H340">
            <v>148.4324</v>
          </cell>
          <cell r="I340">
            <v>48.4224</v>
          </cell>
          <cell r="J340" t="str">
            <v>是</v>
          </cell>
        </row>
        <row r="341">
          <cell r="A341">
            <v>3275742</v>
          </cell>
          <cell r="B341" t="str">
            <v>2025-04-19 21:14:44</v>
          </cell>
          <cell r="C341" t="str">
            <v>小单31.45  小双34.28  大单34.28</v>
          </cell>
          <cell r="D341" t="str">
            <v>小单</v>
          </cell>
          <cell r="E341">
            <v>100.01</v>
          </cell>
          <cell r="F341">
            <v>18</v>
          </cell>
          <cell r="G341" t="str">
            <v>大双</v>
          </cell>
          <cell r="H341">
            <v>0</v>
          </cell>
          <cell r="I341">
            <v>-100.01</v>
          </cell>
          <cell r="J341" t="str">
            <v>否</v>
          </cell>
        </row>
        <row r="342">
          <cell r="A342">
            <v>3275743</v>
          </cell>
          <cell r="B342" t="str">
            <v>2025-04-19 21:18:15</v>
          </cell>
          <cell r="C342" t="str">
            <v>小单32.36  小双35.28  大双32.36</v>
          </cell>
          <cell r="D342" t="str">
            <v>小双</v>
          </cell>
          <cell r="E342">
            <v>100</v>
          </cell>
          <cell r="F342">
            <v>8</v>
          </cell>
          <cell r="G342" t="str">
            <v>小双</v>
          </cell>
          <cell r="H342">
            <v>152.7624</v>
          </cell>
          <cell r="I342">
            <v>52.7624</v>
          </cell>
          <cell r="J342" t="str">
            <v>是</v>
          </cell>
        </row>
        <row r="343">
          <cell r="A343">
            <v>3275744</v>
          </cell>
          <cell r="B343" t="str">
            <v>2025-04-19 21:21:46</v>
          </cell>
          <cell r="C343" t="str">
            <v>小单32.36  小双35.28  大双32.36</v>
          </cell>
          <cell r="D343" t="str">
            <v>小双</v>
          </cell>
          <cell r="E343">
            <v>100</v>
          </cell>
          <cell r="F343">
            <v>7</v>
          </cell>
          <cell r="G343" t="str">
            <v>小单</v>
          </cell>
          <cell r="H343">
            <v>152.7392</v>
          </cell>
          <cell r="I343">
            <v>52.7392</v>
          </cell>
          <cell r="J343" t="str">
            <v>是</v>
          </cell>
        </row>
        <row r="344">
          <cell r="A344">
            <v>3275745</v>
          </cell>
          <cell r="B344" t="str">
            <v>2025-04-19 21:25:17</v>
          </cell>
          <cell r="C344" t="str">
            <v>小单31.45  小双34.28  大单34.28</v>
          </cell>
          <cell r="D344" t="str">
            <v>小单</v>
          </cell>
          <cell r="E344">
            <v>100.01</v>
          </cell>
          <cell r="F344">
            <v>9</v>
          </cell>
          <cell r="G344" t="str">
            <v>小单</v>
          </cell>
          <cell r="H344">
            <v>148.444</v>
          </cell>
          <cell r="I344">
            <v>48.434</v>
          </cell>
          <cell r="J344" t="str">
            <v>是</v>
          </cell>
        </row>
        <row r="345">
          <cell r="A345">
            <v>3275746</v>
          </cell>
          <cell r="B345" t="str">
            <v>2025-04-19 21:28:48</v>
          </cell>
          <cell r="C345" t="str">
            <v>小单31.45  小双34.28  大单34.28</v>
          </cell>
          <cell r="D345" t="str">
            <v>小单</v>
          </cell>
          <cell r="E345">
            <v>100.01</v>
          </cell>
          <cell r="F345">
            <v>8</v>
          </cell>
          <cell r="G345" t="str">
            <v>小双</v>
          </cell>
          <cell r="H345">
            <v>148.4324</v>
          </cell>
          <cell r="I345">
            <v>48.4224</v>
          </cell>
          <cell r="J345" t="str">
            <v>是</v>
          </cell>
        </row>
        <row r="346">
          <cell r="A346">
            <v>3275747</v>
          </cell>
          <cell r="B346" t="str">
            <v>2025-04-19 21:32:19</v>
          </cell>
          <cell r="C346" t="str">
            <v>小单31.45  小双34.28  大单34.28</v>
          </cell>
          <cell r="D346" t="str">
            <v>小单</v>
          </cell>
          <cell r="E346">
            <v>100.01</v>
          </cell>
          <cell r="F346">
            <v>7</v>
          </cell>
          <cell r="G346" t="str">
            <v>小单</v>
          </cell>
          <cell r="H346">
            <v>148.444</v>
          </cell>
          <cell r="I346">
            <v>48.434</v>
          </cell>
          <cell r="J346" t="str">
            <v>是</v>
          </cell>
        </row>
        <row r="347">
          <cell r="A347">
            <v>3275748</v>
          </cell>
          <cell r="B347" t="str">
            <v>2025-04-19 21:35:49</v>
          </cell>
          <cell r="C347" t="str">
            <v>小单31.45  小双34.28  大单34.28</v>
          </cell>
          <cell r="D347" t="str">
            <v>小单</v>
          </cell>
          <cell r="E347">
            <v>100.01</v>
          </cell>
          <cell r="F347">
            <v>19</v>
          </cell>
          <cell r="G347" t="str">
            <v>大单</v>
          </cell>
          <cell r="H347">
            <v>148.4324</v>
          </cell>
          <cell r="I347">
            <v>48.4224</v>
          </cell>
          <cell r="J347" t="str">
            <v>是</v>
          </cell>
        </row>
        <row r="348">
          <cell r="A348">
            <v>3275749</v>
          </cell>
          <cell r="B348" t="str">
            <v>2025-04-19 21:39:20</v>
          </cell>
          <cell r="C348" t="str">
            <v>小单31.45  小双34.28  大单34.28</v>
          </cell>
          <cell r="D348" t="str">
            <v>小单</v>
          </cell>
          <cell r="E348">
            <v>100.01</v>
          </cell>
          <cell r="F348">
            <v>11</v>
          </cell>
          <cell r="G348" t="str">
            <v>小单</v>
          </cell>
          <cell r="H348">
            <v>148.444</v>
          </cell>
          <cell r="I348">
            <v>48.434</v>
          </cell>
          <cell r="J348" t="str">
            <v>是</v>
          </cell>
        </row>
        <row r="349">
          <cell r="A349">
            <v>3275750</v>
          </cell>
          <cell r="B349" t="str">
            <v>2025-04-19 21:42:41</v>
          </cell>
          <cell r="C349" t="str">
            <v>小单31.45  小双34.28  大单34.28</v>
          </cell>
          <cell r="D349" t="str">
            <v>小单</v>
          </cell>
          <cell r="E349">
            <v>100.01</v>
          </cell>
          <cell r="F349">
            <v>16</v>
          </cell>
          <cell r="G349" t="str">
            <v>大双</v>
          </cell>
          <cell r="H349">
            <v>0</v>
          </cell>
          <cell r="I349">
            <v>-100.01</v>
          </cell>
          <cell r="J349" t="str">
            <v>否</v>
          </cell>
        </row>
        <row r="350">
          <cell r="A350">
            <v>3275751</v>
          </cell>
          <cell r="B350" t="str">
            <v>2025-04-19 21:46:12</v>
          </cell>
          <cell r="C350" t="str">
            <v>小单31.45  小双34.28  大单34.28</v>
          </cell>
          <cell r="D350" t="str">
            <v>小单</v>
          </cell>
          <cell r="E350">
            <v>100.01</v>
          </cell>
          <cell r="F350">
            <v>21</v>
          </cell>
          <cell r="G350" t="str">
            <v>大单</v>
          </cell>
          <cell r="H350">
            <v>148.4324</v>
          </cell>
          <cell r="I350">
            <v>48.4224</v>
          </cell>
          <cell r="J350" t="str">
            <v>是</v>
          </cell>
        </row>
        <row r="351">
          <cell r="A351">
            <v>3275752</v>
          </cell>
          <cell r="B351" t="str">
            <v>2025-04-19 21:49:43</v>
          </cell>
          <cell r="C351" t="str">
            <v>小单31.45  小双34.28  大单34.28</v>
          </cell>
          <cell r="D351" t="str">
            <v>小单</v>
          </cell>
          <cell r="E351">
            <v>100.01</v>
          </cell>
          <cell r="F351">
            <v>18</v>
          </cell>
          <cell r="G351" t="str">
            <v>大双</v>
          </cell>
          <cell r="H351">
            <v>0</v>
          </cell>
          <cell r="I351">
            <v>-100.01</v>
          </cell>
          <cell r="J351" t="str">
            <v>否</v>
          </cell>
        </row>
        <row r="352">
          <cell r="A352">
            <v>3275753</v>
          </cell>
          <cell r="B352" t="str">
            <v>2025-04-19 21:53:14</v>
          </cell>
          <cell r="C352" t="str">
            <v>小单31.45  小双34.28  大单34.28</v>
          </cell>
          <cell r="D352" t="str">
            <v>小单</v>
          </cell>
          <cell r="E352">
            <v>100.01</v>
          </cell>
          <cell r="F352">
            <v>15</v>
          </cell>
          <cell r="G352" t="str">
            <v>大单</v>
          </cell>
          <cell r="H352">
            <v>148.4324</v>
          </cell>
          <cell r="I352">
            <v>48.4224</v>
          </cell>
          <cell r="J352" t="str">
            <v>是</v>
          </cell>
        </row>
        <row r="353">
          <cell r="A353">
            <v>3275754</v>
          </cell>
          <cell r="B353" t="str">
            <v>2025-04-19 21:56:44</v>
          </cell>
          <cell r="C353" t="str">
            <v>小单31.45  小双34.28  大单34.28</v>
          </cell>
          <cell r="D353" t="str">
            <v>小单</v>
          </cell>
          <cell r="E353">
            <v>100.01</v>
          </cell>
          <cell r="F353">
            <v>12</v>
          </cell>
          <cell r="G353" t="str">
            <v>小双</v>
          </cell>
          <cell r="H353">
            <v>148.4324</v>
          </cell>
          <cell r="I353">
            <v>48.4224</v>
          </cell>
          <cell r="J353" t="str">
            <v>是</v>
          </cell>
        </row>
        <row r="354">
          <cell r="A354">
            <v>3275755</v>
          </cell>
          <cell r="B354" t="str">
            <v>2025-04-19 22:00:15</v>
          </cell>
          <cell r="C354" t="str">
            <v>小单31.45  小双34.28  大单34.28</v>
          </cell>
          <cell r="D354" t="str">
            <v>小单</v>
          </cell>
          <cell r="E354">
            <v>100.01</v>
          </cell>
          <cell r="F354">
            <v>16</v>
          </cell>
          <cell r="G354" t="str">
            <v>大双</v>
          </cell>
          <cell r="H354">
            <v>0</v>
          </cell>
          <cell r="I354">
            <v>-100.01</v>
          </cell>
          <cell r="J354" t="str">
            <v>否</v>
          </cell>
        </row>
        <row r="355">
          <cell r="A355">
            <v>3275756</v>
          </cell>
          <cell r="B355" t="str">
            <v>2025-04-19 22:03:46</v>
          </cell>
          <cell r="C355" t="str">
            <v>小单31.45  小双34.28  大单34.28</v>
          </cell>
          <cell r="D355" t="str">
            <v>小单</v>
          </cell>
          <cell r="E355">
            <v>100.01</v>
          </cell>
          <cell r="F355">
            <v>9</v>
          </cell>
          <cell r="G355" t="str">
            <v>小单</v>
          </cell>
          <cell r="H355">
            <v>148.444</v>
          </cell>
          <cell r="I355">
            <v>48.434</v>
          </cell>
          <cell r="J355" t="str">
            <v>是</v>
          </cell>
        </row>
        <row r="356">
          <cell r="A356">
            <v>3275757</v>
          </cell>
          <cell r="B356" t="str">
            <v>2025-04-19 22:07:17</v>
          </cell>
          <cell r="C356" t="str">
            <v>小单31.45  小双34.28  大单34.28</v>
          </cell>
          <cell r="D356" t="str">
            <v>小单</v>
          </cell>
          <cell r="E356">
            <v>100.01</v>
          </cell>
          <cell r="F356">
            <v>16</v>
          </cell>
          <cell r="G356" t="str">
            <v>大双</v>
          </cell>
          <cell r="H356">
            <v>0</v>
          </cell>
          <cell r="I356">
            <v>-100.01</v>
          </cell>
          <cell r="J356" t="str">
            <v>否</v>
          </cell>
        </row>
        <row r="357">
          <cell r="A357">
            <v>3275758</v>
          </cell>
          <cell r="B357" t="str">
            <v>2025-04-19 22:10:48</v>
          </cell>
          <cell r="C357" t="str">
            <v>小单32.36  小双35.28  大双32.36</v>
          </cell>
          <cell r="D357" t="str">
            <v>小双</v>
          </cell>
          <cell r="E357">
            <v>100</v>
          </cell>
          <cell r="F357">
            <v>11</v>
          </cell>
          <cell r="G357" t="str">
            <v>小单</v>
          </cell>
          <cell r="H357">
            <v>152.7392</v>
          </cell>
          <cell r="I357">
            <v>52.7392</v>
          </cell>
          <cell r="J357" t="str">
            <v>是</v>
          </cell>
        </row>
        <row r="358">
          <cell r="A358">
            <v>3275759</v>
          </cell>
          <cell r="B358" t="str">
            <v>2025-04-19 22:14:19</v>
          </cell>
          <cell r="C358" t="str">
            <v>小单32.36  小双35.28  大双32.36</v>
          </cell>
          <cell r="D358" t="str">
            <v>小双</v>
          </cell>
          <cell r="E358">
            <v>100</v>
          </cell>
          <cell r="F358">
            <v>14</v>
          </cell>
          <cell r="G358" t="str">
            <v>大双</v>
          </cell>
          <cell r="H358">
            <v>0</v>
          </cell>
          <cell r="I358">
            <v>-100</v>
          </cell>
          <cell r="J358" t="str">
            <v>否</v>
          </cell>
        </row>
        <row r="359">
          <cell r="A359">
            <v>3275760</v>
          </cell>
          <cell r="B359" t="str">
            <v>2025-04-19 22:17:50</v>
          </cell>
          <cell r="C359" t="str">
            <v>小单32.36  小双35.28  大双32.36</v>
          </cell>
          <cell r="D359" t="str">
            <v>小双</v>
          </cell>
          <cell r="E359">
            <v>100</v>
          </cell>
          <cell r="F359">
            <v>13</v>
          </cell>
          <cell r="G359" t="str">
            <v>小单</v>
          </cell>
          <cell r="H359">
            <v>0</v>
          </cell>
          <cell r="I359">
            <v>-100</v>
          </cell>
          <cell r="J359" t="str">
            <v>否</v>
          </cell>
        </row>
        <row r="360">
          <cell r="A360">
            <v>3275761</v>
          </cell>
          <cell r="B360" t="str">
            <v>2025-04-19 22:21:21</v>
          </cell>
          <cell r="C360" t="str">
            <v>小单31.45  小双34.28  大单34.28</v>
          </cell>
          <cell r="D360" t="str">
            <v>小单</v>
          </cell>
          <cell r="E360">
            <v>100.01</v>
          </cell>
          <cell r="F360">
            <v>19</v>
          </cell>
          <cell r="G360" t="str">
            <v>大单</v>
          </cell>
          <cell r="H360">
            <v>148.4324</v>
          </cell>
          <cell r="I360">
            <v>48.4224</v>
          </cell>
          <cell r="J360" t="str">
            <v>是</v>
          </cell>
        </row>
        <row r="361">
          <cell r="A361">
            <v>3275762</v>
          </cell>
          <cell r="B361" t="str">
            <v>2025-04-19 22:24:41</v>
          </cell>
          <cell r="C361" t="str">
            <v>小单31.45  小双34.28  大单34.28</v>
          </cell>
          <cell r="D361" t="str">
            <v>小单</v>
          </cell>
          <cell r="E361">
            <v>100.01</v>
          </cell>
          <cell r="F361">
            <v>16</v>
          </cell>
          <cell r="G361" t="str">
            <v>大双</v>
          </cell>
          <cell r="H361">
            <v>0</v>
          </cell>
          <cell r="I361">
            <v>-100.01</v>
          </cell>
          <cell r="J361" t="str">
            <v>否</v>
          </cell>
        </row>
        <row r="362">
          <cell r="A362">
            <v>3275763</v>
          </cell>
          <cell r="B362" t="str">
            <v>2025-04-19 22:28:12</v>
          </cell>
          <cell r="C362" t="str">
            <v>小单31.45  小双34.28  大单34.28</v>
          </cell>
          <cell r="D362" t="str">
            <v>小单</v>
          </cell>
          <cell r="E362">
            <v>100.01</v>
          </cell>
          <cell r="F362">
            <v>13</v>
          </cell>
          <cell r="G362" t="str">
            <v>小单</v>
          </cell>
          <cell r="H362">
            <v>0</v>
          </cell>
          <cell r="I362">
            <v>-100.01</v>
          </cell>
          <cell r="J362" t="str">
            <v>否</v>
          </cell>
        </row>
        <row r="363">
          <cell r="A363">
            <v>3275764</v>
          </cell>
          <cell r="B363" t="str">
            <v>2025-04-19 22:31:43</v>
          </cell>
          <cell r="C363" t="str">
            <v>小单31.45  小双34.28  大单34.28</v>
          </cell>
          <cell r="D363" t="str">
            <v>小单</v>
          </cell>
          <cell r="E363">
            <v>100.01</v>
          </cell>
          <cell r="F363">
            <v>14</v>
          </cell>
          <cell r="G363" t="str">
            <v>大双</v>
          </cell>
          <cell r="H363">
            <v>0</v>
          </cell>
          <cell r="I363">
            <v>-100.01</v>
          </cell>
          <cell r="J363" t="str">
            <v>否</v>
          </cell>
        </row>
        <row r="364">
          <cell r="A364">
            <v>3275765</v>
          </cell>
          <cell r="B364" t="str">
            <v>2025-04-19 22:35:14</v>
          </cell>
          <cell r="C364" t="str">
            <v>小单32.36  小双35.28  大双32.36</v>
          </cell>
          <cell r="D364" t="str">
            <v>小双</v>
          </cell>
          <cell r="E364">
            <v>100</v>
          </cell>
          <cell r="F364">
            <v>8</v>
          </cell>
          <cell r="G364" t="str">
            <v>小双</v>
          </cell>
          <cell r="H364">
            <v>152.7624</v>
          </cell>
          <cell r="I364">
            <v>52.7624</v>
          </cell>
          <cell r="J364" t="str">
            <v>是</v>
          </cell>
        </row>
        <row r="365">
          <cell r="A365">
            <v>3275766</v>
          </cell>
          <cell r="B365" t="str">
            <v>2025-04-19 22:38:45</v>
          </cell>
          <cell r="C365" t="str">
            <v>小单32.36  小双35.28  大双32.36</v>
          </cell>
          <cell r="D365" t="str">
            <v>小双</v>
          </cell>
          <cell r="E365">
            <v>100</v>
          </cell>
          <cell r="F365">
            <v>14</v>
          </cell>
          <cell r="G365" t="str">
            <v>大双</v>
          </cell>
          <cell r="H365">
            <v>0</v>
          </cell>
          <cell r="I365">
            <v>-100</v>
          </cell>
          <cell r="J365" t="str">
            <v>否</v>
          </cell>
        </row>
        <row r="366">
          <cell r="A366">
            <v>3275767</v>
          </cell>
          <cell r="B366" t="str">
            <v>2025-04-19 22:42:16</v>
          </cell>
          <cell r="C366" t="str">
            <v>大双31.45  小双34.28  大单34.28</v>
          </cell>
          <cell r="D366" t="str">
            <v>大双</v>
          </cell>
          <cell r="E366">
            <v>100.01</v>
          </cell>
          <cell r="F366">
            <v>5</v>
          </cell>
          <cell r="G366" t="str">
            <v>小单</v>
          </cell>
          <cell r="H366">
            <v>0</v>
          </cell>
          <cell r="I366">
            <v>-100.01</v>
          </cell>
          <cell r="J366" t="str">
            <v>否</v>
          </cell>
        </row>
        <row r="367">
          <cell r="A367">
            <v>3275768</v>
          </cell>
          <cell r="B367" t="str">
            <v>2025-04-19 22:45:46</v>
          </cell>
          <cell r="C367" t="str">
            <v>小单31.45  小双34.28  大单34.28</v>
          </cell>
          <cell r="D367" t="str">
            <v>小单</v>
          </cell>
          <cell r="E367">
            <v>100.01</v>
          </cell>
          <cell r="F367">
            <v>19</v>
          </cell>
          <cell r="G367" t="str">
            <v>大单</v>
          </cell>
          <cell r="H367">
            <v>148.4324</v>
          </cell>
          <cell r="I367">
            <v>48.4224</v>
          </cell>
          <cell r="J367" t="str">
            <v>是</v>
          </cell>
        </row>
        <row r="368">
          <cell r="A368">
            <v>3275769</v>
          </cell>
          <cell r="B368" t="str">
            <v>2025-04-19 22:49:17</v>
          </cell>
          <cell r="C368" t="str">
            <v>小单32.36  大双32.36  大单35.28</v>
          </cell>
          <cell r="D368" t="str">
            <v>大单</v>
          </cell>
          <cell r="E368">
            <v>100</v>
          </cell>
          <cell r="F368">
            <v>7</v>
          </cell>
          <cell r="G368" t="str">
            <v>小单</v>
          </cell>
          <cell r="H368">
            <v>152.7392</v>
          </cell>
          <cell r="I368">
            <v>52.7392</v>
          </cell>
          <cell r="J368" t="str">
            <v>是</v>
          </cell>
        </row>
        <row r="369">
          <cell r="A369">
            <v>3275770</v>
          </cell>
          <cell r="B369" t="str">
            <v>2025-04-19 22:52:48</v>
          </cell>
          <cell r="C369" t="str">
            <v>小单32.36  大双32.36  大单35.28</v>
          </cell>
          <cell r="D369" t="str">
            <v>大单</v>
          </cell>
          <cell r="E369">
            <v>100</v>
          </cell>
          <cell r="F369">
            <v>16</v>
          </cell>
          <cell r="G369" t="str">
            <v>大双</v>
          </cell>
          <cell r="H369">
            <v>152.7392</v>
          </cell>
          <cell r="I369">
            <v>52.7392</v>
          </cell>
          <cell r="J369" t="str">
            <v>是</v>
          </cell>
        </row>
        <row r="370">
          <cell r="A370">
            <v>3275771</v>
          </cell>
          <cell r="B370" t="str">
            <v>2025-04-19 22:56:19</v>
          </cell>
          <cell r="C370" t="str">
            <v>小单32.36  大双32.36  大单35.28</v>
          </cell>
          <cell r="D370" t="str">
            <v>大单</v>
          </cell>
          <cell r="E370">
            <v>100</v>
          </cell>
          <cell r="F370">
            <v>16</v>
          </cell>
          <cell r="G370" t="str">
            <v>大双</v>
          </cell>
          <cell r="H370">
            <v>152.7392</v>
          </cell>
          <cell r="I370">
            <v>52.7392</v>
          </cell>
          <cell r="J370" t="str">
            <v>是</v>
          </cell>
        </row>
        <row r="371">
          <cell r="A371">
            <v>3275772</v>
          </cell>
          <cell r="B371" t="str">
            <v>2025-04-19 22:59:50</v>
          </cell>
          <cell r="C371" t="str">
            <v>小单32.36  大双32.36  大单35.28</v>
          </cell>
          <cell r="D371" t="str">
            <v>大单</v>
          </cell>
          <cell r="E371">
            <v>100</v>
          </cell>
          <cell r="F371">
            <v>9</v>
          </cell>
          <cell r="G371" t="str">
            <v>小单</v>
          </cell>
          <cell r="H371">
            <v>152.7392</v>
          </cell>
          <cell r="I371">
            <v>52.7392</v>
          </cell>
          <cell r="J371" t="str">
            <v>是</v>
          </cell>
        </row>
        <row r="372">
          <cell r="A372">
            <v>3275773</v>
          </cell>
          <cell r="B372" t="str">
            <v>2025-04-19 23:03:21</v>
          </cell>
          <cell r="C372" t="str">
            <v>小单32.36  大双32.36  大单35.28</v>
          </cell>
          <cell r="D372" t="str">
            <v>大单</v>
          </cell>
          <cell r="E372">
            <v>100</v>
          </cell>
          <cell r="F372">
            <v>16</v>
          </cell>
          <cell r="G372" t="str">
            <v>大双</v>
          </cell>
          <cell r="H372">
            <v>152.7392</v>
          </cell>
          <cell r="I372">
            <v>52.7392</v>
          </cell>
          <cell r="J372" t="str">
            <v>是</v>
          </cell>
        </row>
        <row r="373">
          <cell r="A373">
            <v>3275774</v>
          </cell>
          <cell r="B373" t="str">
            <v>2025-04-19 23:06:42</v>
          </cell>
          <cell r="C373" t="str">
            <v>大双31.45  小双34.28  大单34.28</v>
          </cell>
          <cell r="D373" t="str">
            <v>大双</v>
          </cell>
          <cell r="E373">
            <v>100.01</v>
          </cell>
          <cell r="F373">
            <v>16</v>
          </cell>
          <cell r="G373" t="str">
            <v>大双</v>
          </cell>
          <cell r="H373">
            <v>148.444</v>
          </cell>
          <cell r="I373">
            <v>48.434</v>
          </cell>
          <cell r="J373" t="str">
            <v>是</v>
          </cell>
        </row>
        <row r="374">
          <cell r="A374">
            <v>3275775</v>
          </cell>
          <cell r="B374" t="str">
            <v>2025-04-19 23:10:13</v>
          </cell>
          <cell r="C374" t="str">
            <v>大双31.45  小双34.28  大单34.28</v>
          </cell>
          <cell r="D374" t="str">
            <v>大双</v>
          </cell>
          <cell r="E374">
            <v>100.01</v>
          </cell>
          <cell r="F374">
            <v>5</v>
          </cell>
          <cell r="G374" t="str">
            <v>小单</v>
          </cell>
          <cell r="H374">
            <v>0</v>
          </cell>
          <cell r="I374">
            <v>-100.01</v>
          </cell>
          <cell r="J374" t="str">
            <v>否</v>
          </cell>
        </row>
        <row r="375">
          <cell r="A375">
            <v>3275776</v>
          </cell>
          <cell r="B375" t="str">
            <v>2025-04-19 23:13:43</v>
          </cell>
          <cell r="C375" t="str">
            <v>大双31.45  小双34.28  大单34.28</v>
          </cell>
          <cell r="D375" t="str">
            <v>大双</v>
          </cell>
          <cell r="E375">
            <v>100.01</v>
          </cell>
          <cell r="F375">
            <v>14</v>
          </cell>
          <cell r="G375" t="str">
            <v>大双</v>
          </cell>
          <cell r="H375">
            <v>0</v>
          </cell>
          <cell r="I375">
            <v>-100.01</v>
          </cell>
          <cell r="J375" t="str">
            <v>否</v>
          </cell>
        </row>
        <row r="376">
          <cell r="A376">
            <v>3275777</v>
          </cell>
          <cell r="B376" t="str">
            <v>2025-04-19 23:17:14</v>
          </cell>
          <cell r="C376" t="str">
            <v>大双31.45  小双34.28  大单34.28</v>
          </cell>
          <cell r="D376" t="str">
            <v>大双</v>
          </cell>
          <cell r="E376">
            <v>100.01</v>
          </cell>
          <cell r="F376">
            <v>11</v>
          </cell>
          <cell r="G376" t="str">
            <v>小单</v>
          </cell>
          <cell r="H376">
            <v>0</v>
          </cell>
          <cell r="I376">
            <v>-100.01</v>
          </cell>
          <cell r="J376" t="str">
            <v>否</v>
          </cell>
        </row>
        <row r="377">
          <cell r="A377">
            <v>3275778</v>
          </cell>
          <cell r="B377" t="str">
            <v>2025-04-19 23:20:45</v>
          </cell>
          <cell r="C377" t="str">
            <v>大双31.45  小双34.28  大单34.28</v>
          </cell>
          <cell r="D377" t="str">
            <v>大双</v>
          </cell>
          <cell r="E377">
            <v>100.01</v>
          </cell>
          <cell r="F377">
            <v>15</v>
          </cell>
          <cell r="G377" t="str">
            <v>大单</v>
          </cell>
          <cell r="H377">
            <v>148.4324</v>
          </cell>
          <cell r="I377">
            <v>48.4224</v>
          </cell>
          <cell r="J377" t="str">
            <v>是</v>
          </cell>
        </row>
        <row r="378">
          <cell r="A378">
            <v>3275779</v>
          </cell>
          <cell r="B378" t="str">
            <v>2025-04-19 23:24:16</v>
          </cell>
          <cell r="C378" t="str">
            <v>大双31.45  小双34.28  大单34.28</v>
          </cell>
          <cell r="D378" t="str">
            <v>大双</v>
          </cell>
          <cell r="E378">
            <v>100.01</v>
          </cell>
          <cell r="F378">
            <v>8</v>
          </cell>
          <cell r="G378" t="str">
            <v>小双</v>
          </cell>
          <cell r="H378">
            <v>148.4324</v>
          </cell>
          <cell r="I378">
            <v>48.4224</v>
          </cell>
          <cell r="J378" t="str">
            <v>是</v>
          </cell>
        </row>
        <row r="379">
          <cell r="A379">
            <v>3275780</v>
          </cell>
          <cell r="B379" t="str">
            <v>2025-04-19 23:27:47</v>
          </cell>
          <cell r="C379" t="str">
            <v>大双31.45  小双34.28  大单34.28</v>
          </cell>
          <cell r="D379" t="str">
            <v>大双</v>
          </cell>
          <cell r="E379">
            <v>100.01</v>
          </cell>
          <cell r="F379">
            <v>9</v>
          </cell>
          <cell r="G379" t="str">
            <v>小单</v>
          </cell>
          <cell r="H379">
            <v>0</v>
          </cell>
          <cell r="I379">
            <v>-100.01</v>
          </cell>
          <cell r="J379" t="str">
            <v>否</v>
          </cell>
        </row>
        <row r="380">
          <cell r="A380">
            <v>3275781</v>
          </cell>
          <cell r="B380" t="str">
            <v>2025-04-19 23:31:18</v>
          </cell>
          <cell r="C380" t="str">
            <v>小单32.36  大双32.36  大单35.28</v>
          </cell>
          <cell r="D380" t="str">
            <v>大单</v>
          </cell>
          <cell r="E380">
            <v>100</v>
          </cell>
          <cell r="F380">
            <v>13</v>
          </cell>
          <cell r="G380" t="str">
            <v>小单</v>
          </cell>
          <cell r="H380">
            <v>0</v>
          </cell>
          <cell r="I380">
            <v>-100</v>
          </cell>
          <cell r="J380" t="str">
            <v>否</v>
          </cell>
        </row>
        <row r="381">
          <cell r="A381">
            <v>3275782</v>
          </cell>
          <cell r="B381" t="str">
            <v>2025-04-19 23:34:49</v>
          </cell>
          <cell r="C381" t="str">
            <v>小单32.36  大双32.36  大单35.28</v>
          </cell>
          <cell r="D381" t="str">
            <v>大单</v>
          </cell>
          <cell r="E381">
            <v>100</v>
          </cell>
          <cell r="F381">
            <v>10</v>
          </cell>
          <cell r="G381" t="str">
            <v>小双</v>
          </cell>
          <cell r="H381">
            <v>0</v>
          </cell>
          <cell r="I381">
            <v>-100</v>
          </cell>
          <cell r="J381" t="str">
            <v>否</v>
          </cell>
        </row>
        <row r="382">
          <cell r="A382">
            <v>3275783</v>
          </cell>
          <cell r="B382" t="str">
            <v>2025-04-19 23:38:20</v>
          </cell>
          <cell r="C382" t="str">
            <v>小单31.45  小双34.28  大单34.28</v>
          </cell>
          <cell r="D382" t="str">
            <v>小单</v>
          </cell>
          <cell r="E382">
            <v>100.01</v>
          </cell>
          <cell r="F382">
            <v>20</v>
          </cell>
          <cell r="G382" t="str">
            <v>大双</v>
          </cell>
          <cell r="H382">
            <v>0</v>
          </cell>
          <cell r="I382">
            <v>-100.01</v>
          </cell>
          <cell r="J382" t="str">
            <v>否</v>
          </cell>
        </row>
        <row r="383">
          <cell r="A383">
            <v>3275784</v>
          </cell>
          <cell r="B383" t="str">
            <v>2025-04-19 23:41:50</v>
          </cell>
          <cell r="C383" t="str">
            <v>大双31.45  小双34.28  大单34.28</v>
          </cell>
          <cell r="D383" t="str">
            <v>大双</v>
          </cell>
          <cell r="E383">
            <v>100.01</v>
          </cell>
          <cell r="F383">
            <v>7</v>
          </cell>
          <cell r="G383" t="str">
            <v>小单</v>
          </cell>
          <cell r="H383">
            <v>0</v>
          </cell>
          <cell r="I383">
            <v>-100.01</v>
          </cell>
          <cell r="J383" t="str">
            <v>否</v>
          </cell>
        </row>
        <row r="384">
          <cell r="A384">
            <v>3275785</v>
          </cell>
          <cell r="B384" t="str">
            <v>2025-04-19 23:45:11</v>
          </cell>
          <cell r="C384" t="str">
            <v>小单31.45  小双34.28  大单34.28</v>
          </cell>
          <cell r="D384" t="str">
            <v>小单</v>
          </cell>
          <cell r="E384">
            <v>100.01</v>
          </cell>
          <cell r="F384">
            <v>17</v>
          </cell>
          <cell r="G384" t="str">
            <v>大单</v>
          </cell>
          <cell r="H384">
            <v>148.4324</v>
          </cell>
          <cell r="I384">
            <v>48.4224</v>
          </cell>
          <cell r="J384" t="str">
            <v>是</v>
          </cell>
        </row>
        <row r="385">
          <cell r="A385">
            <v>3275786</v>
          </cell>
          <cell r="B385" t="str">
            <v>2025-04-19 23:48:42</v>
          </cell>
          <cell r="C385" t="str">
            <v>小单32.36  大双32.36  大单35.28</v>
          </cell>
          <cell r="D385" t="str">
            <v>大单</v>
          </cell>
          <cell r="E385">
            <v>100</v>
          </cell>
          <cell r="F385">
            <v>10</v>
          </cell>
          <cell r="G385" t="str">
            <v>小双</v>
          </cell>
          <cell r="H385">
            <v>0</v>
          </cell>
          <cell r="I385">
            <v>-100</v>
          </cell>
          <cell r="J385" t="str">
            <v>否</v>
          </cell>
        </row>
        <row r="386">
          <cell r="A386">
            <v>3275787</v>
          </cell>
          <cell r="B386" t="str">
            <v>2025-04-19 23:52:13</v>
          </cell>
          <cell r="C386" t="str">
            <v>小单32.36  小双35.28  大双32.36</v>
          </cell>
          <cell r="D386" t="str">
            <v>小双</v>
          </cell>
          <cell r="E386">
            <v>100</v>
          </cell>
          <cell r="F386">
            <v>19</v>
          </cell>
          <cell r="G386" t="str">
            <v>大单</v>
          </cell>
          <cell r="H386">
            <v>0</v>
          </cell>
          <cell r="I386">
            <v>-100</v>
          </cell>
          <cell r="J386" t="str">
            <v>否</v>
          </cell>
        </row>
        <row r="387">
          <cell r="A387">
            <v>3275788</v>
          </cell>
          <cell r="B387" t="str">
            <v>2025-04-19 23:55:44</v>
          </cell>
          <cell r="C387" t="str">
            <v>小单31.45  小双34.28  大单34.28</v>
          </cell>
          <cell r="D387" t="str">
            <v>小单</v>
          </cell>
          <cell r="E387">
            <v>100.01</v>
          </cell>
          <cell r="F387">
            <v>20</v>
          </cell>
          <cell r="G387" t="str">
            <v>大双</v>
          </cell>
          <cell r="H387">
            <v>0</v>
          </cell>
          <cell r="I387">
            <v>-100.01</v>
          </cell>
          <cell r="J387" t="str">
            <v>否</v>
          </cell>
        </row>
        <row r="388">
          <cell r="A388">
            <v>3275789</v>
          </cell>
          <cell r="B388" t="str">
            <v>2025-04-19 23:59:15</v>
          </cell>
          <cell r="C388" t="str">
            <v>大双31.45  小双34.28  大单34.28</v>
          </cell>
          <cell r="D388" t="str">
            <v>大双</v>
          </cell>
          <cell r="E388">
            <v>100.01</v>
          </cell>
          <cell r="F388">
            <v>18</v>
          </cell>
          <cell r="G388" t="str">
            <v>大双</v>
          </cell>
          <cell r="H388">
            <v>148.444</v>
          </cell>
          <cell r="I388">
            <v>48.434</v>
          </cell>
          <cell r="J388" t="str">
            <v>是</v>
          </cell>
        </row>
        <row r="389">
          <cell r="A389">
            <v>3275790</v>
          </cell>
          <cell r="B389" t="str">
            <v>2025-04-20 00:02:46</v>
          </cell>
          <cell r="C389" t="str">
            <v>大双31.45  小双34.28  大单34.28</v>
          </cell>
          <cell r="D389" t="str">
            <v>大双</v>
          </cell>
          <cell r="E389">
            <v>100.01</v>
          </cell>
          <cell r="F389">
            <v>9</v>
          </cell>
          <cell r="G389" t="str">
            <v>小单</v>
          </cell>
          <cell r="H389">
            <v>0</v>
          </cell>
          <cell r="I389">
            <v>-100.01</v>
          </cell>
          <cell r="J389" t="str">
            <v>否</v>
          </cell>
        </row>
        <row r="390">
          <cell r="A390">
            <v>3275791</v>
          </cell>
          <cell r="B390" t="str">
            <v>2025-04-20 00:06:17</v>
          </cell>
          <cell r="C390" t="str">
            <v>小单32.36  大双32.36  大单35.28</v>
          </cell>
          <cell r="D390" t="str">
            <v>大单</v>
          </cell>
          <cell r="E390">
            <v>100</v>
          </cell>
          <cell r="F390">
            <v>16</v>
          </cell>
          <cell r="G390" t="str">
            <v>大双</v>
          </cell>
          <cell r="H390">
            <v>152.7392</v>
          </cell>
          <cell r="I390">
            <v>52.7392</v>
          </cell>
          <cell r="J390" t="str">
            <v>是</v>
          </cell>
        </row>
        <row r="391">
          <cell r="A391">
            <v>3275792</v>
          </cell>
          <cell r="B391" t="str">
            <v>2025-04-20 00:09:47</v>
          </cell>
          <cell r="C391" t="str">
            <v>小单32.36  大双32.36  大单35.28</v>
          </cell>
          <cell r="D391" t="str">
            <v>大单</v>
          </cell>
          <cell r="E391">
            <v>100</v>
          </cell>
          <cell r="F391">
            <v>18</v>
          </cell>
          <cell r="G391" t="str">
            <v>大双</v>
          </cell>
          <cell r="H391">
            <v>152.7392</v>
          </cell>
          <cell r="I391">
            <v>52.7392</v>
          </cell>
          <cell r="J391" t="str">
            <v>是</v>
          </cell>
        </row>
        <row r="392">
          <cell r="A392">
            <v>3275793</v>
          </cell>
          <cell r="B392" t="str">
            <v>2025-04-20 00:13:18</v>
          </cell>
          <cell r="C392" t="str">
            <v>大双31.45  小双34.28  大单34.28</v>
          </cell>
          <cell r="D392" t="str">
            <v>大双</v>
          </cell>
          <cell r="E392">
            <v>100.01</v>
          </cell>
          <cell r="F392">
            <v>12</v>
          </cell>
          <cell r="G392" t="str">
            <v>小双</v>
          </cell>
          <cell r="H392">
            <v>148.4324</v>
          </cell>
          <cell r="I392">
            <v>48.4224</v>
          </cell>
          <cell r="J392" t="str">
            <v>是</v>
          </cell>
        </row>
        <row r="393">
          <cell r="A393">
            <v>3275794</v>
          </cell>
          <cell r="B393" t="str">
            <v>2025-04-20 00:16:49</v>
          </cell>
          <cell r="C393" t="str">
            <v>大双31.45  小双34.28  大单34.28</v>
          </cell>
          <cell r="D393" t="str">
            <v>大双</v>
          </cell>
          <cell r="E393">
            <v>100.01</v>
          </cell>
          <cell r="F393">
            <v>10</v>
          </cell>
          <cell r="G393" t="str">
            <v>小双</v>
          </cell>
          <cell r="H393">
            <v>148.4324</v>
          </cell>
          <cell r="I393">
            <v>48.4224</v>
          </cell>
          <cell r="J393" t="str">
            <v>是</v>
          </cell>
        </row>
        <row r="394">
          <cell r="A394">
            <v>3275795</v>
          </cell>
          <cell r="B394" t="str">
            <v>2025-04-20 00:20:20</v>
          </cell>
          <cell r="C394" t="str">
            <v>大双31.45  小双34.28  大单34.28</v>
          </cell>
          <cell r="D394" t="str">
            <v>大双</v>
          </cell>
          <cell r="E394">
            <v>100.01</v>
          </cell>
          <cell r="F394">
            <v>10</v>
          </cell>
          <cell r="G394" t="str">
            <v>小双</v>
          </cell>
          <cell r="H394">
            <v>148.4324</v>
          </cell>
          <cell r="I394">
            <v>48.4224</v>
          </cell>
          <cell r="J394" t="str">
            <v>是</v>
          </cell>
        </row>
        <row r="395">
          <cell r="A395">
            <v>3275796</v>
          </cell>
          <cell r="B395" t="str">
            <v>2025-04-20 00:23:41</v>
          </cell>
          <cell r="C395" t="str">
            <v>小单32.36  小双35.28  大双32.36</v>
          </cell>
          <cell r="D395" t="str">
            <v>小双</v>
          </cell>
          <cell r="E395">
            <v>100</v>
          </cell>
          <cell r="F395">
            <v>19</v>
          </cell>
          <cell r="G395" t="str">
            <v>大单</v>
          </cell>
          <cell r="H395">
            <v>0</v>
          </cell>
          <cell r="I395">
            <v>-100</v>
          </cell>
          <cell r="J395" t="str">
            <v>否</v>
          </cell>
        </row>
        <row r="396">
          <cell r="A396">
            <v>3275797</v>
          </cell>
          <cell r="B396" t="str">
            <v>2025-04-20 00:27:12</v>
          </cell>
          <cell r="C396" t="str">
            <v>小单32.36  小双35.28  大双32.36</v>
          </cell>
          <cell r="D396" t="str">
            <v>小双</v>
          </cell>
          <cell r="E396">
            <v>100</v>
          </cell>
          <cell r="F396">
            <v>12</v>
          </cell>
          <cell r="G396" t="str">
            <v>小双</v>
          </cell>
          <cell r="H396">
            <v>152.7624</v>
          </cell>
          <cell r="I396">
            <v>52.7624</v>
          </cell>
          <cell r="J396" t="str">
            <v>是</v>
          </cell>
        </row>
        <row r="397">
          <cell r="A397">
            <v>3275798</v>
          </cell>
          <cell r="B397" t="str">
            <v>2025-04-20 00:30:43</v>
          </cell>
          <cell r="C397" t="str">
            <v>小单32.36  小双35.28  大双32.36</v>
          </cell>
          <cell r="D397" t="str">
            <v>小双</v>
          </cell>
          <cell r="E397">
            <v>100</v>
          </cell>
          <cell r="F397">
            <v>14</v>
          </cell>
          <cell r="G397" t="str">
            <v>大双</v>
          </cell>
          <cell r="H397">
            <v>0</v>
          </cell>
          <cell r="I397">
            <v>-100</v>
          </cell>
          <cell r="J397" t="str">
            <v>否</v>
          </cell>
        </row>
        <row r="398">
          <cell r="A398">
            <v>3275799</v>
          </cell>
          <cell r="B398" t="str">
            <v>2025-04-20 00:34:13</v>
          </cell>
          <cell r="C398" t="str">
            <v>小单32.36  小双35.28  大双32.36</v>
          </cell>
          <cell r="D398" t="str">
            <v>小双</v>
          </cell>
          <cell r="E398">
            <v>100</v>
          </cell>
          <cell r="F398">
            <v>20</v>
          </cell>
          <cell r="G398" t="str">
            <v>大双</v>
          </cell>
          <cell r="H398">
            <v>152.7392</v>
          </cell>
          <cell r="I398">
            <v>52.7392</v>
          </cell>
          <cell r="J398" t="str">
            <v>是</v>
          </cell>
        </row>
        <row r="399">
          <cell r="A399">
            <v>3275800</v>
          </cell>
          <cell r="B399" t="str">
            <v>2025-04-20 00:37:44</v>
          </cell>
          <cell r="C399" t="str">
            <v>小单32.36  小双35.28  大双32.36</v>
          </cell>
          <cell r="D399" t="str">
            <v>小双</v>
          </cell>
          <cell r="E399">
            <v>100</v>
          </cell>
          <cell r="F399">
            <v>22</v>
          </cell>
          <cell r="G399" t="str">
            <v>大双</v>
          </cell>
          <cell r="H399">
            <v>152.7392</v>
          </cell>
          <cell r="I399">
            <v>52.7392</v>
          </cell>
          <cell r="J399" t="str">
            <v>是</v>
          </cell>
        </row>
        <row r="400">
          <cell r="A400">
            <v>3275801</v>
          </cell>
          <cell r="B400" t="str">
            <v>2025-04-20 00:41:15</v>
          </cell>
          <cell r="C400" t="str">
            <v>大双31.45  小双34.28  大单34.28</v>
          </cell>
          <cell r="D400" t="str">
            <v>大双</v>
          </cell>
          <cell r="E400">
            <v>100.01</v>
          </cell>
          <cell r="F400">
            <v>11</v>
          </cell>
          <cell r="G400" t="str">
            <v>小单</v>
          </cell>
          <cell r="H400">
            <v>0</v>
          </cell>
          <cell r="I400">
            <v>-100.01</v>
          </cell>
          <cell r="J400" t="str">
            <v>否</v>
          </cell>
        </row>
        <row r="401">
          <cell r="A401">
            <v>3275802</v>
          </cell>
          <cell r="B401" t="str">
            <v>2025-04-20 00:44:46</v>
          </cell>
          <cell r="C401" t="str">
            <v>小单32.36  小双35.28  大双32.36</v>
          </cell>
          <cell r="D401" t="str">
            <v>小双</v>
          </cell>
          <cell r="E401">
            <v>100</v>
          </cell>
          <cell r="F401">
            <v>12</v>
          </cell>
          <cell r="G401" t="str">
            <v>小双</v>
          </cell>
          <cell r="H401">
            <v>152.7624</v>
          </cell>
          <cell r="I401">
            <v>52.7624</v>
          </cell>
          <cell r="J401" t="str">
            <v>是</v>
          </cell>
        </row>
        <row r="402">
          <cell r="A402">
            <v>3275803</v>
          </cell>
          <cell r="B402" t="str">
            <v>2025-04-20 00:48:17</v>
          </cell>
          <cell r="C402" t="str">
            <v>小单32.36  小双35.28  大双32.36</v>
          </cell>
          <cell r="D402" t="str">
            <v>小双</v>
          </cell>
          <cell r="E402">
            <v>100</v>
          </cell>
          <cell r="F402">
            <v>15</v>
          </cell>
          <cell r="G402" t="str">
            <v>大单</v>
          </cell>
          <cell r="H402">
            <v>0</v>
          </cell>
          <cell r="I402">
            <v>-100</v>
          </cell>
          <cell r="J402" t="str">
            <v>否</v>
          </cell>
        </row>
        <row r="403">
          <cell r="A403">
            <v>3275804</v>
          </cell>
          <cell r="B403" t="str">
            <v>2025-04-20 00:51:48</v>
          </cell>
          <cell r="C403" t="str">
            <v>小单32.36  小双35.28  大双32.36</v>
          </cell>
          <cell r="D403" t="str">
            <v>小双</v>
          </cell>
          <cell r="E403">
            <v>100</v>
          </cell>
          <cell r="F403">
            <v>15</v>
          </cell>
          <cell r="G403" t="str">
            <v>大单</v>
          </cell>
          <cell r="H403">
            <v>0</v>
          </cell>
          <cell r="I403">
            <v>-100</v>
          </cell>
          <cell r="J403" t="str">
            <v>否</v>
          </cell>
        </row>
        <row r="404">
          <cell r="A404">
            <v>3275805</v>
          </cell>
          <cell r="B404" t="str">
            <v>2025-04-20 00:55:19</v>
          </cell>
          <cell r="C404" t="str">
            <v>大双31.45  小双34.28  大单34.28</v>
          </cell>
          <cell r="D404" t="str">
            <v>大双</v>
          </cell>
          <cell r="E404">
            <v>100.01</v>
          </cell>
          <cell r="F404">
            <v>13</v>
          </cell>
          <cell r="G404" t="str">
            <v>小单</v>
          </cell>
          <cell r="H404">
            <v>0</v>
          </cell>
          <cell r="I404">
            <v>-100.01</v>
          </cell>
          <cell r="J404" t="str">
            <v>否</v>
          </cell>
        </row>
        <row r="405">
          <cell r="A405">
            <v>3275806</v>
          </cell>
          <cell r="B405" t="str">
            <v>2025-04-20 00:58:40</v>
          </cell>
          <cell r="C405" t="str">
            <v>大双31.45  小双34.28  大单34.28</v>
          </cell>
          <cell r="D405" t="str">
            <v>大双</v>
          </cell>
          <cell r="E405">
            <v>100.01</v>
          </cell>
          <cell r="F405">
            <v>11</v>
          </cell>
          <cell r="G405" t="str">
            <v>小单</v>
          </cell>
          <cell r="H405">
            <v>0</v>
          </cell>
          <cell r="I405">
            <v>-100.01</v>
          </cell>
          <cell r="J405" t="str">
            <v>否</v>
          </cell>
        </row>
        <row r="406">
          <cell r="A406">
            <v>3275807</v>
          </cell>
          <cell r="B406" t="str">
            <v>2025-04-20 01:02:21</v>
          </cell>
          <cell r="C406" t="str">
            <v>大双31.45  小双34.28  大单34.28</v>
          </cell>
          <cell r="D406" t="str">
            <v>大双</v>
          </cell>
          <cell r="E406">
            <v>100.01</v>
          </cell>
          <cell r="F406">
            <v>21</v>
          </cell>
          <cell r="G406" t="str">
            <v>大单</v>
          </cell>
          <cell r="H406">
            <v>148.4324</v>
          </cell>
          <cell r="I406">
            <v>48.4224</v>
          </cell>
          <cell r="J406" t="str">
            <v>是</v>
          </cell>
        </row>
        <row r="407">
          <cell r="A407">
            <v>3275808</v>
          </cell>
          <cell r="B407" t="str">
            <v>2025-04-20 01:05:41</v>
          </cell>
          <cell r="C407" t="str">
            <v>大双31.45  小双34.28  大单34.28</v>
          </cell>
          <cell r="D407" t="str">
            <v>大双</v>
          </cell>
          <cell r="E407">
            <v>100.01</v>
          </cell>
          <cell r="F407">
            <v>12</v>
          </cell>
          <cell r="G407" t="str">
            <v>小双</v>
          </cell>
          <cell r="H407">
            <v>148.4324</v>
          </cell>
          <cell r="I407">
            <v>48.4224</v>
          </cell>
          <cell r="J407" t="str">
            <v>是</v>
          </cell>
        </row>
        <row r="408">
          <cell r="A408">
            <v>3275809</v>
          </cell>
          <cell r="B408" t="str">
            <v>2025-04-20 01:09:12</v>
          </cell>
          <cell r="C408" t="str">
            <v>大双31.45  小双34.28  大单34.28</v>
          </cell>
          <cell r="D408" t="str">
            <v>大双</v>
          </cell>
          <cell r="E408">
            <v>100.01</v>
          </cell>
          <cell r="F408">
            <v>13</v>
          </cell>
          <cell r="G408" t="str">
            <v>小单</v>
          </cell>
          <cell r="H408">
            <v>0</v>
          </cell>
          <cell r="I408">
            <v>-100.01</v>
          </cell>
          <cell r="J408" t="str">
            <v>否</v>
          </cell>
        </row>
        <row r="409">
          <cell r="A409">
            <v>3275810</v>
          </cell>
          <cell r="B409" t="str">
            <v>2025-04-20 01:12:43</v>
          </cell>
          <cell r="C409" t="str">
            <v>大双31.45  小双34.28  大单34.28</v>
          </cell>
          <cell r="D409" t="str">
            <v>大双</v>
          </cell>
          <cell r="E409">
            <v>100.01</v>
          </cell>
          <cell r="F409">
            <v>19</v>
          </cell>
          <cell r="G409" t="str">
            <v>大单</v>
          </cell>
          <cell r="H409">
            <v>148.4324</v>
          </cell>
          <cell r="I409">
            <v>48.4224</v>
          </cell>
          <cell r="J409" t="str">
            <v>是</v>
          </cell>
        </row>
        <row r="410">
          <cell r="A410">
            <v>3275811</v>
          </cell>
          <cell r="B410" t="str">
            <v>2025-04-20 01:16:14</v>
          </cell>
          <cell r="C410" t="str">
            <v>大双31.45  小双34.28  大单34.28</v>
          </cell>
          <cell r="D410" t="str">
            <v>大双</v>
          </cell>
          <cell r="E410">
            <v>100.01</v>
          </cell>
          <cell r="F410">
            <v>16</v>
          </cell>
          <cell r="G410" t="str">
            <v>大双</v>
          </cell>
          <cell r="H410">
            <v>148.444</v>
          </cell>
          <cell r="I410">
            <v>48.434</v>
          </cell>
          <cell r="J410" t="str">
            <v>是</v>
          </cell>
        </row>
        <row r="411">
          <cell r="A411">
            <v>3275812</v>
          </cell>
          <cell r="B411" t="str">
            <v>2025-04-20 01:19:45</v>
          </cell>
          <cell r="C411" t="str">
            <v>大双31.45  小双34.28  大单34.28</v>
          </cell>
          <cell r="D411" t="str">
            <v>大双</v>
          </cell>
          <cell r="E411">
            <v>100.01</v>
          </cell>
          <cell r="F411">
            <v>2</v>
          </cell>
          <cell r="G411" t="str">
            <v>小双</v>
          </cell>
          <cell r="H411">
            <v>148.4324</v>
          </cell>
          <cell r="I411">
            <v>48.4224</v>
          </cell>
          <cell r="J411" t="str">
            <v>是</v>
          </cell>
        </row>
        <row r="412">
          <cell r="A412">
            <v>3275813</v>
          </cell>
          <cell r="B412" t="str">
            <v>2025-04-20 01:23:16</v>
          </cell>
          <cell r="C412" t="str">
            <v>大双31.45  小双34.28  大单34.28</v>
          </cell>
          <cell r="D412" t="str">
            <v>大双</v>
          </cell>
          <cell r="E412">
            <v>100.01</v>
          </cell>
          <cell r="F412">
            <v>19</v>
          </cell>
          <cell r="G412" t="str">
            <v>大单</v>
          </cell>
          <cell r="H412">
            <v>148.4324</v>
          </cell>
          <cell r="I412">
            <v>48.4224</v>
          </cell>
          <cell r="J412" t="str">
            <v>是</v>
          </cell>
        </row>
        <row r="413">
          <cell r="A413">
            <v>3275814</v>
          </cell>
          <cell r="B413" t="str">
            <v>2025-04-20 01:26:47</v>
          </cell>
          <cell r="C413" t="str">
            <v>大双31.45  小双34.28  大单34.28</v>
          </cell>
          <cell r="D413" t="str">
            <v>大双</v>
          </cell>
          <cell r="E413">
            <v>100.01</v>
          </cell>
          <cell r="F413">
            <v>5</v>
          </cell>
          <cell r="G413" t="str">
            <v>小单</v>
          </cell>
          <cell r="H413">
            <v>0</v>
          </cell>
          <cell r="I413">
            <v>-100.01</v>
          </cell>
          <cell r="J413" t="str">
            <v>否</v>
          </cell>
        </row>
        <row r="414">
          <cell r="A414">
            <v>3275815</v>
          </cell>
          <cell r="B414" t="str">
            <v>2025-04-20 01:30:18</v>
          </cell>
          <cell r="C414" t="str">
            <v>小单32.36  小双35.28  大双32.36</v>
          </cell>
          <cell r="D414" t="str">
            <v>小双</v>
          </cell>
          <cell r="E414">
            <v>100</v>
          </cell>
          <cell r="F414">
            <v>17</v>
          </cell>
          <cell r="G414" t="str">
            <v>大单</v>
          </cell>
          <cell r="H414">
            <v>0</v>
          </cell>
          <cell r="I414">
            <v>-100</v>
          </cell>
          <cell r="J414" t="str">
            <v>否</v>
          </cell>
        </row>
        <row r="415">
          <cell r="A415">
            <v>3275816</v>
          </cell>
          <cell r="B415" t="str">
            <v>2025-04-20 01:33:48</v>
          </cell>
          <cell r="C415" t="str">
            <v>大双31.45  小双34.28  大单34.28</v>
          </cell>
          <cell r="D415" t="str">
            <v>大双</v>
          </cell>
          <cell r="E415">
            <v>100.01</v>
          </cell>
          <cell r="F415">
            <v>22</v>
          </cell>
          <cell r="G415" t="str">
            <v>大双</v>
          </cell>
          <cell r="H415">
            <v>148.444</v>
          </cell>
          <cell r="I415">
            <v>48.434</v>
          </cell>
          <cell r="J415" t="str">
            <v>是</v>
          </cell>
        </row>
        <row r="416">
          <cell r="A416">
            <v>3275817</v>
          </cell>
          <cell r="B416" t="str">
            <v>2025-04-20 01:37:19</v>
          </cell>
          <cell r="C416" t="str">
            <v>大双31.45  小双34.28  大单34.28</v>
          </cell>
          <cell r="D416" t="str">
            <v>大双</v>
          </cell>
          <cell r="E416">
            <v>100.01</v>
          </cell>
          <cell r="F416">
            <v>13</v>
          </cell>
          <cell r="G416" t="str">
            <v>小单</v>
          </cell>
          <cell r="H416">
            <v>0</v>
          </cell>
          <cell r="I416">
            <v>-100.01</v>
          </cell>
          <cell r="J416" t="str">
            <v>否</v>
          </cell>
        </row>
        <row r="417">
          <cell r="A417">
            <v>3275818</v>
          </cell>
          <cell r="B417" t="str">
            <v>2025-04-20 01:40:40</v>
          </cell>
          <cell r="C417" t="str">
            <v>小单31.45  小双34.28  大单34.28</v>
          </cell>
          <cell r="D417" t="str">
            <v>小单</v>
          </cell>
          <cell r="E417">
            <v>100.01</v>
          </cell>
          <cell r="F417">
            <v>17</v>
          </cell>
          <cell r="G417" t="str">
            <v>大单</v>
          </cell>
          <cell r="H417">
            <v>148.4324</v>
          </cell>
          <cell r="I417">
            <v>48.4224</v>
          </cell>
          <cell r="J417" t="str">
            <v>是</v>
          </cell>
        </row>
        <row r="418">
          <cell r="A418">
            <v>3275819</v>
          </cell>
          <cell r="B418" t="str">
            <v>2025-04-20 01:44:11</v>
          </cell>
          <cell r="C418" t="str">
            <v>小单32.36  大双32.36  大单35.28</v>
          </cell>
          <cell r="D418" t="str">
            <v>大单</v>
          </cell>
          <cell r="E418">
            <v>100</v>
          </cell>
          <cell r="F418">
            <v>9</v>
          </cell>
          <cell r="G418" t="str">
            <v>小单</v>
          </cell>
          <cell r="H418">
            <v>152.7392</v>
          </cell>
          <cell r="I418">
            <v>52.7392</v>
          </cell>
          <cell r="J418" t="str">
            <v>是</v>
          </cell>
        </row>
        <row r="419">
          <cell r="A419">
            <v>3275820</v>
          </cell>
          <cell r="B419" t="str">
            <v>2025-04-20 01:47:42</v>
          </cell>
          <cell r="C419" t="str">
            <v>小单32.36  大双32.36  大单35.28</v>
          </cell>
          <cell r="D419" t="str">
            <v>大单</v>
          </cell>
          <cell r="E419">
            <v>100</v>
          </cell>
          <cell r="F419">
            <v>9</v>
          </cell>
          <cell r="G419" t="str">
            <v>小单</v>
          </cell>
          <cell r="H419">
            <v>152.7392</v>
          </cell>
          <cell r="I419">
            <v>52.7392</v>
          </cell>
          <cell r="J419" t="str">
            <v>是</v>
          </cell>
        </row>
        <row r="420">
          <cell r="A420">
            <v>3275821</v>
          </cell>
          <cell r="B420" t="str">
            <v>2025-04-20 01:51:13</v>
          </cell>
          <cell r="C420" t="str">
            <v>小单32.36  大双32.36  大单35.28</v>
          </cell>
          <cell r="D420" t="str">
            <v>大单</v>
          </cell>
          <cell r="E420">
            <v>100</v>
          </cell>
          <cell r="F420">
            <v>7</v>
          </cell>
          <cell r="G420" t="str">
            <v>小单</v>
          </cell>
          <cell r="H420">
            <v>152.7392</v>
          </cell>
          <cell r="I420">
            <v>52.7392</v>
          </cell>
          <cell r="J420" t="str">
            <v>是</v>
          </cell>
        </row>
        <row r="421">
          <cell r="A421">
            <v>3275822</v>
          </cell>
          <cell r="B421" t="str">
            <v>2025-04-20 01:54:44</v>
          </cell>
          <cell r="C421" t="str">
            <v>小单31.45  小双34.28  大单34.28</v>
          </cell>
          <cell r="D421" t="str">
            <v>小单</v>
          </cell>
          <cell r="E421">
            <v>100.01</v>
          </cell>
          <cell r="F421">
            <v>8</v>
          </cell>
          <cell r="G421" t="str">
            <v>小双</v>
          </cell>
          <cell r="H421">
            <v>148.4324</v>
          </cell>
          <cell r="I421">
            <v>48.4224</v>
          </cell>
          <cell r="J421" t="str">
            <v>是</v>
          </cell>
        </row>
        <row r="422">
          <cell r="A422">
            <v>3275823</v>
          </cell>
          <cell r="B422" t="str">
            <v>2025-04-20 01:58:15</v>
          </cell>
          <cell r="C422" t="str">
            <v>小单31.45  小双34.28  大单34.28</v>
          </cell>
          <cell r="D422" t="str">
            <v>小单</v>
          </cell>
          <cell r="E422">
            <v>100.01</v>
          </cell>
          <cell r="F422">
            <v>10</v>
          </cell>
          <cell r="G422" t="str">
            <v>小双</v>
          </cell>
          <cell r="H422">
            <v>148.4324</v>
          </cell>
          <cell r="I422">
            <v>48.4224</v>
          </cell>
          <cell r="J422" t="str">
            <v>是</v>
          </cell>
        </row>
        <row r="423">
          <cell r="A423">
            <v>3275824</v>
          </cell>
          <cell r="B423" t="str">
            <v>2025-04-20 02:01:45</v>
          </cell>
          <cell r="C423" t="str">
            <v>小单31.45  小双34.28  大单34.28</v>
          </cell>
          <cell r="D423" t="str">
            <v>小单</v>
          </cell>
          <cell r="E423">
            <v>100.01</v>
          </cell>
          <cell r="F423">
            <v>13</v>
          </cell>
          <cell r="G423" t="str">
            <v>小单</v>
          </cell>
          <cell r="H423">
            <v>0</v>
          </cell>
          <cell r="I423">
            <v>-100.01</v>
          </cell>
          <cell r="J423" t="str">
            <v>否</v>
          </cell>
        </row>
        <row r="424">
          <cell r="A424">
            <v>3275825</v>
          </cell>
          <cell r="B424" t="str">
            <v>2025-04-20 02:05:16</v>
          </cell>
          <cell r="C424" t="str">
            <v>小单31.45  小双34.28  大单34.28</v>
          </cell>
          <cell r="D424" t="str">
            <v>小单</v>
          </cell>
          <cell r="E424">
            <v>100.01</v>
          </cell>
          <cell r="F424">
            <v>19</v>
          </cell>
          <cell r="G424" t="str">
            <v>大单</v>
          </cell>
          <cell r="H424">
            <v>148.4324</v>
          </cell>
          <cell r="I424">
            <v>48.4224</v>
          </cell>
          <cell r="J424" t="str">
            <v>是</v>
          </cell>
        </row>
        <row r="425">
          <cell r="A425">
            <v>3275826</v>
          </cell>
          <cell r="B425" t="str">
            <v>2025-04-20 02:08:47</v>
          </cell>
          <cell r="C425" t="str">
            <v>小单31.45  小双34.28  大单34.28</v>
          </cell>
          <cell r="D425" t="str">
            <v>小单</v>
          </cell>
          <cell r="E425">
            <v>100.01</v>
          </cell>
          <cell r="F425">
            <v>15</v>
          </cell>
          <cell r="G425" t="str">
            <v>大单</v>
          </cell>
          <cell r="H425">
            <v>148.4324</v>
          </cell>
          <cell r="I425">
            <v>48.4224</v>
          </cell>
          <cell r="J425" t="str">
            <v>是</v>
          </cell>
        </row>
        <row r="426">
          <cell r="A426">
            <v>3275827</v>
          </cell>
          <cell r="B426" t="str">
            <v>2025-04-20 02:12:18</v>
          </cell>
          <cell r="C426" t="str">
            <v>小单31.45  小双34.28  大单34.28</v>
          </cell>
          <cell r="D426" t="str">
            <v>小单</v>
          </cell>
          <cell r="E426">
            <v>100.01</v>
          </cell>
          <cell r="F426">
            <v>11</v>
          </cell>
          <cell r="G426" t="str">
            <v>小单</v>
          </cell>
          <cell r="H426">
            <v>148.444</v>
          </cell>
          <cell r="I426">
            <v>48.434</v>
          </cell>
          <cell r="J426" t="str">
            <v>是</v>
          </cell>
        </row>
        <row r="427">
          <cell r="A427">
            <v>3275828</v>
          </cell>
          <cell r="B427" t="str">
            <v>2025-04-20 02:15:49</v>
          </cell>
          <cell r="C427" t="str">
            <v>小单31.45  小双34.28  大单34.28</v>
          </cell>
          <cell r="D427" t="str">
            <v>小单</v>
          </cell>
          <cell r="E427">
            <v>100.01</v>
          </cell>
          <cell r="F427">
            <v>18</v>
          </cell>
          <cell r="G427" t="str">
            <v>大双</v>
          </cell>
          <cell r="H427">
            <v>0</v>
          </cell>
          <cell r="I427">
            <v>-100.01</v>
          </cell>
          <cell r="J427" t="str">
            <v>否</v>
          </cell>
        </row>
        <row r="428">
          <cell r="A428">
            <v>3275829</v>
          </cell>
          <cell r="B428" t="str">
            <v>2025-04-20 02:19:20</v>
          </cell>
          <cell r="C428" t="str">
            <v>小单31.45  小双34.28  大单34.28</v>
          </cell>
          <cell r="D428" t="str">
            <v>小单</v>
          </cell>
          <cell r="E428">
            <v>100.01</v>
          </cell>
          <cell r="F428">
            <v>10</v>
          </cell>
          <cell r="G428" t="str">
            <v>小双</v>
          </cell>
          <cell r="H428">
            <v>148.4324</v>
          </cell>
          <cell r="I428">
            <v>48.4224</v>
          </cell>
          <cell r="J428" t="str">
            <v>是</v>
          </cell>
        </row>
        <row r="429">
          <cell r="A429">
            <v>3275830</v>
          </cell>
          <cell r="B429" t="str">
            <v>2025-04-20 02:22:41</v>
          </cell>
          <cell r="C429" t="str">
            <v>小单31.45  小双34.28  大单34.28</v>
          </cell>
          <cell r="D429" t="str">
            <v>小单</v>
          </cell>
          <cell r="E429">
            <v>100.01</v>
          </cell>
          <cell r="F429">
            <v>11</v>
          </cell>
          <cell r="G429" t="str">
            <v>小单</v>
          </cell>
          <cell r="H429">
            <v>148.444</v>
          </cell>
          <cell r="I429">
            <v>48.434</v>
          </cell>
          <cell r="J429" t="str">
            <v>是</v>
          </cell>
        </row>
        <row r="430">
          <cell r="A430">
            <v>3275831</v>
          </cell>
          <cell r="B430" t="str">
            <v>2025-04-20 02:26:12</v>
          </cell>
          <cell r="C430" t="str">
            <v>小单31.45  小双34.28  大单34.28</v>
          </cell>
          <cell r="D430" t="str">
            <v>小单</v>
          </cell>
          <cell r="E430">
            <v>100.01</v>
          </cell>
          <cell r="F430">
            <v>11</v>
          </cell>
          <cell r="G430" t="str">
            <v>小单</v>
          </cell>
          <cell r="H430">
            <v>148.444</v>
          </cell>
          <cell r="I430">
            <v>48.434</v>
          </cell>
          <cell r="J430" t="str">
            <v>是</v>
          </cell>
        </row>
        <row r="431">
          <cell r="A431">
            <v>3275832</v>
          </cell>
          <cell r="B431" t="str">
            <v>2025-04-20 02:29:43</v>
          </cell>
          <cell r="C431" t="str">
            <v>小单31.45  小双34.28  大单34.28</v>
          </cell>
          <cell r="D431" t="str">
            <v>小单</v>
          </cell>
          <cell r="E431">
            <v>100.01</v>
          </cell>
          <cell r="F431">
            <v>17</v>
          </cell>
          <cell r="G431" t="str">
            <v>大单</v>
          </cell>
          <cell r="H431">
            <v>148.4324</v>
          </cell>
          <cell r="I431">
            <v>48.4224</v>
          </cell>
          <cell r="J431" t="str">
            <v>是</v>
          </cell>
        </row>
        <row r="432">
          <cell r="A432">
            <v>3275833</v>
          </cell>
          <cell r="B432" t="str">
            <v>2025-04-20 02:33:13</v>
          </cell>
          <cell r="C432" t="str">
            <v>小单31.45  小双34.28  大单34.28</v>
          </cell>
          <cell r="D432" t="str">
            <v>小单</v>
          </cell>
          <cell r="E432">
            <v>100.01</v>
          </cell>
          <cell r="F432">
            <v>18</v>
          </cell>
          <cell r="G432" t="str">
            <v>大双</v>
          </cell>
          <cell r="H432">
            <v>0</v>
          </cell>
          <cell r="I432">
            <v>-100.01</v>
          </cell>
          <cell r="J432" t="str">
            <v>否</v>
          </cell>
        </row>
        <row r="433">
          <cell r="A433">
            <v>3275834</v>
          </cell>
          <cell r="B433" t="str">
            <v>2025-04-20 02:36:44</v>
          </cell>
          <cell r="C433" t="str">
            <v>小单31.45  小双34.28  大单34.28</v>
          </cell>
          <cell r="D433" t="str">
            <v>小单</v>
          </cell>
          <cell r="E433">
            <v>100.01</v>
          </cell>
          <cell r="F433">
            <v>15</v>
          </cell>
          <cell r="G433" t="str">
            <v>大单</v>
          </cell>
          <cell r="H433">
            <v>148.4324</v>
          </cell>
          <cell r="I433">
            <v>48.4224</v>
          </cell>
          <cell r="J433" t="str">
            <v>是</v>
          </cell>
        </row>
        <row r="434">
          <cell r="A434">
            <v>3275835</v>
          </cell>
          <cell r="B434" t="str">
            <v>2025-04-20 02:40:15</v>
          </cell>
          <cell r="C434" t="str">
            <v>小单31.45  小双34.28  大单34.28</v>
          </cell>
          <cell r="D434" t="str">
            <v>小单</v>
          </cell>
          <cell r="E434">
            <v>100.01</v>
          </cell>
          <cell r="F434">
            <v>10</v>
          </cell>
          <cell r="G434" t="str">
            <v>小双</v>
          </cell>
          <cell r="H434">
            <v>148.4324</v>
          </cell>
          <cell r="I434">
            <v>48.4224</v>
          </cell>
          <cell r="J434" t="str">
            <v>是</v>
          </cell>
        </row>
        <row r="435">
          <cell r="A435">
            <v>3275836</v>
          </cell>
          <cell r="B435" t="str">
            <v>2025-04-20 02:43:46</v>
          </cell>
          <cell r="C435" t="str">
            <v>小单31.45  小双34.28  大单34.28</v>
          </cell>
          <cell r="D435" t="str">
            <v>小单</v>
          </cell>
          <cell r="E435">
            <v>100.01</v>
          </cell>
          <cell r="F435">
            <v>17</v>
          </cell>
          <cell r="G435" t="str">
            <v>大单</v>
          </cell>
          <cell r="H435">
            <v>148.4324</v>
          </cell>
          <cell r="I435">
            <v>48.4224</v>
          </cell>
          <cell r="J435" t="str">
            <v>是</v>
          </cell>
        </row>
        <row r="436">
          <cell r="A436">
            <v>3275837</v>
          </cell>
          <cell r="B436" t="str">
            <v>2025-04-20 02:47:17</v>
          </cell>
          <cell r="C436" t="str">
            <v>小单31.45  小双34.28  大单34.28</v>
          </cell>
          <cell r="D436" t="str">
            <v>小单</v>
          </cell>
          <cell r="E436">
            <v>100.01</v>
          </cell>
          <cell r="F436">
            <v>13</v>
          </cell>
          <cell r="G436" t="str">
            <v>小单</v>
          </cell>
          <cell r="H436">
            <v>0</v>
          </cell>
          <cell r="I436">
            <v>-100.01</v>
          </cell>
          <cell r="J436" t="str">
            <v>否</v>
          </cell>
        </row>
        <row r="437">
          <cell r="A437">
            <v>3275838</v>
          </cell>
          <cell r="B437" t="str">
            <v>2025-04-20 02:50:48</v>
          </cell>
          <cell r="C437" t="str">
            <v>小单31.45  小双34.28  大单34.28</v>
          </cell>
          <cell r="D437" t="str">
            <v>小单</v>
          </cell>
          <cell r="E437">
            <v>100.01</v>
          </cell>
          <cell r="F437">
            <v>12</v>
          </cell>
          <cell r="G437" t="str">
            <v>小双</v>
          </cell>
          <cell r="H437">
            <v>148.4324</v>
          </cell>
          <cell r="I437">
            <v>48.4224</v>
          </cell>
          <cell r="J437" t="str">
            <v>是</v>
          </cell>
        </row>
        <row r="438">
          <cell r="A438">
            <v>3275839</v>
          </cell>
          <cell r="B438" t="str">
            <v>2025-04-20 02:54:19</v>
          </cell>
          <cell r="C438" t="str">
            <v>小单31.45  小双34.28  大单34.28</v>
          </cell>
          <cell r="D438" t="str">
            <v>小单</v>
          </cell>
          <cell r="E438">
            <v>100.01</v>
          </cell>
          <cell r="F438">
            <v>23</v>
          </cell>
          <cell r="G438" t="str">
            <v>大单</v>
          </cell>
          <cell r="H438">
            <v>148.4324</v>
          </cell>
          <cell r="I438">
            <v>48.4224</v>
          </cell>
          <cell r="J438" t="str">
            <v>是</v>
          </cell>
        </row>
        <row r="439">
          <cell r="A439">
            <v>3275840</v>
          </cell>
          <cell r="B439" t="str">
            <v>2025-04-20 02:57:50</v>
          </cell>
          <cell r="C439" t="str">
            <v>小单31.45  小双34.28  大单34.28</v>
          </cell>
          <cell r="D439" t="str">
            <v>小单</v>
          </cell>
          <cell r="E439">
            <v>100.01</v>
          </cell>
          <cell r="F439">
            <v>6</v>
          </cell>
          <cell r="G439" t="str">
            <v>小双</v>
          </cell>
          <cell r="H439">
            <v>148.4324</v>
          </cell>
          <cell r="I439">
            <v>48.4224</v>
          </cell>
          <cell r="J439" t="str">
            <v>是</v>
          </cell>
        </row>
        <row r="440">
          <cell r="A440">
            <v>3275841</v>
          </cell>
          <cell r="B440" t="str">
            <v>2025-04-20 03:01:21</v>
          </cell>
          <cell r="C440" t="str">
            <v>小单31.45  小双34.28  大单34.28</v>
          </cell>
          <cell r="D440" t="str">
            <v>小单</v>
          </cell>
          <cell r="E440">
            <v>100.01</v>
          </cell>
          <cell r="F440">
            <v>10</v>
          </cell>
          <cell r="G440" t="str">
            <v>小双</v>
          </cell>
          <cell r="H440">
            <v>148.4324</v>
          </cell>
          <cell r="I440">
            <v>48.4224</v>
          </cell>
          <cell r="J440" t="str">
            <v>是</v>
          </cell>
        </row>
        <row r="441">
          <cell r="A441">
            <v>3275842</v>
          </cell>
          <cell r="B441" t="str">
            <v>2025-04-20 03:04:41</v>
          </cell>
          <cell r="C441" t="str">
            <v>小单31.45  小双34.28  大单34.28</v>
          </cell>
          <cell r="D441" t="str">
            <v>小单</v>
          </cell>
          <cell r="E441">
            <v>100.01</v>
          </cell>
          <cell r="F441">
            <v>15</v>
          </cell>
          <cell r="G441" t="str">
            <v>大单</v>
          </cell>
          <cell r="H441">
            <v>148.4324</v>
          </cell>
          <cell r="I441">
            <v>48.4224</v>
          </cell>
          <cell r="J441" t="str">
            <v>是</v>
          </cell>
        </row>
        <row r="442">
          <cell r="A442">
            <v>3275843</v>
          </cell>
          <cell r="B442" t="str">
            <v>2025-04-20 03:08:12</v>
          </cell>
          <cell r="C442" t="str">
            <v>小单31.45  小双34.28  大单34.28</v>
          </cell>
          <cell r="D442" t="str">
            <v>小单</v>
          </cell>
          <cell r="E442">
            <v>100.01</v>
          </cell>
          <cell r="F442">
            <v>17</v>
          </cell>
          <cell r="G442" t="str">
            <v>大单</v>
          </cell>
          <cell r="H442">
            <v>148.4324</v>
          </cell>
          <cell r="I442">
            <v>48.4224</v>
          </cell>
          <cell r="J442" t="str">
            <v>是</v>
          </cell>
        </row>
        <row r="443">
          <cell r="A443">
            <v>3275844</v>
          </cell>
          <cell r="B443" t="str">
            <v>2025-04-20 03:11:43</v>
          </cell>
          <cell r="C443" t="str">
            <v>小单31.45  小双34.28  大单34.28</v>
          </cell>
          <cell r="D443" t="str">
            <v>小单</v>
          </cell>
          <cell r="E443">
            <v>100.01</v>
          </cell>
          <cell r="F443">
            <v>20</v>
          </cell>
          <cell r="G443" t="str">
            <v>大双</v>
          </cell>
          <cell r="H443">
            <v>0</v>
          </cell>
          <cell r="I443">
            <v>-100.01</v>
          </cell>
          <cell r="J443" t="str">
            <v>否</v>
          </cell>
        </row>
        <row r="444">
          <cell r="A444">
            <v>3275845</v>
          </cell>
          <cell r="B444" t="str">
            <v>2025-04-20 03:15:14</v>
          </cell>
          <cell r="C444" t="str">
            <v>小单31.45  小双34.28  大单34.28</v>
          </cell>
          <cell r="D444" t="str">
            <v>小单</v>
          </cell>
          <cell r="E444">
            <v>100.01</v>
          </cell>
          <cell r="F444">
            <v>9</v>
          </cell>
          <cell r="G444" t="str">
            <v>小单</v>
          </cell>
          <cell r="H444">
            <v>148.444</v>
          </cell>
          <cell r="I444">
            <v>48.434</v>
          </cell>
          <cell r="J444" t="str">
            <v>是</v>
          </cell>
        </row>
        <row r="445">
          <cell r="A445">
            <v>3275846</v>
          </cell>
          <cell r="B445" t="str">
            <v>2025-04-20 03:18:45</v>
          </cell>
          <cell r="C445" t="str">
            <v>小单31.45  小双34.28  大单34.28</v>
          </cell>
          <cell r="D445" t="str">
            <v>小单</v>
          </cell>
          <cell r="E445">
            <v>100.01</v>
          </cell>
          <cell r="F445">
            <v>15</v>
          </cell>
          <cell r="G445" t="str">
            <v>大单</v>
          </cell>
          <cell r="H445">
            <v>148.4324</v>
          </cell>
          <cell r="I445">
            <v>48.4224</v>
          </cell>
          <cell r="J445" t="str">
            <v>是</v>
          </cell>
        </row>
        <row r="446">
          <cell r="A446">
            <v>3275847</v>
          </cell>
          <cell r="B446" t="str">
            <v>2025-04-20 03:22:16</v>
          </cell>
          <cell r="C446" t="str">
            <v>小单31.45  小双34.28  大单34.28</v>
          </cell>
          <cell r="D446" t="str">
            <v>小单</v>
          </cell>
          <cell r="E446">
            <v>100.01</v>
          </cell>
          <cell r="F446">
            <v>12</v>
          </cell>
          <cell r="G446" t="str">
            <v>小双</v>
          </cell>
          <cell r="H446">
            <v>148.4324</v>
          </cell>
          <cell r="I446">
            <v>48.4224</v>
          </cell>
          <cell r="J446" t="str">
            <v>是</v>
          </cell>
        </row>
        <row r="447">
          <cell r="A447">
            <v>3275848</v>
          </cell>
          <cell r="B447" t="str">
            <v>2025-04-20 03:25:47</v>
          </cell>
          <cell r="C447" t="str">
            <v>小单31.45  小双34.28  大单34.28</v>
          </cell>
          <cell r="D447" t="str">
            <v>小单</v>
          </cell>
          <cell r="E447">
            <v>100.01</v>
          </cell>
          <cell r="F447">
            <v>9</v>
          </cell>
          <cell r="G447" t="str">
            <v>小单</v>
          </cell>
          <cell r="H447">
            <v>148.444</v>
          </cell>
          <cell r="I447">
            <v>48.434</v>
          </cell>
          <cell r="J447" t="str">
            <v>是</v>
          </cell>
        </row>
        <row r="448">
          <cell r="A448">
            <v>3275849</v>
          </cell>
          <cell r="B448" t="str">
            <v>2025-04-20 03:29:18</v>
          </cell>
          <cell r="C448" t="str">
            <v>小单31.45  小双34.28  大单34.28</v>
          </cell>
          <cell r="D448" t="str">
            <v>小单</v>
          </cell>
          <cell r="E448">
            <v>100.01</v>
          </cell>
          <cell r="F448">
            <v>14</v>
          </cell>
          <cell r="G448" t="str">
            <v>大双</v>
          </cell>
          <cell r="H448">
            <v>0</v>
          </cell>
          <cell r="I448">
            <v>-100.01</v>
          </cell>
          <cell r="J448" t="str">
            <v>否</v>
          </cell>
        </row>
        <row r="449">
          <cell r="A449">
            <v>3275850</v>
          </cell>
          <cell r="B449" t="str">
            <v>2025-04-20 03:32:49</v>
          </cell>
          <cell r="C449" t="str">
            <v>小单32.36  大双32.36  大单35.28</v>
          </cell>
          <cell r="D449" t="str">
            <v>大单</v>
          </cell>
          <cell r="E449">
            <v>100</v>
          </cell>
          <cell r="F449">
            <v>18</v>
          </cell>
          <cell r="G449" t="str">
            <v>大双</v>
          </cell>
          <cell r="H449">
            <v>152.7392</v>
          </cell>
          <cell r="I449">
            <v>52.7392</v>
          </cell>
          <cell r="J449" t="str">
            <v>是</v>
          </cell>
        </row>
        <row r="450">
          <cell r="A450">
            <v>3275851</v>
          </cell>
          <cell r="B450" t="str">
            <v>2025-04-20 03:36:20</v>
          </cell>
          <cell r="C450" t="str">
            <v>小单32.36  大双32.36  大单35.28</v>
          </cell>
          <cell r="D450" t="str">
            <v>大单</v>
          </cell>
          <cell r="E450">
            <v>100</v>
          </cell>
          <cell r="F450">
            <v>21</v>
          </cell>
          <cell r="G450" t="str">
            <v>大单</v>
          </cell>
          <cell r="H450">
            <v>152.7624</v>
          </cell>
          <cell r="I450">
            <v>52.7624</v>
          </cell>
          <cell r="J450" t="str">
            <v>是</v>
          </cell>
        </row>
        <row r="451">
          <cell r="A451">
            <v>3275852</v>
          </cell>
          <cell r="B451" t="str">
            <v>2025-04-20 03:39:51</v>
          </cell>
          <cell r="C451" t="str">
            <v>小单32.36  大双32.36  大单35.28</v>
          </cell>
          <cell r="D451" t="str">
            <v>大单</v>
          </cell>
          <cell r="E451">
            <v>100</v>
          </cell>
          <cell r="F451">
            <v>13</v>
          </cell>
          <cell r="G451" t="str">
            <v>小单</v>
          </cell>
          <cell r="H451">
            <v>0</v>
          </cell>
          <cell r="I451">
            <v>-100</v>
          </cell>
          <cell r="J451" t="str">
            <v>否</v>
          </cell>
        </row>
        <row r="452">
          <cell r="A452">
            <v>3275853</v>
          </cell>
          <cell r="B452" t="str">
            <v>2025-04-20 03:43:11</v>
          </cell>
          <cell r="C452" t="str">
            <v>小单32.36  大双32.36  大单35.28</v>
          </cell>
          <cell r="D452" t="str">
            <v>大单</v>
          </cell>
          <cell r="E452">
            <v>100</v>
          </cell>
          <cell r="F452">
            <v>11</v>
          </cell>
          <cell r="G452" t="str">
            <v>小单</v>
          </cell>
          <cell r="H452">
            <v>152.7392</v>
          </cell>
          <cell r="I452">
            <v>52.7392</v>
          </cell>
          <cell r="J452" t="str">
            <v>是</v>
          </cell>
        </row>
        <row r="453">
          <cell r="A453">
            <v>3275854</v>
          </cell>
          <cell r="B453" t="str">
            <v>2025-04-20 03:46:42</v>
          </cell>
          <cell r="C453" t="str">
            <v>小单31.45  小双34.28  大单34.28</v>
          </cell>
          <cell r="D453" t="str">
            <v>小单</v>
          </cell>
          <cell r="E453">
            <v>100.01</v>
          </cell>
          <cell r="F453">
            <v>17</v>
          </cell>
          <cell r="G453" t="str">
            <v>大单</v>
          </cell>
          <cell r="H453">
            <v>148.4324</v>
          </cell>
          <cell r="I453">
            <v>48.4224</v>
          </cell>
          <cell r="J453" t="str">
            <v>是</v>
          </cell>
        </row>
        <row r="454">
          <cell r="A454">
            <v>3275855</v>
          </cell>
          <cell r="B454" t="str">
            <v>2025-04-20 03:50:13</v>
          </cell>
          <cell r="C454" t="str">
            <v>小单32.36  大双32.36  大单35.28</v>
          </cell>
          <cell r="D454" t="str">
            <v>大单</v>
          </cell>
          <cell r="E454">
            <v>100</v>
          </cell>
          <cell r="F454">
            <v>4</v>
          </cell>
          <cell r="G454" t="str">
            <v>小双</v>
          </cell>
          <cell r="H454">
            <v>0</v>
          </cell>
          <cell r="I454">
            <v>-100</v>
          </cell>
          <cell r="J454" t="str">
            <v>否</v>
          </cell>
        </row>
        <row r="455">
          <cell r="A455">
            <v>3275856</v>
          </cell>
          <cell r="B455" t="str">
            <v>2025-04-20 03:53:44</v>
          </cell>
          <cell r="C455" t="str">
            <v>小单32.36  大双32.36  大单35.28</v>
          </cell>
          <cell r="D455" t="str">
            <v>大单</v>
          </cell>
          <cell r="E455">
            <v>100</v>
          </cell>
          <cell r="F455">
            <v>11</v>
          </cell>
          <cell r="G455" t="str">
            <v>小单</v>
          </cell>
          <cell r="H455">
            <v>152.7392</v>
          </cell>
          <cell r="I455">
            <v>52.7392</v>
          </cell>
          <cell r="J455" t="str">
            <v>是</v>
          </cell>
        </row>
        <row r="456">
          <cell r="A456">
            <v>3275857</v>
          </cell>
          <cell r="B456" t="str">
            <v>2025-04-20 03:57:15</v>
          </cell>
          <cell r="C456" t="str">
            <v>小单32.36  大双32.36  大单35.28</v>
          </cell>
          <cell r="D456" t="str">
            <v>大单</v>
          </cell>
          <cell r="E456">
            <v>100</v>
          </cell>
          <cell r="F456">
            <v>11</v>
          </cell>
          <cell r="G456" t="str">
            <v>小单</v>
          </cell>
          <cell r="H456">
            <v>152.7392</v>
          </cell>
          <cell r="I456">
            <v>52.7392</v>
          </cell>
          <cell r="J456" t="str">
            <v>是</v>
          </cell>
        </row>
        <row r="457">
          <cell r="A457">
            <v>3275858</v>
          </cell>
          <cell r="B457" t="str">
            <v>2025-04-20 04:00:46</v>
          </cell>
          <cell r="C457" t="str">
            <v>小单31.45  小双34.28  大单34.28</v>
          </cell>
          <cell r="D457" t="str">
            <v>小单</v>
          </cell>
          <cell r="E457">
            <v>100.01</v>
          </cell>
          <cell r="F457">
            <v>8</v>
          </cell>
          <cell r="G457" t="str">
            <v>小双</v>
          </cell>
          <cell r="H457">
            <v>148.4324</v>
          </cell>
          <cell r="I457">
            <v>48.4224</v>
          </cell>
          <cell r="J457" t="str">
            <v>是</v>
          </cell>
        </row>
        <row r="458">
          <cell r="A458">
            <v>3275859</v>
          </cell>
          <cell r="B458" t="str">
            <v>2025-04-20 04:04:17</v>
          </cell>
          <cell r="C458" t="str">
            <v>小单31.45  小双34.28  大单34.28</v>
          </cell>
          <cell r="D458" t="str">
            <v>小单</v>
          </cell>
          <cell r="E458">
            <v>100.01</v>
          </cell>
          <cell r="F458">
            <v>4</v>
          </cell>
          <cell r="G458" t="str">
            <v>小双</v>
          </cell>
          <cell r="H458">
            <v>148.4324</v>
          </cell>
          <cell r="I458">
            <v>48.4224</v>
          </cell>
          <cell r="J458" t="str">
            <v>是</v>
          </cell>
        </row>
        <row r="459">
          <cell r="A459">
            <v>3275860</v>
          </cell>
          <cell r="B459" t="str">
            <v>2025-04-20 04:07:48</v>
          </cell>
          <cell r="C459" t="str">
            <v>小单31.45  小双34.28  大单34.28</v>
          </cell>
          <cell r="D459" t="str">
            <v>小单</v>
          </cell>
          <cell r="E459">
            <v>100.01</v>
          </cell>
          <cell r="F459">
            <v>10</v>
          </cell>
          <cell r="G459" t="str">
            <v>小双</v>
          </cell>
          <cell r="H459">
            <v>148.4324</v>
          </cell>
          <cell r="I459">
            <v>48.4224</v>
          </cell>
          <cell r="J459" t="str">
            <v>是</v>
          </cell>
        </row>
        <row r="460">
          <cell r="A460">
            <v>3275861</v>
          </cell>
          <cell r="B460" t="str">
            <v>2025-04-20 04:11:19</v>
          </cell>
          <cell r="C460" t="str">
            <v>小单31.45  小双34.28  大单34.28</v>
          </cell>
          <cell r="D460" t="str">
            <v>小单</v>
          </cell>
          <cell r="E460">
            <v>100.01</v>
          </cell>
          <cell r="F460">
            <v>26</v>
          </cell>
          <cell r="G460" t="str">
            <v>大双</v>
          </cell>
          <cell r="H460">
            <v>0</v>
          </cell>
          <cell r="I460">
            <v>-100.01</v>
          </cell>
          <cell r="J460" t="str">
            <v>否</v>
          </cell>
        </row>
        <row r="461">
          <cell r="A461">
            <v>3275862</v>
          </cell>
          <cell r="B461" t="str">
            <v>2025-04-20 04:14:40</v>
          </cell>
          <cell r="C461" t="str">
            <v>小单31.45  小双34.28  大单34.28</v>
          </cell>
          <cell r="D461" t="str">
            <v>小单</v>
          </cell>
          <cell r="E461">
            <v>100.01</v>
          </cell>
          <cell r="F461">
            <v>13</v>
          </cell>
          <cell r="G461" t="str">
            <v>小单</v>
          </cell>
          <cell r="H461">
            <v>0</v>
          </cell>
          <cell r="I461">
            <v>-100.01</v>
          </cell>
          <cell r="J461" t="str">
            <v>否</v>
          </cell>
        </row>
        <row r="462">
          <cell r="A462">
            <v>3275863</v>
          </cell>
          <cell r="B462" t="str">
            <v>2025-04-20 04:18:10</v>
          </cell>
          <cell r="C462" t="str">
            <v>小单31.45  小双34.28  大单34.28</v>
          </cell>
          <cell r="D462" t="str">
            <v>小单</v>
          </cell>
          <cell r="E462">
            <v>100.01</v>
          </cell>
          <cell r="F462">
            <v>16</v>
          </cell>
          <cell r="G462" t="str">
            <v>大双</v>
          </cell>
          <cell r="H462">
            <v>0</v>
          </cell>
          <cell r="I462">
            <v>-100.01</v>
          </cell>
          <cell r="J462" t="str">
            <v>否</v>
          </cell>
        </row>
        <row r="463">
          <cell r="A463">
            <v>3275864</v>
          </cell>
          <cell r="B463" t="str">
            <v>2025-04-20 04:21:41</v>
          </cell>
          <cell r="C463" t="str">
            <v>小单31.45  小双34.28  大单34.28</v>
          </cell>
          <cell r="D463" t="str">
            <v>小单</v>
          </cell>
          <cell r="E463">
            <v>100.01</v>
          </cell>
          <cell r="F463">
            <v>4</v>
          </cell>
          <cell r="G463" t="str">
            <v>小双</v>
          </cell>
          <cell r="H463">
            <v>148.4324</v>
          </cell>
          <cell r="I463">
            <v>48.4224</v>
          </cell>
          <cell r="J463" t="str">
            <v>是</v>
          </cell>
        </row>
        <row r="464">
          <cell r="A464">
            <v>3275865</v>
          </cell>
          <cell r="B464" t="str">
            <v>2025-04-20 04:25:12</v>
          </cell>
          <cell r="C464" t="str">
            <v>小单32.36  小双35.28  大双32.36</v>
          </cell>
          <cell r="D464" t="str">
            <v>小双</v>
          </cell>
          <cell r="E464">
            <v>100</v>
          </cell>
          <cell r="F464">
            <v>15</v>
          </cell>
          <cell r="G464" t="str">
            <v>大单</v>
          </cell>
          <cell r="H464">
            <v>0</v>
          </cell>
          <cell r="I464">
            <v>-100</v>
          </cell>
          <cell r="J464" t="str">
            <v>否</v>
          </cell>
        </row>
        <row r="465">
          <cell r="A465">
            <v>3275866</v>
          </cell>
          <cell r="B465" t="str">
            <v>2025-04-20 04:28:43</v>
          </cell>
          <cell r="C465" t="str">
            <v>小单31.45  小双34.28  大单34.28</v>
          </cell>
          <cell r="D465" t="str">
            <v>小单</v>
          </cell>
          <cell r="E465">
            <v>100.01</v>
          </cell>
          <cell r="F465">
            <v>12</v>
          </cell>
          <cell r="G465" t="str">
            <v>小双</v>
          </cell>
          <cell r="H465">
            <v>148.4324</v>
          </cell>
          <cell r="I465">
            <v>48.4224</v>
          </cell>
          <cell r="J465" t="str">
            <v>是</v>
          </cell>
        </row>
        <row r="466">
          <cell r="A466">
            <v>3275867</v>
          </cell>
          <cell r="B466" t="str">
            <v>2025-04-20 04:32:14</v>
          </cell>
          <cell r="C466" t="str">
            <v>小单31.45  小双34.28  大单34.28</v>
          </cell>
          <cell r="D466" t="str">
            <v>小单</v>
          </cell>
          <cell r="E466">
            <v>100.01</v>
          </cell>
          <cell r="F466">
            <v>12</v>
          </cell>
          <cell r="G466" t="str">
            <v>小双</v>
          </cell>
          <cell r="H466">
            <v>148.4324</v>
          </cell>
          <cell r="I466">
            <v>48.4224</v>
          </cell>
          <cell r="J466" t="str">
            <v>是</v>
          </cell>
        </row>
        <row r="467">
          <cell r="A467">
            <v>3275868</v>
          </cell>
          <cell r="B467" t="str">
            <v>2025-04-20 04:35:45</v>
          </cell>
          <cell r="C467" t="str">
            <v>小单32.36  小双35.28  大双32.36</v>
          </cell>
          <cell r="D467" t="str">
            <v>小双</v>
          </cell>
          <cell r="E467">
            <v>100</v>
          </cell>
          <cell r="F467">
            <v>18</v>
          </cell>
          <cell r="G467" t="str">
            <v>大双</v>
          </cell>
          <cell r="H467">
            <v>152.7392</v>
          </cell>
          <cell r="I467">
            <v>52.7392</v>
          </cell>
          <cell r="J467" t="str">
            <v>是</v>
          </cell>
        </row>
        <row r="468">
          <cell r="A468">
            <v>3275869</v>
          </cell>
          <cell r="B468" t="str">
            <v>2025-04-20 04:39:16</v>
          </cell>
          <cell r="C468" t="str">
            <v>小单32.36  小双35.28  大双32.36</v>
          </cell>
          <cell r="D468" t="str">
            <v>小双</v>
          </cell>
          <cell r="E468">
            <v>100</v>
          </cell>
          <cell r="F468">
            <v>11</v>
          </cell>
          <cell r="G468" t="str">
            <v>小单</v>
          </cell>
          <cell r="H468">
            <v>152.7392</v>
          </cell>
          <cell r="I468">
            <v>52.7392</v>
          </cell>
          <cell r="J468" t="str">
            <v>是</v>
          </cell>
        </row>
        <row r="469">
          <cell r="A469">
            <v>3275870</v>
          </cell>
          <cell r="B469" t="str">
            <v>2025-04-20 04:42:47</v>
          </cell>
          <cell r="C469" t="str">
            <v>小单32.36  小双35.28  大双32.36</v>
          </cell>
          <cell r="D469" t="str">
            <v>小双</v>
          </cell>
          <cell r="E469">
            <v>100</v>
          </cell>
          <cell r="F469">
            <v>11</v>
          </cell>
          <cell r="G469" t="str">
            <v>小单</v>
          </cell>
          <cell r="H469">
            <v>152.7392</v>
          </cell>
          <cell r="I469">
            <v>52.7392</v>
          </cell>
          <cell r="J469" t="str">
            <v>是</v>
          </cell>
        </row>
        <row r="470">
          <cell r="A470">
            <v>3275871</v>
          </cell>
          <cell r="B470" t="str">
            <v>2025-04-20 04:46:08</v>
          </cell>
          <cell r="C470" t="str">
            <v>小单32.36  小双35.28  大双32.36</v>
          </cell>
          <cell r="D470" t="str">
            <v>小双</v>
          </cell>
          <cell r="E470">
            <v>100</v>
          </cell>
          <cell r="F470">
            <v>15</v>
          </cell>
          <cell r="G470" t="str">
            <v>大单</v>
          </cell>
          <cell r="H470">
            <v>0</v>
          </cell>
          <cell r="I470">
            <v>-100</v>
          </cell>
          <cell r="J470" t="str">
            <v>否</v>
          </cell>
        </row>
        <row r="471">
          <cell r="A471">
            <v>3275872</v>
          </cell>
          <cell r="B471" t="str">
            <v>2025-04-20 04:49:39</v>
          </cell>
          <cell r="C471" t="str">
            <v>小单32.36  小双35.28  大双32.36</v>
          </cell>
          <cell r="D471" t="str">
            <v>小双</v>
          </cell>
          <cell r="E471">
            <v>100</v>
          </cell>
          <cell r="F471">
            <v>6</v>
          </cell>
          <cell r="G471" t="str">
            <v>小双</v>
          </cell>
          <cell r="H471">
            <v>152.7624</v>
          </cell>
          <cell r="I471">
            <v>52.7624</v>
          </cell>
          <cell r="J471" t="str">
            <v>是</v>
          </cell>
        </row>
        <row r="472">
          <cell r="A472">
            <v>3275873</v>
          </cell>
          <cell r="B472" t="str">
            <v>2025-04-20 04:53:10</v>
          </cell>
          <cell r="C472" t="str">
            <v>小单32.36  小双35.28  大双32.36</v>
          </cell>
          <cell r="D472" t="str">
            <v>小双</v>
          </cell>
          <cell r="E472">
            <v>100</v>
          </cell>
          <cell r="F472">
            <v>12</v>
          </cell>
          <cell r="G472" t="str">
            <v>小双</v>
          </cell>
          <cell r="H472">
            <v>152.7624</v>
          </cell>
          <cell r="I472">
            <v>52.7624</v>
          </cell>
          <cell r="J472" t="str">
            <v>是</v>
          </cell>
        </row>
        <row r="473">
          <cell r="A473">
            <v>3275874</v>
          </cell>
          <cell r="B473" t="str">
            <v>2025-04-20 04:56:50</v>
          </cell>
          <cell r="C473" t="str">
            <v>小单32.36  小双35.28  大双32.36</v>
          </cell>
          <cell r="D473" t="str">
            <v>小双</v>
          </cell>
          <cell r="E473">
            <v>100</v>
          </cell>
          <cell r="F473">
            <v>7</v>
          </cell>
          <cell r="G473" t="str">
            <v>小单</v>
          </cell>
          <cell r="H473">
            <v>152.7392</v>
          </cell>
          <cell r="I473">
            <v>52.7392</v>
          </cell>
          <cell r="J473" t="str">
            <v>是</v>
          </cell>
        </row>
        <row r="474">
          <cell r="A474">
            <v>3275875</v>
          </cell>
          <cell r="B474" t="str">
            <v>2025-04-20 05:00:11</v>
          </cell>
          <cell r="C474" t="str">
            <v>小单32.36  小双35.28  大双32.36</v>
          </cell>
          <cell r="D474" t="str">
            <v>小双</v>
          </cell>
          <cell r="E474">
            <v>100</v>
          </cell>
          <cell r="F474">
            <v>17</v>
          </cell>
          <cell r="G474" t="str">
            <v>大单</v>
          </cell>
          <cell r="H474">
            <v>0</v>
          </cell>
          <cell r="I474">
            <v>-100</v>
          </cell>
          <cell r="J474" t="str">
            <v>否</v>
          </cell>
        </row>
        <row r="475">
          <cell r="A475">
            <v>3275876</v>
          </cell>
          <cell r="B475" t="str">
            <v>2025-04-20 05:03:42</v>
          </cell>
          <cell r="C475" t="str">
            <v>小单31.45  小双34.28  大单34.28</v>
          </cell>
          <cell r="D475" t="str">
            <v>小单</v>
          </cell>
          <cell r="E475">
            <v>100.01</v>
          </cell>
          <cell r="F475">
            <v>15</v>
          </cell>
          <cell r="G475" t="str">
            <v>大单</v>
          </cell>
          <cell r="H475">
            <v>148.4324</v>
          </cell>
          <cell r="I475">
            <v>48.4224</v>
          </cell>
          <cell r="J475" t="str">
            <v>是</v>
          </cell>
        </row>
        <row r="476">
          <cell r="A476">
            <v>3275877</v>
          </cell>
          <cell r="B476" t="str">
            <v>2025-04-20 05:07:13</v>
          </cell>
          <cell r="C476" t="str">
            <v>小单31.45  小双34.28  大单34.28</v>
          </cell>
          <cell r="D476" t="str">
            <v>小单</v>
          </cell>
          <cell r="E476">
            <v>100.01</v>
          </cell>
          <cell r="F476">
            <v>9</v>
          </cell>
          <cell r="G476" t="str">
            <v>小单</v>
          </cell>
          <cell r="H476">
            <v>148.444</v>
          </cell>
          <cell r="I476">
            <v>48.434</v>
          </cell>
          <cell r="J476" t="str">
            <v>是</v>
          </cell>
        </row>
        <row r="477">
          <cell r="A477">
            <v>3275878</v>
          </cell>
          <cell r="B477" t="str">
            <v>2025-04-20 05:10:44</v>
          </cell>
          <cell r="C477" t="str">
            <v>小单31.45  小双34.28  大单34.28</v>
          </cell>
          <cell r="D477" t="str">
            <v>小单</v>
          </cell>
          <cell r="E477">
            <v>100.01</v>
          </cell>
          <cell r="F477">
            <v>18</v>
          </cell>
          <cell r="G477" t="str">
            <v>大双</v>
          </cell>
          <cell r="H477">
            <v>0</v>
          </cell>
          <cell r="I477">
            <v>-100.01</v>
          </cell>
          <cell r="J477" t="str">
            <v>否</v>
          </cell>
        </row>
        <row r="478">
          <cell r="A478">
            <v>3275879</v>
          </cell>
          <cell r="B478" t="str">
            <v>2025-04-20 05:14:15</v>
          </cell>
          <cell r="C478" t="str">
            <v>小单32.36  小双35.28  大双32.36</v>
          </cell>
          <cell r="D478" t="str">
            <v>小双</v>
          </cell>
          <cell r="E478">
            <v>100</v>
          </cell>
          <cell r="F478">
            <v>14</v>
          </cell>
          <cell r="G478" t="str">
            <v>大双</v>
          </cell>
          <cell r="H478">
            <v>0</v>
          </cell>
          <cell r="I478">
            <v>-100</v>
          </cell>
          <cell r="J478" t="str">
            <v>否</v>
          </cell>
        </row>
        <row r="479">
          <cell r="A479">
            <v>3275880</v>
          </cell>
          <cell r="B479" t="str">
            <v>2025-04-20 05:17:46</v>
          </cell>
          <cell r="C479" t="str">
            <v>小单32.36  小双35.28  大双32.36</v>
          </cell>
          <cell r="D479" t="str">
            <v>小双</v>
          </cell>
          <cell r="E479">
            <v>100</v>
          </cell>
          <cell r="F479">
            <v>4</v>
          </cell>
          <cell r="G479" t="str">
            <v>小双</v>
          </cell>
          <cell r="H479">
            <v>152.7624</v>
          </cell>
          <cell r="I479">
            <v>52.7624</v>
          </cell>
          <cell r="J479" t="str">
            <v>是</v>
          </cell>
        </row>
        <row r="480">
          <cell r="A480">
            <v>3275881</v>
          </cell>
          <cell r="B480" t="str">
            <v>2025-04-20 05:21:17</v>
          </cell>
          <cell r="C480" t="str">
            <v>小单32.36  小双35.28  大双32.36</v>
          </cell>
          <cell r="D480" t="str">
            <v>小双</v>
          </cell>
          <cell r="E480">
            <v>100</v>
          </cell>
          <cell r="F480">
            <v>16</v>
          </cell>
          <cell r="G480" t="str">
            <v>大双</v>
          </cell>
          <cell r="H480">
            <v>152.7392</v>
          </cell>
          <cell r="I480">
            <v>52.7392</v>
          </cell>
          <cell r="J480" t="str">
            <v>是</v>
          </cell>
        </row>
        <row r="481">
          <cell r="A481">
            <v>3275882</v>
          </cell>
          <cell r="B481" t="str">
            <v>2025-04-20 05:24:48</v>
          </cell>
          <cell r="C481" t="str">
            <v>小单32.36  小双35.28  大双32.36</v>
          </cell>
          <cell r="D481" t="str">
            <v>小双</v>
          </cell>
          <cell r="E481">
            <v>100</v>
          </cell>
          <cell r="F481">
            <v>7</v>
          </cell>
          <cell r="G481" t="str">
            <v>小单</v>
          </cell>
          <cell r="H481">
            <v>152.7392</v>
          </cell>
          <cell r="I481">
            <v>52.7392</v>
          </cell>
          <cell r="J481" t="str">
            <v>是</v>
          </cell>
        </row>
        <row r="482">
          <cell r="A482">
            <v>3275883</v>
          </cell>
          <cell r="B482" t="str">
            <v>2025-04-20 05:28:19</v>
          </cell>
          <cell r="C482" t="str">
            <v>小单32.36  小双35.28  大双32.36</v>
          </cell>
          <cell r="D482" t="str">
            <v>小双</v>
          </cell>
          <cell r="E482">
            <v>100</v>
          </cell>
          <cell r="F482">
            <v>15</v>
          </cell>
          <cell r="G482" t="str">
            <v>大单</v>
          </cell>
          <cell r="H482">
            <v>0</v>
          </cell>
          <cell r="I482">
            <v>-100</v>
          </cell>
          <cell r="J482" t="str">
            <v>否</v>
          </cell>
        </row>
        <row r="483">
          <cell r="A483">
            <v>3275884</v>
          </cell>
          <cell r="B483" t="str">
            <v>2025-04-20 05:31:40</v>
          </cell>
          <cell r="C483" t="str">
            <v>小单32.36  小双35.28  大双32.36</v>
          </cell>
          <cell r="D483" t="str">
            <v>小双</v>
          </cell>
          <cell r="E483">
            <v>100</v>
          </cell>
          <cell r="F483">
            <v>15</v>
          </cell>
          <cell r="G483" t="str">
            <v>大单</v>
          </cell>
          <cell r="H483">
            <v>0</v>
          </cell>
          <cell r="I483">
            <v>-100</v>
          </cell>
          <cell r="J483" t="str">
            <v>否</v>
          </cell>
        </row>
        <row r="484">
          <cell r="A484">
            <v>3275885</v>
          </cell>
          <cell r="B484" t="str">
            <v>2025-04-20 05:35:10</v>
          </cell>
          <cell r="C484" t="str">
            <v>小单32.36  小双35.28  大双32.36</v>
          </cell>
          <cell r="D484" t="str">
            <v>小双</v>
          </cell>
          <cell r="E484">
            <v>100</v>
          </cell>
          <cell r="F484">
            <v>18</v>
          </cell>
          <cell r="G484" t="str">
            <v>大双</v>
          </cell>
          <cell r="H484">
            <v>152.7392</v>
          </cell>
          <cell r="I484">
            <v>52.7392</v>
          </cell>
          <cell r="J484" t="str">
            <v>是</v>
          </cell>
        </row>
        <row r="485">
          <cell r="A485">
            <v>3275886</v>
          </cell>
          <cell r="B485" t="str">
            <v>2025-04-20 05:38:41</v>
          </cell>
          <cell r="C485" t="str">
            <v>大双31.45  小双34.28  大单34.28</v>
          </cell>
          <cell r="D485" t="str">
            <v>大双</v>
          </cell>
          <cell r="E485">
            <v>100.01</v>
          </cell>
          <cell r="F485">
            <v>15</v>
          </cell>
          <cell r="G485" t="str">
            <v>大单</v>
          </cell>
          <cell r="H485">
            <v>148.4324</v>
          </cell>
          <cell r="I485">
            <v>48.4224</v>
          </cell>
          <cell r="J485" t="str">
            <v>是</v>
          </cell>
        </row>
        <row r="486">
          <cell r="A486">
            <v>3275887</v>
          </cell>
          <cell r="B486" t="str">
            <v>2025-04-20 05:42:12</v>
          </cell>
          <cell r="C486" t="str">
            <v>小单32.36  大双32.36  大单35.28</v>
          </cell>
          <cell r="D486" t="str">
            <v>大单</v>
          </cell>
          <cell r="E486">
            <v>100</v>
          </cell>
          <cell r="F486">
            <v>14</v>
          </cell>
          <cell r="G486" t="str">
            <v>大双</v>
          </cell>
          <cell r="H486">
            <v>0</v>
          </cell>
          <cell r="I486">
            <v>-100</v>
          </cell>
          <cell r="J486" t="str">
            <v>否</v>
          </cell>
        </row>
        <row r="487">
          <cell r="A487">
            <v>3275888</v>
          </cell>
          <cell r="B487" t="str">
            <v>2025-04-20 05:45:43</v>
          </cell>
          <cell r="C487" t="str">
            <v>大双31.45  小双34.28  大单34.28</v>
          </cell>
          <cell r="D487" t="str">
            <v>大双</v>
          </cell>
          <cell r="E487">
            <v>100.01</v>
          </cell>
          <cell r="F487">
            <v>13</v>
          </cell>
          <cell r="G487" t="str">
            <v>小单</v>
          </cell>
          <cell r="H487">
            <v>0</v>
          </cell>
          <cell r="I487">
            <v>-100.01</v>
          </cell>
          <cell r="J487" t="str">
            <v>否</v>
          </cell>
        </row>
        <row r="488">
          <cell r="A488">
            <v>3275889</v>
          </cell>
          <cell r="B488" t="str">
            <v>2025-04-20 05:49:14</v>
          </cell>
          <cell r="C488" t="str">
            <v>小单32.36  大双32.36  大单35.28</v>
          </cell>
          <cell r="D488" t="str">
            <v>大单</v>
          </cell>
          <cell r="E488">
            <v>100</v>
          </cell>
          <cell r="F488">
            <v>20</v>
          </cell>
          <cell r="G488" t="str">
            <v>大双</v>
          </cell>
          <cell r="H488">
            <v>152.7392</v>
          </cell>
          <cell r="I488">
            <v>52.7392</v>
          </cell>
          <cell r="J488" t="str">
            <v>是</v>
          </cell>
        </row>
        <row r="489">
          <cell r="A489">
            <v>3275890</v>
          </cell>
          <cell r="B489" t="str">
            <v>2025-04-20 05:52:45</v>
          </cell>
          <cell r="C489" t="str">
            <v>小单32.36  大双32.36  大单35.28</v>
          </cell>
          <cell r="D489" t="str">
            <v>大单</v>
          </cell>
          <cell r="E489">
            <v>100</v>
          </cell>
          <cell r="F489">
            <v>15</v>
          </cell>
          <cell r="G489" t="str">
            <v>大单</v>
          </cell>
          <cell r="H489">
            <v>152.7624</v>
          </cell>
          <cell r="I489">
            <v>52.7624</v>
          </cell>
          <cell r="J489" t="str">
            <v>是</v>
          </cell>
        </row>
        <row r="490">
          <cell r="A490">
            <v>3275891</v>
          </cell>
          <cell r="B490" t="str">
            <v>2025-04-20 05:56:16</v>
          </cell>
          <cell r="C490" t="str">
            <v>小单32.36  大双32.36  大单35.28</v>
          </cell>
          <cell r="D490" t="str">
            <v>大单</v>
          </cell>
          <cell r="E490">
            <v>100</v>
          </cell>
          <cell r="F490">
            <v>16</v>
          </cell>
          <cell r="G490" t="str">
            <v>大双</v>
          </cell>
          <cell r="H490">
            <v>152.7392</v>
          </cell>
          <cell r="I490">
            <v>52.7392</v>
          </cell>
          <cell r="J490" t="str">
            <v>是</v>
          </cell>
        </row>
        <row r="491">
          <cell r="A491">
            <v>3275892</v>
          </cell>
          <cell r="B491" t="str">
            <v>2025-04-20 05:59:47</v>
          </cell>
          <cell r="C491" t="str">
            <v>小单32.36  大双32.36  大单35.28</v>
          </cell>
          <cell r="D491" t="str">
            <v>大单</v>
          </cell>
          <cell r="E491">
            <v>100</v>
          </cell>
          <cell r="F491">
            <v>11</v>
          </cell>
          <cell r="G491" t="str">
            <v>小单</v>
          </cell>
          <cell r="H491">
            <v>152.7392</v>
          </cell>
          <cell r="I491">
            <v>52.7392</v>
          </cell>
          <cell r="J491" t="str">
            <v>是</v>
          </cell>
        </row>
        <row r="492">
          <cell r="A492">
            <v>3275893</v>
          </cell>
          <cell r="B492" t="str">
            <v>2025-04-20 06:03:18</v>
          </cell>
          <cell r="C492" t="str">
            <v>小单32.36  大双32.36  大单35.28</v>
          </cell>
          <cell r="D492" t="str">
            <v>大单</v>
          </cell>
          <cell r="E492">
            <v>100</v>
          </cell>
          <cell r="F492">
            <v>7</v>
          </cell>
          <cell r="G492" t="str">
            <v>小单</v>
          </cell>
          <cell r="H492">
            <v>152.7392</v>
          </cell>
          <cell r="I492">
            <v>52.7392</v>
          </cell>
          <cell r="J492" t="str">
            <v>是</v>
          </cell>
        </row>
        <row r="493">
          <cell r="A493">
            <v>3275894</v>
          </cell>
          <cell r="B493" t="str">
            <v>2025-04-20 06:06:49</v>
          </cell>
          <cell r="C493" t="str">
            <v>小单32.36  大双32.36  大单35.28</v>
          </cell>
          <cell r="D493" t="str">
            <v>大单</v>
          </cell>
          <cell r="E493">
            <v>100</v>
          </cell>
          <cell r="F493">
            <v>17</v>
          </cell>
          <cell r="G493" t="str">
            <v>大单</v>
          </cell>
          <cell r="H493">
            <v>152.7624</v>
          </cell>
          <cell r="I493">
            <v>52.7624</v>
          </cell>
          <cell r="J493" t="str">
            <v>是</v>
          </cell>
        </row>
        <row r="494">
          <cell r="A494">
            <v>3275895</v>
          </cell>
          <cell r="B494" t="str">
            <v>2025-04-20 06:10:10</v>
          </cell>
          <cell r="C494" t="str">
            <v>小单32.36  大双32.36  大单35.28</v>
          </cell>
          <cell r="D494" t="str">
            <v>大单</v>
          </cell>
          <cell r="E494">
            <v>100</v>
          </cell>
          <cell r="F494">
            <v>11</v>
          </cell>
          <cell r="G494" t="str">
            <v>小单</v>
          </cell>
          <cell r="H494">
            <v>152.7392</v>
          </cell>
          <cell r="I494">
            <v>52.7392</v>
          </cell>
          <cell r="J494" t="str">
            <v>是</v>
          </cell>
        </row>
        <row r="495">
          <cell r="A495">
            <v>3275896</v>
          </cell>
          <cell r="B495" t="str">
            <v>2025-04-20 06:13:41</v>
          </cell>
          <cell r="C495" t="str">
            <v>小单32.36  大双32.36  大单35.28</v>
          </cell>
          <cell r="D495" t="str">
            <v>大单</v>
          </cell>
          <cell r="E495">
            <v>100</v>
          </cell>
          <cell r="F495">
            <v>7</v>
          </cell>
          <cell r="G495" t="str">
            <v>小单</v>
          </cell>
          <cell r="H495">
            <v>152.7392</v>
          </cell>
          <cell r="I495">
            <v>52.7392</v>
          </cell>
          <cell r="J495" t="str">
            <v>是</v>
          </cell>
        </row>
        <row r="496">
          <cell r="A496">
            <v>3275897</v>
          </cell>
          <cell r="B496" t="str">
            <v>2025-04-20 06:17:11</v>
          </cell>
          <cell r="C496" t="str">
            <v>小单32.36  大双32.36  大单35.28</v>
          </cell>
          <cell r="D496" t="str">
            <v>大单</v>
          </cell>
          <cell r="E496">
            <v>100</v>
          </cell>
          <cell r="F496">
            <v>11</v>
          </cell>
          <cell r="G496" t="str">
            <v>小单</v>
          </cell>
          <cell r="H496">
            <v>152.7392</v>
          </cell>
          <cell r="I496">
            <v>52.7392</v>
          </cell>
          <cell r="J496" t="str">
            <v>是</v>
          </cell>
        </row>
        <row r="497">
          <cell r="A497">
            <v>3275898</v>
          </cell>
          <cell r="B497" t="str">
            <v>2025-04-20 06:20:42</v>
          </cell>
          <cell r="C497" t="str">
            <v>小单32.36  大双32.36  大单35.28</v>
          </cell>
          <cell r="D497" t="str">
            <v>大单</v>
          </cell>
          <cell r="E497">
            <v>100</v>
          </cell>
          <cell r="F497">
            <v>17</v>
          </cell>
          <cell r="G497" t="str">
            <v>大单</v>
          </cell>
          <cell r="H497">
            <v>152.7624</v>
          </cell>
          <cell r="I497">
            <v>52.7624</v>
          </cell>
          <cell r="J497" t="str">
            <v>是</v>
          </cell>
        </row>
        <row r="498">
          <cell r="A498">
            <v>3275899</v>
          </cell>
          <cell r="B498" t="str">
            <v>2025-04-20 06:24:13</v>
          </cell>
          <cell r="C498" t="str">
            <v>小单32.36  大双32.36  大单35.28</v>
          </cell>
          <cell r="D498" t="str">
            <v>大单</v>
          </cell>
          <cell r="E498">
            <v>100</v>
          </cell>
          <cell r="F498">
            <v>14</v>
          </cell>
          <cell r="G498" t="str">
            <v>大双</v>
          </cell>
          <cell r="H498">
            <v>0</v>
          </cell>
          <cell r="I498">
            <v>-100</v>
          </cell>
          <cell r="J498" t="str">
            <v>否</v>
          </cell>
        </row>
        <row r="499">
          <cell r="A499">
            <v>3275900</v>
          </cell>
          <cell r="B499" t="str">
            <v>2025-04-20 06:27:44</v>
          </cell>
          <cell r="C499" t="str">
            <v>小单32.36  大双32.36  大单35.28</v>
          </cell>
          <cell r="D499" t="str">
            <v>大单</v>
          </cell>
          <cell r="E499">
            <v>100</v>
          </cell>
          <cell r="F499">
            <v>13</v>
          </cell>
          <cell r="G499" t="str">
            <v>小单</v>
          </cell>
          <cell r="H499">
            <v>0</v>
          </cell>
          <cell r="I499">
            <v>-100</v>
          </cell>
          <cell r="J499" t="str">
            <v>否</v>
          </cell>
        </row>
        <row r="500">
          <cell r="A500">
            <v>3275901</v>
          </cell>
          <cell r="B500" t="str">
            <v>2025-04-20 06:31:15</v>
          </cell>
          <cell r="C500" t="str">
            <v>小单32.36  大双32.36  大单35.28</v>
          </cell>
          <cell r="D500" t="str">
            <v>大单</v>
          </cell>
          <cell r="E500">
            <v>100</v>
          </cell>
          <cell r="F500">
            <v>10</v>
          </cell>
          <cell r="G500" t="str">
            <v>小双</v>
          </cell>
          <cell r="H500">
            <v>0</v>
          </cell>
          <cell r="I500">
            <v>-100</v>
          </cell>
          <cell r="J500" t="str">
            <v>否</v>
          </cell>
        </row>
        <row r="501">
          <cell r="A501">
            <v>3275902</v>
          </cell>
          <cell r="B501" t="str">
            <v>2025-04-20 06:34:46</v>
          </cell>
          <cell r="C501" t="str">
            <v>小单32.36  大双32.36  大单35.28</v>
          </cell>
          <cell r="D501" t="str">
            <v>大单</v>
          </cell>
          <cell r="E501">
            <v>100</v>
          </cell>
          <cell r="F501">
            <v>7</v>
          </cell>
          <cell r="G501" t="str">
            <v>小单</v>
          </cell>
          <cell r="H501">
            <v>152.7392</v>
          </cell>
          <cell r="I501">
            <v>52.7392</v>
          </cell>
          <cell r="J501" t="str">
            <v>是</v>
          </cell>
        </row>
        <row r="502">
          <cell r="A502">
            <v>3275903</v>
          </cell>
          <cell r="B502" t="str">
            <v>2025-04-20 06:38:17</v>
          </cell>
          <cell r="C502" t="str">
            <v>小单32.36  大双32.36  大单35.28</v>
          </cell>
          <cell r="D502" t="str">
            <v>大单</v>
          </cell>
          <cell r="E502">
            <v>100</v>
          </cell>
          <cell r="F502">
            <v>13</v>
          </cell>
          <cell r="G502" t="str">
            <v>小单</v>
          </cell>
          <cell r="H502">
            <v>0</v>
          </cell>
          <cell r="I502">
            <v>-100</v>
          </cell>
          <cell r="J502" t="str">
            <v>否</v>
          </cell>
        </row>
        <row r="503">
          <cell r="A503">
            <v>3275904</v>
          </cell>
          <cell r="B503" t="str">
            <v>2025-04-20 06:41:38</v>
          </cell>
          <cell r="C503" t="str">
            <v>小单32.36  大双32.36  大单35.28</v>
          </cell>
          <cell r="D503" t="str">
            <v>大单</v>
          </cell>
          <cell r="E503">
            <v>100</v>
          </cell>
          <cell r="F503">
            <v>20</v>
          </cell>
          <cell r="G503" t="str">
            <v>大双</v>
          </cell>
          <cell r="H503">
            <v>152.7392</v>
          </cell>
          <cell r="I503">
            <v>52.7392</v>
          </cell>
          <cell r="J503" t="str">
            <v>是</v>
          </cell>
        </row>
        <row r="504">
          <cell r="A504">
            <v>3275905</v>
          </cell>
          <cell r="B504" t="str">
            <v>2025-04-20 06:45:19</v>
          </cell>
          <cell r="C504" t="str">
            <v>小单32.36  大双32.36  大单35.28</v>
          </cell>
          <cell r="D504" t="str">
            <v>大单</v>
          </cell>
          <cell r="E504">
            <v>100</v>
          </cell>
          <cell r="F504">
            <v>16</v>
          </cell>
          <cell r="G504" t="str">
            <v>大双</v>
          </cell>
          <cell r="H504">
            <v>152.7392</v>
          </cell>
          <cell r="I504">
            <v>52.7392</v>
          </cell>
          <cell r="J504" t="str">
            <v>是</v>
          </cell>
        </row>
        <row r="505">
          <cell r="A505">
            <v>3275906</v>
          </cell>
          <cell r="B505" t="str">
            <v>2025-04-20 06:48:40</v>
          </cell>
          <cell r="C505" t="str">
            <v>小单32.36  大双32.36  大单35.28</v>
          </cell>
          <cell r="D505" t="str">
            <v>大单</v>
          </cell>
          <cell r="E505">
            <v>100</v>
          </cell>
          <cell r="F505">
            <v>11</v>
          </cell>
          <cell r="G505" t="str">
            <v>小单</v>
          </cell>
          <cell r="H505">
            <v>152.7392</v>
          </cell>
          <cell r="I505">
            <v>52.7392</v>
          </cell>
          <cell r="J505" t="str">
            <v>是</v>
          </cell>
        </row>
        <row r="506">
          <cell r="A506">
            <v>3275907</v>
          </cell>
          <cell r="B506" t="str">
            <v>2025-04-20 06:52:11</v>
          </cell>
          <cell r="C506" t="str">
            <v>小单32.36  大双32.36  大单35.28</v>
          </cell>
          <cell r="D506" t="str">
            <v>大单</v>
          </cell>
          <cell r="E506">
            <v>100</v>
          </cell>
          <cell r="F506">
            <v>12</v>
          </cell>
          <cell r="G506" t="str">
            <v>小双</v>
          </cell>
          <cell r="H506">
            <v>0</v>
          </cell>
          <cell r="I506">
            <v>-100</v>
          </cell>
          <cell r="J506" t="str">
            <v>否</v>
          </cell>
        </row>
        <row r="507">
          <cell r="A507">
            <v>3275908</v>
          </cell>
          <cell r="B507" t="str">
            <v>2025-04-20 06:55:42</v>
          </cell>
          <cell r="C507" t="str">
            <v>小单32.36  大双32.36  大单35.28</v>
          </cell>
          <cell r="D507" t="str">
            <v>大单</v>
          </cell>
          <cell r="E507">
            <v>100</v>
          </cell>
          <cell r="F507">
            <v>14</v>
          </cell>
          <cell r="G507" t="str">
            <v>大双</v>
          </cell>
          <cell r="H507">
            <v>0</v>
          </cell>
          <cell r="I507">
            <v>-100</v>
          </cell>
          <cell r="J507" t="str">
            <v>否</v>
          </cell>
        </row>
        <row r="508">
          <cell r="A508">
            <v>3275909</v>
          </cell>
          <cell r="B508" t="str">
            <v>2025-04-20 06:59:12</v>
          </cell>
          <cell r="C508" t="str">
            <v>小单32.36  大双32.36  大单35.28</v>
          </cell>
          <cell r="D508" t="str">
            <v>大单</v>
          </cell>
          <cell r="E508">
            <v>100</v>
          </cell>
          <cell r="F508">
            <v>18</v>
          </cell>
          <cell r="G508" t="str">
            <v>大双</v>
          </cell>
          <cell r="H508">
            <v>152.7392</v>
          </cell>
          <cell r="I508">
            <v>52.7392</v>
          </cell>
          <cell r="J508" t="str">
            <v>是</v>
          </cell>
        </row>
        <row r="509">
          <cell r="A509">
            <v>3275910</v>
          </cell>
          <cell r="B509" t="str">
            <v>2025-04-20 07:02:43</v>
          </cell>
          <cell r="C509" t="str">
            <v>小单32.36  大双32.36  大单35.28</v>
          </cell>
          <cell r="D509" t="str">
            <v>大单</v>
          </cell>
          <cell r="E509">
            <v>100</v>
          </cell>
          <cell r="F509">
            <v>16</v>
          </cell>
          <cell r="G509" t="str">
            <v>大双</v>
          </cell>
          <cell r="H509">
            <v>152.7392</v>
          </cell>
          <cell r="I509">
            <v>52.7392</v>
          </cell>
          <cell r="J509" t="str">
            <v>是</v>
          </cell>
        </row>
        <row r="510">
          <cell r="A510">
            <v>3275911</v>
          </cell>
          <cell r="B510" t="str">
            <v>2025-04-20 07:06:14</v>
          </cell>
          <cell r="C510" t="str">
            <v>小单32.36  大双32.36  大单35.28</v>
          </cell>
          <cell r="D510" t="str">
            <v>大单</v>
          </cell>
          <cell r="E510">
            <v>100</v>
          </cell>
          <cell r="F510">
            <v>9</v>
          </cell>
          <cell r="G510" t="str">
            <v>小单</v>
          </cell>
          <cell r="H510">
            <v>152.7392</v>
          </cell>
          <cell r="I510">
            <v>52.7392</v>
          </cell>
          <cell r="J510" t="str">
            <v>是</v>
          </cell>
        </row>
        <row r="511">
          <cell r="A511">
            <v>3275912</v>
          </cell>
          <cell r="B511" t="str">
            <v>2025-04-20 07:09:45</v>
          </cell>
          <cell r="C511" t="str">
            <v>小单31.45  小双34.28  大单34.28</v>
          </cell>
          <cell r="D511" t="str">
            <v>小单</v>
          </cell>
          <cell r="E511">
            <v>100.01</v>
          </cell>
          <cell r="F511">
            <v>9</v>
          </cell>
          <cell r="G511" t="str">
            <v>小单</v>
          </cell>
          <cell r="H511">
            <v>148.444</v>
          </cell>
          <cell r="I511">
            <v>48.434</v>
          </cell>
          <cell r="J511" t="str">
            <v>是</v>
          </cell>
        </row>
        <row r="512">
          <cell r="A512">
            <v>3275913</v>
          </cell>
          <cell r="B512" t="str">
            <v>2025-04-20 07:13:16</v>
          </cell>
          <cell r="C512" t="str">
            <v>小单31.45  小双34.28  大单34.28</v>
          </cell>
          <cell r="D512" t="str">
            <v>小单</v>
          </cell>
          <cell r="E512">
            <v>100.01</v>
          </cell>
          <cell r="F512">
            <v>3</v>
          </cell>
          <cell r="G512" t="str">
            <v>小单</v>
          </cell>
          <cell r="H512">
            <v>148.444</v>
          </cell>
          <cell r="I512">
            <v>48.434</v>
          </cell>
          <cell r="J512" t="str">
            <v>是</v>
          </cell>
        </row>
        <row r="513">
          <cell r="A513">
            <v>3275914</v>
          </cell>
          <cell r="B513" t="str">
            <v>2025-04-20 07:16:47</v>
          </cell>
          <cell r="C513" t="str">
            <v>小单31.45  小双34.28  大单34.28</v>
          </cell>
          <cell r="D513" t="str">
            <v>小单</v>
          </cell>
          <cell r="E513">
            <v>100.01</v>
          </cell>
          <cell r="F513">
            <v>18</v>
          </cell>
          <cell r="G513" t="str">
            <v>大双</v>
          </cell>
          <cell r="H513">
            <v>0</v>
          </cell>
          <cell r="I513">
            <v>-100.01</v>
          </cell>
          <cell r="J513" t="str">
            <v>否</v>
          </cell>
        </row>
        <row r="514">
          <cell r="A514">
            <v>3275915</v>
          </cell>
          <cell r="B514" t="str">
            <v>2025-04-20 07:20:18</v>
          </cell>
          <cell r="C514" t="str">
            <v>小单31.45  小双34.28  大单34.28</v>
          </cell>
          <cell r="D514" t="str">
            <v>小单</v>
          </cell>
          <cell r="E514">
            <v>100.01</v>
          </cell>
          <cell r="F514">
            <v>10</v>
          </cell>
          <cell r="G514" t="str">
            <v>小双</v>
          </cell>
          <cell r="H514">
            <v>148.4324</v>
          </cell>
          <cell r="I514">
            <v>48.4224</v>
          </cell>
          <cell r="J514" t="str">
            <v>是</v>
          </cell>
        </row>
        <row r="515">
          <cell r="A515">
            <v>3275916</v>
          </cell>
          <cell r="B515" t="str">
            <v>2025-04-20 07:23:39</v>
          </cell>
          <cell r="C515" t="str">
            <v>小单31.45  小双34.28  大单34.28</v>
          </cell>
          <cell r="D515" t="str">
            <v>小单</v>
          </cell>
          <cell r="E515">
            <v>100.01</v>
          </cell>
          <cell r="F515">
            <v>21</v>
          </cell>
          <cell r="G515" t="str">
            <v>大单</v>
          </cell>
          <cell r="H515">
            <v>148.4324</v>
          </cell>
          <cell r="I515">
            <v>48.4224</v>
          </cell>
          <cell r="J515" t="str">
            <v>是</v>
          </cell>
        </row>
        <row r="516">
          <cell r="A516">
            <v>3275917</v>
          </cell>
          <cell r="B516" t="str">
            <v>2025-04-20 07:27:10</v>
          </cell>
          <cell r="C516" t="str">
            <v>小单31.45  小双34.28  大单34.28</v>
          </cell>
          <cell r="D516" t="str">
            <v>小单</v>
          </cell>
          <cell r="E516">
            <v>100.01</v>
          </cell>
          <cell r="F516">
            <v>25</v>
          </cell>
          <cell r="G516" t="str">
            <v>大单</v>
          </cell>
          <cell r="H516">
            <v>148.4324</v>
          </cell>
          <cell r="I516">
            <v>48.4224</v>
          </cell>
          <cell r="J516" t="str">
            <v>是</v>
          </cell>
        </row>
        <row r="517">
          <cell r="A517">
            <v>3275918</v>
          </cell>
          <cell r="B517" t="str">
            <v>2025-04-20 07:30:41</v>
          </cell>
          <cell r="C517" t="str">
            <v>小单31.45  小双34.28  大单34.28</v>
          </cell>
          <cell r="D517" t="str">
            <v>小单</v>
          </cell>
          <cell r="E517">
            <v>100.01</v>
          </cell>
          <cell r="F517">
            <v>19</v>
          </cell>
          <cell r="G517" t="str">
            <v>大单</v>
          </cell>
          <cell r="H517">
            <v>148.4324</v>
          </cell>
          <cell r="I517">
            <v>48.4224</v>
          </cell>
          <cell r="J517" t="str">
            <v>是</v>
          </cell>
        </row>
        <row r="518">
          <cell r="A518">
            <v>3275919</v>
          </cell>
          <cell r="B518" t="str">
            <v>2025-04-20 07:34:12</v>
          </cell>
          <cell r="C518" t="str">
            <v>小单31.45  小双34.28  大单34.28</v>
          </cell>
          <cell r="D518" t="str">
            <v>小单</v>
          </cell>
          <cell r="E518">
            <v>100.01</v>
          </cell>
          <cell r="F518">
            <v>17</v>
          </cell>
          <cell r="G518" t="str">
            <v>大单</v>
          </cell>
          <cell r="H518">
            <v>148.4324</v>
          </cell>
          <cell r="I518">
            <v>48.4224</v>
          </cell>
          <cell r="J518" t="str">
            <v>是</v>
          </cell>
        </row>
        <row r="519">
          <cell r="A519">
            <v>3275920</v>
          </cell>
          <cell r="B519" t="str">
            <v>2025-04-20 07:37:43</v>
          </cell>
          <cell r="C519" t="str">
            <v>小单31.45  小双34.28  大单34.28</v>
          </cell>
          <cell r="D519" t="str">
            <v>小单</v>
          </cell>
          <cell r="E519">
            <v>100.01</v>
          </cell>
          <cell r="F519">
            <v>16</v>
          </cell>
          <cell r="G519" t="str">
            <v>大双</v>
          </cell>
          <cell r="H519">
            <v>0</v>
          </cell>
          <cell r="I519">
            <v>-100.01</v>
          </cell>
          <cell r="J519" t="str">
            <v>否</v>
          </cell>
        </row>
        <row r="520">
          <cell r="A520">
            <v>3275921</v>
          </cell>
          <cell r="B520" t="str">
            <v>2025-04-20 07:41:14</v>
          </cell>
          <cell r="C520" t="str">
            <v>小单32.36  大双32.36  大单35.28</v>
          </cell>
          <cell r="D520" t="str">
            <v>大单</v>
          </cell>
          <cell r="E520">
            <v>100</v>
          </cell>
          <cell r="F520">
            <v>10</v>
          </cell>
          <cell r="G520" t="str">
            <v>小双</v>
          </cell>
          <cell r="H520">
            <v>0</v>
          </cell>
          <cell r="I520">
            <v>-100</v>
          </cell>
          <cell r="J520" t="str">
            <v>否</v>
          </cell>
        </row>
        <row r="521">
          <cell r="A521">
            <v>3275922</v>
          </cell>
          <cell r="B521" t="str">
            <v>2025-04-20 07:44:44</v>
          </cell>
          <cell r="C521" t="str">
            <v>小单32.36  大双32.36  大单35.28</v>
          </cell>
          <cell r="D521" t="str">
            <v>大单</v>
          </cell>
          <cell r="E521">
            <v>100</v>
          </cell>
          <cell r="F521">
            <v>6</v>
          </cell>
          <cell r="G521" t="str">
            <v>小双</v>
          </cell>
          <cell r="H521">
            <v>0</v>
          </cell>
          <cell r="I521">
            <v>-100</v>
          </cell>
          <cell r="J521" t="str">
            <v>否</v>
          </cell>
        </row>
        <row r="522">
          <cell r="A522">
            <v>3275923</v>
          </cell>
          <cell r="B522" t="str">
            <v>2025-04-20 07:48:15</v>
          </cell>
          <cell r="C522" t="str">
            <v>大双31.45  小双34.28  大单34.28</v>
          </cell>
          <cell r="D522" t="str">
            <v>大双</v>
          </cell>
          <cell r="E522">
            <v>100.01</v>
          </cell>
          <cell r="F522">
            <v>18</v>
          </cell>
          <cell r="G522" t="str">
            <v>大双</v>
          </cell>
          <cell r="H522">
            <v>148.444</v>
          </cell>
          <cell r="I522">
            <v>48.434</v>
          </cell>
          <cell r="J522" t="str">
            <v>是</v>
          </cell>
        </row>
        <row r="523">
          <cell r="A523">
            <v>3275924</v>
          </cell>
          <cell r="B523" t="str">
            <v>2025-04-20 07:51:46</v>
          </cell>
          <cell r="C523" t="str">
            <v>大双31.45  小双34.28  大单34.28</v>
          </cell>
          <cell r="D523" t="str">
            <v>大双</v>
          </cell>
          <cell r="E523">
            <v>100.01</v>
          </cell>
          <cell r="F523">
            <v>12</v>
          </cell>
          <cell r="G523" t="str">
            <v>小双</v>
          </cell>
          <cell r="H523">
            <v>148.4324</v>
          </cell>
          <cell r="I523">
            <v>48.4224</v>
          </cell>
          <cell r="J523" t="str">
            <v>是</v>
          </cell>
        </row>
        <row r="524">
          <cell r="A524">
            <v>3275925</v>
          </cell>
          <cell r="B524" t="str">
            <v>2025-04-20 07:55:17</v>
          </cell>
          <cell r="C524" t="str">
            <v>小单32.36  小双35.28  大双32.36</v>
          </cell>
          <cell r="D524" t="str">
            <v>小双</v>
          </cell>
          <cell r="E524">
            <v>100</v>
          </cell>
          <cell r="F524">
            <v>16</v>
          </cell>
          <cell r="G524" t="str">
            <v>大双</v>
          </cell>
          <cell r="H524">
            <v>152.7392</v>
          </cell>
          <cell r="I524">
            <v>52.7392</v>
          </cell>
          <cell r="J524" t="str">
            <v>是</v>
          </cell>
        </row>
        <row r="525">
          <cell r="A525">
            <v>3275926</v>
          </cell>
          <cell r="B525" t="str">
            <v>2025-04-20 07:58:38</v>
          </cell>
          <cell r="C525" t="str">
            <v>大双31.45  小双34.28  大单34.28</v>
          </cell>
          <cell r="D525" t="str">
            <v>大双</v>
          </cell>
          <cell r="E525">
            <v>100.01</v>
          </cell>
          <cell r="F525">
            <v>17</v>
          </cell>
          <cell r="G525" t="str">
            <v>大单</v>
          </cell>
          <cell r="H525">
            <v>148.4324</v>
          </cell>
          <cell r="I525">
            <v>48.4224</v>
          </cell>
          <cell r="J525" t="str">
            <v>是</v>
          </cell>
        </row>
        <row r="526">
          <cell r="A526">
            <v>3275927</v>
          </cell>
          <cell r="B526" t="str">
            <v>2025-04-20 08:02:09</v>
          </cell>
          <cell r="C526" t="str">
            <v>大双31.45  小双34.28  大单34.28</v>
          </cell>
          <cell r="D526" t="str">
            <v>大双</v>
          </cell>
          <cell r="E526">
            <v>100.01</v>
          </cell>
          <cell r="F526">
            <v>18</v>
          </cell>
          <cell r="G526" t="str">
            <v>大双</v>
          </cell>
          <cell r="H526">
            <v>148.444</v>
          </cell>
          <cell r="I526">
            <v>48.434</v>
          </cell>
          <cell r="J526" t="str">
            <v>是</v>
          </cell>
        </row>
        <row r="527">
          <cell r="A527">
            <v>3275928</v>
          </cell>
          <cell r="B527" t="str">
            <v>2025-04-20 08:05:40</v>
          </cell>
          <cell r="C527" t="str">
            <v>大双31.45  小双34.28  大单34.28</v>
          </cell>
          <cell r="D527" t="str">
            <v>大双</v>
          </cell>
          <cell r="E527">
            <v>100.01</v>
          </cell>
          <cell r="F527">
            <v>12</v>
          </cell>
          <cell r="G527" t="str">
            <v>小双</v>
          </cell>
          <cell r="H527">
            <v>148.4324</v>
          </cell>
          <cell r="I527">
            <v>48.4224</v>
          </cell>
          <cell r="J527" t="str">
            <v>是</v>
          </cell>
        </row>
        <row r="528">
          <cell r="A528">
            <v>3275929</v>
          </cell>
          <cell r="B528" t="str">
            <v>2025-04-20 08:09:11</v>
          </cell>
          <cell r="C528" t="str">
            <v>大双31.45  小双34.28  大单34.28</v>
          </cell>
          <cell r="D528" t="str">
            <v>大双</v>
          </cell>
          <cell r="E528">
            <v>100.01</v>
          </cell>
          <cell r="F528">
            <v>17</v>
          </cell>
          <cell r="G528" t="str">
            <v>大单</v>
          </cell>
          <cell r="H528">
            <v>148.4324</v>
          </cell>
          <cell r="I528">
            <v>48.4224</v>
          </cell>
          <cell r="J528" t="str">
            <v>是</v>
          </cell>
        </row>
        <row r="529">
          <cell r="A529">
            <v>3275930</v>
          </cell>
          <cell r="B529" t="str">
            <v>2025-04-20 08:12:42</v>
          </cell>
          <cell r="C529" t="str">
            <v>大双31.45  小双34.28  大单34.28</v>
          </cell>
          <cell r="D529" t="str">
            <v>大双</v>
          </cell>
          <cell r="E529">
            <v>100.01</v>
          </cell>
          <cell r="F529">
            <v>10</v>
          </cell>
          <cell r="G529" t="str">
            <v>小双</v>
          </cell>
          <cell r="H529">
            <v>148.4324</v>
          </cell>
          <cell r="I529">
            <v>48.4224</v>
          </cell>
          <cell r="J529" t="str">
            <v>是</v>
          </cell>
        </row>
        <row r="530">
          <cell r="A530">
            <v>3275931</v>
          </cell>
          <cell r="B530" t="str">
            <v>2025-04-20 08:16:13</v>
          </cell>
          <cell r="C530" t="str">
            <v>大双31.45  小双34.28  大单34.28</v>
          </cell>
          <cell r="D530" t="str">
            <v>大双</v>
          </cell>
          <cell r="E530">
            <v>100.01</v>
          </cell>
          <cell r="F530">
            <v>13</v>
          </cell>
          <cell r="G530" t="str">
            <v>小单</v>
          </cell>
          <cell r="H530">
            <v>0</v>
          </cell>
          <cell r="I530">
            <v>-100.01</v>
          </cell>
          <cell r="J530" t="str">
            <v>否</v>
          </cell>
        </row>
        <row r="531">
          <cell r="A531">
            <v>3275932</v>
          </cell>
          <cell r="B531" t="str">
            <v>2025-04-20 08:19:44</v>
          </cell>
          <cell r="C531" t="str">
            <v>大双31.45  小双34.28  大单34.28</v>
          </cell>
          <cell r="D531" t="str">
            <v>大双</v>
          </cell>
          <cell r="E531">
            <v>100.01</v>
          </cell>
          <cell r="F531">
            <v>7</v>
          </cell>
          <cell r="G531" t="str">
            <v>小单</v>
          </cell>
          <cell r="H531">
            <v>0</v>
          </cell>
          <cell r="I531">
            <v>-100.01</v>
          </cell>
          <cell r="J531" t="str">
            <v>否</v>
          </cell>
        </row>
        <row r="532">
          <cell r="A532">
            <v>3275933</v>
          </cell>
          <cell r="B532" t="str">
            <v>2025-04-20 08:23:15</v>
          </cell>
          <cell r="C532" t="str">
            <v>大双31.45  小双34.28  大单34.28</v>
          </cell>
          <cell r="D532" t="str">
            <v>大双</v>
          </cell>
          <cell r="E532">
            <v>100.01</v>
          </cell>
          <cell r="F532">
            <v>3</v>
          </cell>
          <cell r="G532" t="str">
            <v>小单</v>
          </cell>
          <cell r="H532">
            <v>0</v>
          </cell>
          <cell r="I532">
            <v>-100.01</v>
          </cell>
          <cell r="J532" t="str">
            <v>否</v>
          </cell>
        </row>
        <row r="533">
          <cell r="A533">
            <v>3275934</v>
          </cell>
          <cell r="B533" t="str">
            <v>2025-04-20 08:26:45</v>
          </cell>
          <cell r="C533" t="str">
            <v>大双31.45  小双34.28  大单34.28</v>
          </cell>
          <cell r="D533" t="str">
            <v>大双</v>
          </cell>
          <cell r="E533">
            <v>100.01</v>
          </cell>
          <cell r="F533">
            <v>3</v>
          </cell>
          <cell r="G533" t="str">
            <v>小单</v>
          </cell>
          <cell r="H533">
            <v>0</v>
          </cell>
          <cell r="I533">
            <v>-100.01</v>
          </cell>
          <cell r="J533" t="str">
            <v>否</v>
          </cell>
        </row>
        <row r="534">
          <cell r="A534">
            <v>3275935</v>
          </cell>
          <cell r="B534" t="str">
            <v>2025-04-20 08:30:16</v>
          </cell>
          <cell r="C534" t="str">
            <v>小单31.45  小双34.28  大单34.28</v>
          </cell>
          <cell r="D534" t="str">
            <v>小单</v>
          </cell>
          <cell r="E534">
            <v>100.01</v>
          </cell>
          <cell r="F534">
            <v>14</v>
          </cell>
          <cell r="G534" t="str">
            <v>大双</v>
          </cell>
          <cell r="H534">
            <v>0</v>
          </cell>
          <cell r="I534">
            <v>-100.01</v>
          </cell>
          <cell r="J534" t="str">
            <v>否</v>
          </cell>
        </row>
        <row r="535">
          <cell r="A535">
            <v>3275936</v>
          </cell>
          <cell r="B535" t="str">
            <v>2025-04-20 08:33:47</v>
          </cell>
          <cell r="C535" t="str">
            <v>小单31.45  小双34.28  大单34.28</v>
          </cell>
          <cell r="D535" t="str">
            <v>小单</v>
          </cell>
          <cell r="E535">
            <v>100.01</v>
          </cell>
          <cell r="F535">
            <v>20</v>
          </cell>
          <cell r="G535" t="str">
            <v>大双</v>
          </cell>
          <cell r="H535">
            <v>0</v>
          </cell>
          <cell r="I535">
            <v>-100.01</v>
          </cell>
          <cell r="J535" t="str">
            <v>否</v>
          </cell>
        </row>
        <row r="536">
          <cell r="A536">
            <v>3275937</v>
          </cell>
          <cell r="B536" t="str">
            <v>2025-04-20 08:37:18</v>
          </cell>
          <cell r="C536" t="str">
            <v>大双31.45  小双34.28  大单34.28</v>
          </cell>
          <cell r="D536" t="str">
            <v>大双</v>
          </cell>
          <cell r="E536">
            <v>100.01</v>
          </cell>
          <cell r="F536">
            <v>9</v>
          </cell>
          <cell r="G536" t="str">
            <v>小单</v>
          </cell>
          <cell r="H536">
            <v>0</v>
          </cell>
          <cell r="I536">
            <v>-100.01</v>
          </cell>
          <cell r="J536" t="str">
            <v>否</v>
          </cell>
        </row>
        <row r="537">
          <cell r="A537">
            <v>3275938</v>
          </cell>
          <cell r="B537" t="str">
            <v>2025-04-20 08:40:39</v>
          </cell>
          <cell r="C537" t="str">
            <v>大双31.45  小双34.28  大单34.28</v>
          </cell>
          <cell r="D537" t="str">
            <v>大双</v>
          </cell>
          <cell r="E537">
            <v>100.01</v>
          </cell>
          <cell r="F537">
            <v>8</v>
          </cell>
          <cell r="G537" t="str">
            <v>小双</v>
          </cell>
          <cell r="H537">
            <v>148.4324</v>
          </cell>
          <cell r="I537">
            <v>48.4224</v>
          </cell>
          <cell r="J537" t="str">
            <v>是</v>
          </cell>
        </row>
        <row r="538">
          <cell r="A538">
            <v>3275939</v>
          </cell>
          <cell r="B538" t="str">
            <v>2025-04-20 08:44:10</v>
          </cell>
          <cell r="C538" t="str">
            <v>大双31.45  小双34.28  大单34.28</v>
          </cell>
          <cell r="D538" t="str">
            <v>大双</v>
          </cell>
          <cell r="E538">
            <v>100.01</v>
          </cell>
          <cell r="F538">
            <v>24</v>
          </cell>
          <cell r="G538" t="str">
            <v>大双</v>
          </cell>
          <cell r="H538">
            <v>148.444</v>
          </cell>
          <cell r="I538">
            <v>48.434</v>
          </cell>
          <cell r="J538" t="str">
            <v>是</v>
          </cell>
        </row>
        <row r="539">
          <cell r="A539">
            <v>3275940</v>
          </cell>
          <cell r="B539" t="str">
            <v>2025-04-20 08:47:41</v>
          </cell>
          <cell r="C539" t="str">
            <v>大双31.45  小双34.28  大单34.28</v>
          </cell>
          <cell r="D539" t="str">
            <v>大双</v>
          </cell>
          <cell r="E539">
            <v>100.01</v>
          </cell>
          <cell r="F539">
            <v>8</v>
          </cell>
          <cell r="G539" t="str">
            <v>小双</v>
          </cell>
          <cell r="H539">
            <v>148.4324</v>
          </cell>
          <cell r="I539">
            <v>48.4224</v>
          </cell>
          <cell r="J539" t="str">
            <v>是</v>
          </cell>
        </row>
        <row r="540">
          <cell r="A540">
            <v>3275941</v>
          </cell>
          <cell r="B540" t="str">
            <v>2025-04-20 08:51:12</v>
          </cell>
          <cell r="C540" t="str">
            <v>大双31.45  小双34.28  大单34.28</v>
          </cell>
          <cell r="D540" t="str">
            <v>大双</v>
          </cell>
          <cell r="E540">
            <v>100.01</v>
          </cell>
          <cell r="F540">
            <v>10</v>
          </cell>
          <cell r="G540" t="str">
            <v>小双</v>
          </cell>
          <cell r="H540">
            <v>148.4324</v>
          </cell>
          <cell r="I540">
            <v>48.4224</v>
          </cell>
          <cell r="J540" t="str">
            <v>是</v>
          </cell>
        </row>
        <row r="541">
          <cell r="A541">
            <v>3275942</v>
          </cell>
          <cell r="B541" t="str">
            <v>2025-04-20 08:54:43</v>
          </cell>
          <cell r="C541" t="str">
            <v>小单32.36  小双35.28  大双32.36</v>
          </cell>
          <cell r="D541" t="str">
            <v>小双</v>
          </cell>
          <cell r="E541">
            <v>100</v>
          </cell>
          <cell r="F541">
            <v>19</v>
          </cell>
          <cell r="G541" t="str">
            <v>大单</v>
          </cell>
          <cell r="H541">
            <v>0</v>
          </cell>
          <cell r="I541">
            <v>-100</v>
          </cell>
          <cell r="J541" t="str">
            <v>否</v>
          </cell>
        </row>
        <row r="542">
          <cell r="A542">
            <v>3275943</v>
          </cell>
          <cell r="B542" t="str">
            <v>2025-04-20 08:58:14</v>
          </cell>
          <cell r="C542" t="str">
            <v>小单32.36  小双35.28  大双32.36</v>
          </cell>
          <cell r="D542" t="str">
            <v>小双</v>
          </cell>
          <cell r="E542">
            <v>100</v>
          </cell>
          <cell r="F542">
            <v>18</v>
          </cell>
          <cell r="G542" t="str">
            <v>大双</v>
          </cell>
          <cell r="H542">
            <v>152.7392</v>
          </cell>
          <cell r="I542">
            <v>52.7392</v>
          </cell>
          <cell r="J542" t="str">
            <v>是</v>
          </cell>
        </row>
        <row r="543">
          <cell r="A543">
            <v>3275944</v>
          </cell>
          <cell r="B543" t="str">
            <v>2025-04-20 09:01:45</v>
          </cell>
          <cell r="C543" t="str">
            <v>小单32.36  小双35.28  大双32.36</v>
          </cell>
          <cell r="D543" t="str">
            <v>小双</v>
          </cell>
          <cell r="E543">
            <v>100</v>
          </cell>
          <cell r="F543">
            <v>11</v>
          </cell>
          <cell r="G543" t="str">
            <v>小单</v>
          </cell>
          <cell r="H543">
            <v>152.7392</v>
          </cell>
          <cell r="I543">
            <v>52.7392</v>
          </cell>
          <cell r="J543" t="str">
            <v>是</v>
          </cell>
        </row>
        <row r="544">
          <cell r="A544">
            <v>3275945</v>
          </cell>
          <cell r="B544" t="str">
            <v>2025-04-20 09:05:16</v>
          </cell>
          <cell r="C544" t="str">
            <v>小单32.36  小双35.28  大双32.36</v>
          </cell>
          <cell r="D544" t="str">
            <v>小双</v>
          </cell>
          <cell r="E544">
            <v>100</v>
          </cell>
          <cell r="F544">
            <v>1</v>
          </cell>
          <cell r="G544" t="str">
            <v>小单</v>
          </cell>
          <cell r="H544">
            <v>152.7392</v>
          </cell>
          <cell r="I544">
            <v>52.7392</v>
          </cell>
          <cell r="J544" t="str">
            <v>是</v>
          </cell>
        </row>
        <row r="545">
          <cell r="A545">
            <v>3275946</v>
          </cell>
          <cell r="B545" t="str">
            <v>2025-04-20 09:08:37</v>
          </cell>
          <cell r="C545" t="str">
            <v>小单32.36  小双35.28  大双32.36</v>
          </cell>
          <cell r="D545" t="str">
            <v>小双</v>
          </cell>
          <cell r="E545">
            <v>100</v>
          </cell>
          <cell r="F545">
            <v>20</v>
          </cell>
          <cell r="G545" t="str">
            <v>大双</v>
          </cell>
          <cell r="H545">
            <v>152.7392</v>
          </cell>
          <cell r="I545">
            <v>52.7392</v>
          </cell>
          <cell r="J545" t="str">
            <v>是</v>
          </cell>
        </row>
        <row r="546">
          <cell r="A546">
            <v>3275947</v>
          </cell>
          <cell r="B546" t="str">
            <v>2025-04-20 09:12:18</v>
          </cell>
          <cell r="C546" t="str">
            <v>小单32.36  小双35.28  大双32.36</v>
          </cell>
          <cell r="D546" t="str">
            <v>小双</v>
          </cell>
          <cell r="E546">
            <v>100</v>
          </cell>
          <cell r="F546">
            <v>8</v>
          </cell>
          <cell r="G546" t="str">
            <v>小双</v>
          </cell>
          <cell r="H546">
            <v>152.7624</v>
          </cell>
          <cell r="I546">
            <v>52.7624</v>
          </cell>
          <cell r="J546" t="str">
            <v>是</v>
          </cell>
        </row>
        <row r="547">
          <cell r="A547">
            <v>3275948</v>
          </cell>
          <cell r="B547" t="str">
            <v>2025-04-20 09:15:49</v>
          </cell>
          <cell r="C547" t="str">
            <v>小单32.36  小双35.28  大双32.36</v>
          </cell>
          <cell r="D547" t="str">
            <v>小双</v>
          </cell>
          <cell r="E547">
            <v>100</v>
          </cell>
          <cell r="F547">
            <v>10</v>
          </cell>
          <cell r="G547" t="str">
            <v>小双</v>
          </cell>
          <cell r="H547">
            <v>152.7624</v>
          </cell>
          <cell r="I547">
            <v>52.7624</v>
          </cell>
          <cell r="J547" t="str">
            <v>是</v>
          </cell>
        </row>
        <row r="548">
          <cell r="A548">
            <v>3275949</v>
          </cell>
          <cell r="B548" t="str">
            <v>2025-04-20 09:19:20</v>
          </cell>
          <cell r="C548" t="str">
            <v>小单32.36  小双35.28  大双32.36</v>
          </cell>
          <cell r="D548" t="str">
            <v>小双</v>
          </cell>
          <cell r="E548">
            <v>100</v>
          </cell>
          <cell r="F548">
            <v>11</v>
          </cell>
          <cell r="G548" t="str">
            <v>小单</v>
          </cell>
          <cell r="H548">
            <v>152.7392</v>
          </cell>
          <cell r="I548">
            <v>52.7392</v>
          </cell>
          <cell r="J548" t="str">
            <v>是</v>
          </cell>
        </row>
        <row r="549">
          <cell r="A549">
            <v>3275950</v>
          </cell>
          <cell r="B549" t="str">
            <v>2025-04-20 09:22:40</v>
          </cell>
          <cell r="C549" t="str">
            <v>小单32.36  小双35.28  大双32.36</v>
          </cell>
          <cell r="D549" t="str">
            <v>小双</v>
          </cell>
          <cell r="E549">
            <v>100</v>
          </cell>
          <cell r="F549">
            <v>14</v>
          </cell>
          <cell r="G549" t="str">
            <v>大双</v>
          </cell>
          <cell r="H549">
            <v>0</v>
          </cell>
          <cell r="I549">
            <v>-100</v>
          </cell>
          <cell r="J549" t="str">
            <v>否</v>
          </cell>
        </row>
        <row r="550">
          <cell r="A550">
            <v>3275951</v>
          </cell>
          <cell r="B550" t="str">
            <v>2025-04-20 09:26:11</v>
          </cell>
          <cell r="C550" t="str">
            <v>小单32.36  小双35.28  大双32.36</v>
          </cell>
          <cell r="D550" t="str">
            <v>小双</v>
          </cell>
          <cell r="E550">
            <v>100</v>
          </cell>
          <cell r="F550">
            <v>8</v>
          </cell>
          <cell r="G550" t="str">
            <v>小双</v>
          </cell>
          <cell r="H550">
            <v>152.7624</v>
          </cell>
          <cell r="I550">
            <v>52.7624</v>
          </cell>
          <cell r="J550" t="str">
            <v>是</v>
          </cell>
        </row>
        <row r="551">
          <cell r="A551">
            <v>3275952</v>
          </cell>
          <cell r="B551" t="str">
            <v>2025-04-20 09:29:42</v>
          </cell>
          <cell r="C551" t="str">
            <v>小单32.36  小双35.28  大双32.36</v>
          </cell>
          <cell r="D551" t="str">
            <v>小双</v>
          </cell>
          <cell r="E551">
            <v>100</v>
          </cell>
          <cell r="F551">
            <v>12</v>
          </cell>
          <cell r="G551" t="str">
            <v>小双</v>
          </cell>
          <cell r="H551">
            <v>152.7624</v>
          </cell>
          <cell r="I551">
            <v>52.7624</v>
          </cell>
          <cell r="J551" t="str">
            <v>是</v>
          </cell>
        </row>
        <row r="552">
          <cell r="A552">
            <v>3275953</v>
          </cell>
          <cell r="B552" t="str">
            <v>2025-04-20 09:33:13</v>
          </cell>
          <cell r="C552" t="str">
            <v>小单32.36  小双35.28  大双32.36</v>
          </cell>
          <cell r="D552" t="str">
            <v>小双</v>
          </cell>
          <cell r="E552">
            <v>100</v>
          </cell>
          <cell r="F552">
            <v>17</v>
          </cell>
          <cell r="G552" t="str">
            <v>大单</v>
          </cell>
          <cell r="H552">
            <v>0</v>
          </cell>
          <cell r="I552">
            <v>-100</v>
          </cell>
          <cell r="J552" t="str">
            <v>否</v>
          </cell>
        </row>
        <row r="553">
          <cell r="A553">
            <v>3275954</v>
          </cell>
          <cell r="B553" t="str">
            <v>2025-04-20 09:36:44</v>
          </cell>
          <cell r="C553" t="str">
            <v>小单32.36  小双35.28  大双32.36</v>
          </cell>
          <cell r="D553" t="str">
            <v>小双</v>
          </cell>
          <cell r="E553">
            <v>100</v>
          </cell>
          <cell r="F553">
            <v>9</v>
          </cell>
          <cell r="G553" t="str">
            <v>小单</v>
          </cell>
          <cell r="H553">
            <v>152.7392</v>
          </cell>
          <cell r="I553">
            <v>52.7392</v>
          </cell>
          <cell r="J553" t="str">
            <v>是</v>
          </cell>
        </row>
        <row r="554">
          <cell r="A554">
            <v>3275955</v>
          </cell>
          <cell r="B554" t="str">
            <v>2025-04-20 09:40:15</v>
          </cell>
          <cell r="C554" t="str">
            <v>小单32.36  小双35.28  大双32.36</v>
          </cell>
          <cell r="D554" t="str">
            <v>小双</v>
          </cell>
          <cell r="E554">
            <v>100</v>
          </cell>
          <cell r="F554">
            <v>12</v>
          </cell>
          <cell r="G554" t="str">
            <v>小双</v>
          </cell>
          <cell r="H554">
            <v>152.7624</v>
          </cell>
          <cell r="I554">
            <v>52.7624</v>
          </cell>
          <cell r="J554" t="str">
            <v>是</v>
          </cell>
        </row>
        <row r="555">
          <cell r="A555">
            <v>3275956</v>
          </cell>
          <cell r="B555" t="str">
            <v>2025-04-20 09:43:36</v>
          </cell>
          <cell r="C555" t="str">
            <v>小单32.36  小双35.28  大双32.36</v>
          </cell>
          <cell r="D555" t="str">
            <v>小双</v>
          </cell>
          <cell r="E555">
            <v>100</v>
          </cell>
          <cell r="F555">
            <v>15</v>
          </cell>
          <cell r="G555" t="str">
            <v>大单</v>
          </cell>
          <cell r="H555">
            <v>0</v>
          </cell>
          <cell r="I555">
            <v>-100</v>
          </cell>
          <cell r="J555" t="str">
            <v>否</v>
          </cell>
        </row>
        <row r="556">
          <cell r="A556">
            <v>3275957</v>
          </cell>
          <cell r="B556" t="str">
            <v>2025-04-20 09:47:17</v>
          </cell>
          <cell r="C556" t="str">
            <v>小单32.36  小双35.28  大双32.36</v>
          </cell>
          <cell r="D556" t="str">
            <v>小双</v>
          </cell>
          <cell r="E556">
            <v>100</v>
          </cell>
          <cell r="F556">
            <v>17</v>
          </cell>
          <cell r="G556" t="str">
            <v>大单</v>
          </cell>
          <cell r="H556">
            <v>0</v>
          </cell>
          <cell r="I556">
            <v>-100</v>
          </cell>
          <cell r="J556" t="str">
            <v>否</v>
          </cell>
        </row>
        <row r="557">
          <cell r="A557">
            <v>3275958</v>
          </cell>
          <cell r="B557" t="str">
            <v>2025-04-20 09:50:48</v>
          </cell>
          <cell r="C557" t="str">
            <v>小单32.36  小双35.28  大双32.36</v>
          </cell>
          <cell r="D557" t="str">
            <v>小双</v>
          </cell>
          <cell r="E557">
            <v>100</v>
          </cell>
          <cell r="F557">
            <v>11</v>
          </cell>
          <cell r="G557" t="str">
            <v>小单</v>
          </cell>
          <cell r="H557">
            <v>152.7392</v>
          </cell>
          <cell r="I557">
            <v>52.7392</v>
          </cell>
          <cell r="J557" t="str">
            <v>是</v>
          </cell>
        </row>
        <row r="558">
          <cell r="A558">
            <v>3275959</v>
          </cell>
          <cell r="B558" t="str">
            <v>2025-04-20 09:54:09</v>
          </cell>
          <cell r="C558" t="str">
            <v>小单32.36  小双35.28  大双32.36</v>
          </cell>
          <cell r="D558" t="str">
            <v>小双</v>
          </cell>
          <cell r="E558">
            <v>100</v>
          </cell>
          <cell r="F558">
            <v>19</v>
          </cell>
          <cell r="G558" t="str">
            <v>大单</v>
          </cell>
          <cell r="H558">
            <v>0</v>
          </cell>
          <cell r="I558">
            <v>-100</v>
          </cell>
          <cell r="J558" t="str">
            <v>否</v>
          </cell>
        </row>
        <row r="559">
          <cell r="A559">
            <v>3275960</v>
          </cell>
          <cell r="B559" t="str">
            <v>2025-04-20 09:57:50</v>
          </cell>
          <cell r="C559" t="str">
            <v>小单32.36  小双35.28  大双32.36</v>
          </cell>
          <cell r="D559" t="str">
            <v>小双</v>
          </cell>
          <cell r="E559">
            <v>100</v>
          </cell>
          <cell r="F559">
            <v>19</v>
          </cell>
          <cell r="G559" t="str">
            <v>大单</v>
          </cell>
          <cell r="H559">
            <v>0</v>
          </cell>
          <cell r="I559">
            <v>-100</v>
          </cell>
          <cell r="J559" t="str">
            <v>否</v>
          </cell>
        </row>
        <row r="560">
          <cell r="A560">
            <v>3275961</v>
          </cell>
          <cell r="B560" t="str">
            <v>2025-04-20 10:01:11</v>
          </cell>
          <cell r="C560" t="str">
            <v>小单32.36  小双35.28  大双32.36</v>
          </cell>
          <cell r="D560" t="str">
            <v>小双</v>
          </cell>
          <cell r="E560">
            <v>100</v>
          </cell>
          <cell r="F560">
            <v>8</v>
          </cell>
          <cell r="G560" t="str">
            <v>小双</v>
          </cell>
          <cell r="H560">
            <v>152.7624</v>
          </cell>
          <cell r="I560">
            <v>52.7624</v>
          </cell>
          <cell r="J560" t="str">
            <v>是</v>
          </cell>
        </row>
        <row r="561">
          <cell r="A561">
            <v>3275962</v>
          </cell>
          <cell r="B561" t="str">
            <v>2025-04-20 10:04:42</v>
          </cell>
          <cell r="C561" t="str">
            <v>小单32.36  小双35.28  大双32.36</v>
          </cell>
          <cell r="D561" t="str">
            <v>小双</v>
          </cell>
          <cell r="E561">
            <v>100</v>
          </cell>
          <cell r="F561">
            <v>13</v>
          </cell>
          <cell r="G561" t="str">
            <v>小单</v>
          </cell>
          <cell r="H561">
            <v>0</v>
          </cell>
          <cell r="I561">
            <v>-100</v>
          </cell>
          <cell r="J561" t="str">
            <v>否</v>
          </cell>
        </row>
        <row r="562">
          <cell r="A562">
            <v>3275963</v>
          </cell>
          <cell r="B562" t="str">
            <v>2025-04-20 10:08:13</v>
          </cell>
          <cell r="C562" t="str">
            <v>小单32.36  小双35.28  大双32.36</v>
          </cell>
          <cell r="D562" t="str">
            <v>小双</v>
          </cell>
          <cell r="E562">
            <v>100</v>
          </cell>
          <cell r="F562">
            <v>17</v>
          </cell>
          <cell r="G562" t="str">
            <v>大单</v>
          </cell>
          <cell r="H562">
            <v>0</v>
          </cell>
          <cell r="I562">
            <v>-100</v>
          </cell>
          <cell r="J562" t="str">
            <v>否</v>
          </cell>
        </row>
        <row r="563">
          <cell r="A563">
            <v>3275964</v>
          </cell>
          <cell r="B563" t="str">
            <v>2025-04-20 10:11:44</v>
          </cell>
          <cell r="C563" t="str">
            <v>小单31.45  小双34.28  大单34.28</v>
          </cell>
          <cell r="D563" t="str">
            <v>小单</v>
          </cell>
          <cell r="E563">
            <v>100.01</v>
          </cell>
          <cell r="F563">
            <v>13</v>
          </cell>
          <cell r="G563" t="str">
            <v>小单</v>
          </cell>
          <cell r="H563">
            <v>0</v>
          </cell>
          <cell r="I563">
            <v>-100.01</v>
          </cell>
          <cell r="J563" t="str">
            <v>否</v>
          </cell>
        </row>
        <row r="564">
          <cell r="A564">
            <v>3275965</v>
          </cell>
          <cell r="B564" t="str">
            <v>2025-04-20 10:15:15</v>
          </cell>
          <cell r="C564" t="str">
            <v>小单31.45  小双34.28  大单34.28</v>
          </cell>
          <cell r="D564" t="str">
            <v>小单</v>
          </cell>
          <cell r="E564">
            <v>100.01</v>
          </cell>
          <cell r="F564">
            <v>15</v>
          </cell>
          <cell r="G564" t="str">
            <v>大单</v>
          </cell>
          <cell r="H564">
            <v>148.4324</v>
          </cell>
          <cell r="I564">
            <v>48.4224</v>
          </cell>
          <cell r="J564" t="str">
            <v>是</v>
          </cell>
        </row>
        <row r="565">
          <cell r="A565">
            <v>3275966</v>
          </cell>
          <cell r="B565" t="str">
            <v>2025-04-20 10:18:46</v>
          </cell>
          <cell r="C565" t="str">
            <v>小单31.45  小双34.28  大单34.28</v>
          </cell>
          <cell r="D565" t="str">
            <v>小单</v>
          </cell>
          <cell r="E565">
            <v>100.01</v>
          </cell>
          <cell r="F565">
            <v>9</v>
          </cell>
          <cell r="G565" t="str">
            <v>小单</v>
          </cell>
          <cell r="H565">
            <v>148.444</v>
          </cell>
          <cell r="I565">
            <v>48.434</v>
          </cell>
          <cell r="J565" t="str">
            <v>是</v>
          </cell>
        </row>
        <row r="566">
          <cell r="A566">
            <v>3275967</v>
          </cell>
          <cell r="B566" t="str">
            <v>2025-04-20 10:22:17</v>
          </cell>
          <cell r="C566" t="str">
            <v>小单31.45  小双34.28  大单34.28</v>
          </cell>
          <cell r="D566" t="str">
            <v>小单</v>
          </cell>
          <cell r="E566">
            <v>100.01</v>
          </cell>
          <cell r="F566">
            <v>22</v>
          </cell>
          <cell r="G566" t="str">
            <v>大双</v>
          </cell>
          <cell r="H566">
            <v>0</v>
          </cell>
          <cell r="I566">
            <v>-100.01</v>
          </cell>
          <cell r="J566" t="str">
            <v>否</v>
          </cell>
        </row>
        <row r="567">
          <cell r="A567">
            <v>3275968</v>
          </cell>
          <cell r="B567" t="str">
            <v>2025-04-20 10:25:47</v>
          </cell>
          <cell r="C567" t="str">
            <v>小单31.45  小双34.28  大单34.28</v>
          </cell>
          <cell r="D567" t="str">
            <v>小单</v>
          </cell>
          <cell r="E567">
            <v>100.01</v>
          </cell>
          <cell r="F567">
            <v>10</v>
          </cell>
          <cell r="G567" t="str">
            <v>小双</v>
          </cell>
          <cell r="H567">
            <v>148.4324</v>
          </cell>
          <cell r="I567">
            <v>48.4224</v>
          </cell>
          <cell r="J567" t="str">
            <v>是</v>
          </cell>
        </row>
        <row r="568">
          <cell r="A568">
            <v>3275969</v>
          </cell>
          <cell r="B568" t="str">
            <v>2025-04-20 10:29:08</v>
          </cell>
          <cell r="C568" t="str">
            <v>小单31.45  小双34.28  大单34.28</v>
          </cell>
          <cell r="D568" t="str">
            <v>小单</v>
          </cell>
          <cell r="E568">
            <v>100.01</v>
          </cell>
          <cell r="F568">
            <v>18</v>
          </cell>
          <cell r="G568" t="str">
            <v>大双</v>
          </cell>
          <cell r="H568">
            <v>0</v>
          </cell>
          <cell r="I568">
            <v>-100.01</v>
          </cell>
          <cell r="J568" t="str">
            <v>否</v>
          </cell>
        </row>
        <row r="569">
          <cell r="A569">
            <v>3275970</v>
          </cell>
          <cell r="B569" t="str">
            <v>2025-04-20 10:32:39</v>
          </cell>
          <cell r="C569" t="str">
            <v>小单31.45  小双34.28  大单34.28</v>
          </cell>
          <cell r="D569" t="str">
            <v>小单</v>
          </cell>
          <cell r="E569">
            <v>100.01</v>
          </cell>
          <cell r="F569">
            <v>15</v>
          </cell>
          <cell r="G569" t="str">
            <v>大单</v>
          </cell>
          <cell r="H569">
            <v>148.4324</v>
          </cell>
          <cell r="I569">
            <v>48.4224</v>
          </cell>
          <cell r="J569" t="str">
            <v>是</v>
          </cell>
        </row>
        <row r="570">
          <cell r="A570">
            <v>3275971</v>
          </cell>
          <cell r="B570" t="str">
            <v>2025-04-20 10:36:10</v>
          </cell>
          <cell r="C570" t="str">
            <v>小单31.45  小双34.28  大单34.28</v>
          </cell>
          <cell r="D570" t="str">
            <v>小单</v>
          </cell>
          <cell r="E570">
            <v>100.01</v>
          </cell>
          <cell r="F570">
            <v>8</v>
          </cell>
          <cell r="G570" t="str">
            <v>小双</v>
          </cell>
          <cell r="H570">
            <v>148.4324</v>
          </cell>
          <cell r="I570">
            <v>48.4224</v>
          </cell>
          <cell r="J570" t="str">
            <v>是</v>
          </cell>
        </row>
        <row r="571">
          <cell r="A571">
            <v>3275972</v>
          </cell>
          <cell r="B571" t="str">
            <v>2025-04-20 10:39:41</v>
          </cell>
          <cell r="C571" t="str">
            <v>小单31.45  小双34.28  大单34.28</v>
          </cell>
          <cell r="D571" t="str">
            <v>小单</v>
          </cell>
          <cell r="E571">
            <v>100.01</v>
          </cell>
          <cell r="F571">
            <v>22</v>
          </cell>
          <cell r="G571" t="str">
            <v>大双</v>
          </cell>
          <cell r="H571">
            <v>0</v>
          </cell>
          <cell r="I571">
            <v>-100.01</v>
          </cell>
          <cell r="J571" t="str">
            <v>否</v>
          </cell>
        </row>
        <row r="572">
          <cell r="A572">
            <v>3275973</v>
          </cell>
          <cell r="B572" t="str">
            <v>2025-04-20 10:43:12</v>
          </cell>
          <cell r="C572" t="str">
            <v>小单31.45  小双34.28  大单34.28</v>
          </cell>
          <cell r="D572" t="str">
            <v>小单</v>
          </cell>
          <cell r="E572">
            <v>100.01</v>
          </cell>
          <cell r="F572">
            <v>10</v>
          </cell>
          <cell r="G572" t="str">
            <v>小双</v>
          </cell>
          <cell r="H572">
            <v>148.4324</v>
          </cell>
          <cell r="I572">
            <v>48.4224</v>
          </cell>
          <cell r="J572" t="str">
            <v>是</v>
          </cell>
        </row>
        <row r="573">
          <cell r="A573">
            <v>3275974</v>
          </cell>
          <cell r="B573" t="str">
            <v>2025-04-20 10:46:43</v>
          </cell>
          <cell r="C573" t="str">
            <v>小单31.45  小双34.28  大单34.28</v>
          </cell>
          <cell r="D573" t="str">
            <v>小单</v>
          </cell>
          <cell r="E573">
            <v>100.01</v>
          </cell>
          <cell r="F573">
            <v>20</v>
          </cell>
          <cell r="G573" t="str">
            <v>大双</v>
          </cell>
          <cell r="H573">
            <v>0</v>
          </cell>
          <cell r="I573">
            <v>-100.01</v>
          </cell>
          <cell r="J573" t="str">
            <v>否</v>
          </cell>
        </row>
        <row r="574">
          <cell r="A574">
            <v>3275975</v>
          </cell>
          <cell r="B574" t="str">
            <v>2025-04-20 10:50:14</v>
          </cell>
          <cell r="C574" t="str">
            <v>小单32.36  大双32.36  大单35.28</v>
          </cell>
          <cell r="D574" t="str">
            <v>大单</v>
          </cell>
          <cell r="E574">
            <v>100</v>
          </cell>
          <cell r="F574">
            <v>2</v>
          </cell>
          <cell r="G574" t="str">
            <v>小双</v>
          </cell>
          <cell r="H574">
            <v>0</v>
          </cell>
          <cell r="I574">
            <v>-100</v>
          </cell>
          <cell r="J574" t="str">
            <v>否</v>
          </cell>
        </row>
        <row r="575">
          <cell r="A575">
            <v>3275976</v>
          </cell>
          <cell r="B575" t="str">
            <v>2025-04-20 10:53:45</v>
          </cell>
          <cell r="C575" t="str">
            <v>小单31.45  小双34.28  大单34.28</v>
          </cell>
          <cell r="D575" t="str">
            <v>小单</v>
          </cell>
          <cell r="E575">
            <v>100.01</v>
          </cell>
          <cell r="F575">
            <v>23</v>
          </cell>
          <cell r="G575" t="str">
            <v>大单</v>
          </cell>
          <cell r="H575">
            <v>148.4324</v>
          </cell>
          <cell r="I575">
            <v>48.4224</v>
          </cell>
          <cell r="J575" t="str">
            <v>是</v>
          </cell>
        </row>
        <row r="576">
          <cell r="A576">
            <v>3275977</v>
          </cell>
          <cell r="B576" t="str">
            <v>2025-04-20 10:57:16</v>
          </cell>
          <cell r="C576" t="str">
            <v>小单32.36  大双32.36  大单35.28</v>
          </cell>
          <cell r="D576" t="str">
            <v>大单</v>
          </cell>
          <cell r="E576">
            <v>100</v>
          </cell>
          <cell r="F576">
            <v>7</v>
          </cell>
          <cell r="G576" t="str">
            <v>小单</v>
          </cell>
          <cell r="H576">
            <v>152.7392</v>
          </cell>
          <cell r="I576">
            <v>52.7392</v>
          </cell>
          <cell r="J576" t="str">
            <v>是</v>
          </cell>
        </row>
        <row r="577">
          <cell r="A577">
            <v>3275978</v>
          </cell>
          <cell r="B577" t="str">
            <v>2025-04-20 11:00:47</v>
          </cell>
          <cell r="C577" t="str">
            <v>小单32.36  大双32.36  大单35.28</v>
          </cell>
          <cell r="D577" t="str">
            <v>大单</v>
          </cell>
          <cell r="E577">
            <v>100</v>
          </cell>
          <cell r="F577">
            <v>10</v>
          </cell>
          <cell r="G577" t="str">
            <v>小双</v>
          </cell>
          <cell r="H577">
            <v>0</v>
          </cell>
          <cell r="I577">
            <v>-100</v>
          </cell>
          <cell r="J577" t="str">
            <v>否</v>
          </cell>
        </row>
        <row r="578">
          <cell r="A578">
            <v>3275979</v>
          </cell>
          <cell r="B578" t="str">
            <v>2025-04-20 11:04:18</v>
          </cell>
          <cell r="C578" t="str">
            <v>小单31.45  小双34.28  大单34.28</v>
          </cell>
          <cell r="D578" t="str">
            <v>小单</v>
          </cell>
          <cell r="E578">
            <v>100.01</v>
          </cell>
          <cell r="F578">
            <v>14</v>
          </cell>
          <cell r="G578" t="str">
            <v>大双</v>
          </cell>
          <cell r="H578">
            <v>0</v>
          </cell>
          <cell r="I578">
            <v>-100.01</v>
          </cell>
          <cell r="J578" t="str">
            <v>否</v>
          </cell>
        </row>
        <row r="579">
          <cell r="A579">
            <v>3275980</v>
          </cell>
          <cell r="B579" t="str">
            <v>2025-04-20 11:07:39</v>
          </cell>
          <cell r="C579" t="str">
            <v>小单32.36  大双32.36  大单35.28</v>
          </cell>
          <cell r="D579" t="str">
            <v>大单</v>
          </cell>
          <cell r="E579">
            <v>100</v>
          </cell>
          <cell r="F579">
            <v>13</v>
          </cell>
          <cell r="G579" t="str">
            <v>小单</v>
          </cell>
          <cell r="H579">
            <v>0</v>
          </cell>
          <cell r="I579">
            <v>-100</v>
          </cell>
          <cell r="J579" t="str">
            <v>否</v>
          </cell>
        </row>
        <row r="580">
          <cell r="A580">
            <v>3275981</v>
          </cell>
          <cell r="B580" t="str">
            <v>2025-04-20 11:11:10</v>
          </cell>
          <cell r="C580" t="str">
            <v>小单32.36  大双32.36  大单35.28</v>
          </cell>
          <cell r="D580" t="str">
            <v>大单</v>
          </cell>
          <cell r="E580">
            <v>100</v>
          </cell>
          <cell r="F580">
            <v>8</v>
          </cell>
          <cell r="G580" t="str">
            <v>小双</v>
          </cell>
          <cell r="H580">
            <v>0</v>
          </cell>
          <cell r="I580">
            <v>-100</v>
          </cell>
          <cell r="J580" t="str">
            <v>否</v>
          </cell>
        </row>
        <row r="581">
          <cell r="A581">
            <v>3275982</v>
          </cell>
          <cell r="B581" t="str">
            <v>2025-04-20 11:14:41</v>
          </cell>
          <cell r="C581" t="str">
            <v>小单31.45  小双34.28  大单34.28</v>
          </cell>
          <cell r="D581" t="str">
            <v>小单</v>
          </cell>
          <cell r="E581">
            <v>100.01</v>
          </cell>
          <cell r="F581">
            <v>23</v>
          </cell>
          <cell r="G581" t="str">
            <v>大单</v>
          </cell>
          <cell r="H581">
            <v>148.4324</v>
          </cell>
          <cell r="I581">
            <v>48.4224</v>
          </cell>
          <cell r="J581" t="str">
            <v>是</v>
          </cell>
        </row>
        <row r="582">
          <cell r="A582">
            <v>3275983</v>
          </cell>
          <cell r="B582" t="str">
            <v>2025-04-20 11:18:12</v>
          </cell>
          <cell r="C582" t="str">
            <v>小单31.45  小双34.28  大单34.28</v>
          </cell>
          <cell r="D582" t="str">
            <v>小单</v>
          </cell>
          <cell r="E582">
            <v>100.01</v>
          </cell>
          <cell r="F582">
            <v>12</v>
          </cell>
          <cell r="G582" t="str">
            <v>小双</v>
          </cell>
          <cell r="H582">
            <v>148.4324</v>
          </cell>
          <cell r="I582">
            <v>48.4224</v>
          </cell>
          <cell r="J582" t="str">
            <v>是</v>
          </cell>
        </row>
        <row r="583">
          <cell r="A583">
            <v>3275984</v>
          </cell>
          <cell r="B583" t="str">
            <v>2025-04-20 11:21:43</v>
          </cell>
          <cell r="C583" t="str">
            <v>小单32.36  小双35.28  大双32.36</v>
          </cell>
          <cell r="D583" t="str">
            <v>小双</v>
          </cell>
          <cell r="E583">
            <v>100</v>
          </cell>
          <cell r="F583">
            <v>13</v>
          </cell>
          <cell r="G583" t="str">
            <v>小单</v>
          </cell>
          <cell r="H583">
            <v>0</v>
          </cell>
          <cell r="I583">
            <v>-100</v>
          </cell>
          <cell r="J583" t="str">
            <v>否</v>
          </cell>
        </row>
        <row r="584">
          <cell r="A584">
            <v>3275985</v>
          </cell>
          <cell r="B584" t="str">
            <v>2025-04-20 11:25:14</v>
          </cell>
          <cell r="C584" t="str">
            <v>小单32.36  小双35.28  大双32.36</v>
          </cell>
          <cell r="D584" t="str">
            <v>小双</v>
          </cell>
          <cell r="E584">
            <v>100</v>
          </cell>
          <cell r="F584">
            <v>16</v>
          </cell>
          <cell r="G584" t="str">
            <v>大双</v>
          </cell>
          <cell r="H584">
            <v>152.7392</v>
          </cell>
          <cell r="I584">
            <v>52.7392</v>
          </cell>
          <cell r="J584" t="str">
            <v>是</v>
          </cell>
        </row>
        <row r="585">
          <cell r="A585">
            <v>3275986</v>
          </cell>
          <cell r="B585" t="str">
            <v>2025-04-20 11:28:45</v>
          </cell>
          <cell r="C585" t="str">
            <v>小单32.36  小双35.28  大双32.36</v>
          </cell>
          <cell r="D585" t="str">
            <v>小双</v>
          </cell>
          <cell r="E585">
            <v>100</v>
          </cell>
          <cell r="F585">
            <v>13</v>
          </cell>
          <cell r="G585" t="str">
            <v>小单</v>
          </cell>
          <cell r="H585">
            <v>0</v>
          </cell>
          <cell r="I585">
            <v>-100</v>
          </cell>
          <cell r="J585" t="str">
            <v>否</v>
          </cell>
        </row>
        <row r="586">
          <cell r="A586">
            <v>3275987</v>
          </cell>
          <cell r="B586" t="str">
            <v>2025-04-20 11:35:36</v>
          </cell>
          <cell r="C586" t="str">
            <v>小单32.36  小双35.28  大双32.36</v>
          </cell>
          <cell r="D586" t="str">
            <v>小双</v>
          </cell>
          <cell r="E586">
            <v>100</v>
          </cell>
          <cell r="F586" t="str">
            <v>待开奖</v>
          </cell>
        </row>
        <row r="587">
          <cell r="A587">
            <v>3276058</v>
          </cell>
          <cell r="B587" t="str">
            <v>2025-04-20 15:42:54</v>
          </cell>
          <cell r="C587" t="str">
            <v>小单32.36  大双32.36  大单35.28</v>
          </cell>
          <cell r="D587" t="str">
            <v>大单</v>
          </cell>
          <cell r="E587">
            <v>100</v>
          </cell>
          <cell r="F587">
            <v>7</v>
          </cell>
          <cell r="G587" t="str">
            <v>小单</v>
          </cell>
          <cell r="H587">
            <v>152.7392</v>
          </cell>
          <cell r="I587">
            <v>52.7392</v>
          </cell>
          <cell r="J587" t="str">
            <v>是</v>
          </cell>
        </row>
        <row r="588">
          <cell r="A588">
            <v>3276059</v>
          </cell>
          <cell r="B588" t="str">
            <v>2025-04-20 15:44:15</v>
          </cell>
          <cell r="C588" t="str">
            <v>小单32.36  大双32.36  大单35.28</v>
          </cell>
          <cell r="D588" t="str">
            <v>大单</v>
          </cell>
          <cell r="E588">
            <v>100</v>
          </cell>
          <cell r="F588">
            <v>13</v>
          </cell>
          <cell r="G588" t="str">
            <v>小单</v>
          </cell>
          <cell r="H588">
            <v>0</v>
          </cell>
          <cell r="I588">
            <v>-100</v>
          </cell>
          <cell r="J588" t="str">
            <v>否</v>
          </cell>
        </row>
        <row r="589">
          <cell r="A589">
            <v>3276060</v>
          </cell>
          <cell r="B589" t="str">
            <v>2025-04-20 15:47:46</v>
          </cell>
          <cell r="C589" t="str">
            <v>小单32.36  大双32.36  大单35.28</v>
          </cell>
          <cell r="D589" t="str">
            <v>大单</v>
          </cell>
          <cell r="E589">
            <v>100</v>
          </cell>
          <cell r="F589">
            <v>8</v>
          </cell>
          <cell r="G589" t="str">
            <v>小双</v>
          </cell>
          <cell r="H589">
            <v>0</v>
          </cell>
          <cell r="I589">
            <v>-100</v>
          </cell>
          <cell r="J589" t="str">
            <v>否</v>
          </cell>
        </row>
        <row r="590">
          <cell r="A590">
            <v>3276061</v>
          </cell>
          <cell r="B590" t="str">
            <v>2025-04-20 15:51:17</v>
          </cell>
          <cell r="C590" t="str">
            <v>小单31.45  小双34.28  大单34.28</v>
          </cell>
          <cell r="D590" t="str">
            <v>小单</v>
          </cell>
          <cell r="E590">
            <v>100.01</v>
          </cell>
          <cell r="F590">
            <v>21</v>
          </cell>
          <cell r="G590" t="str">
            <v>大单</v>
          </cell>
          <cell r="H590">
            <v>148.4324</v>
          </cell>
          <cell r="I590">
            <v>48.4224</v>
          </cell>
          <cell r="J590" t="str">
            <v>是</v>
          </cell>
        </row>
        <row r="591">
          <cell r="A591">
            <v>3276062</v>
          </cell>
          <cell r="B591" t="str">
            <v>2025-04-20 15:54:48</v>
          </cell>
          <cell r="C591" t="str">
            <v>小单31.45  小双34.28  大单34.28</v>
          </cell>
          <cell r="D591" t="str">
            <v>小单</v>
          </cell>
          <cell r="E591">
            <v>100.01</v>
          </cell>
          <cell r="F591">
            <v>17</v>
          </cell>
          <cell r="G591" t="str">
            <v>大单</v>
          </cell>
          <cell r="H591">
            <v>148.4324</v>
          </cell>
          <cell r="I591">
            <v>48.4224</v>
          </cell>
          <cell r="J591" t="str">
            <v>是</v>
          </cell>
        </row>
        <row r="592">
          <cell r="A592">
            <v>3276063</v>
          </cell>
          <cell r="B592" t="str">
            <v>2025-04-20 15:58:19</v>
          </cell>
          <cell r="C592" t="str">
            <v>小单32.36  大双32.36  大单35.28</v>
          </cell>
          <cell r="D592" t="str">
            <v>大单</v>
          </cell>
          <cell r="E592">
            <v>100</v>
          </cell>
          <cell r="F592">
            <v>16</v>
          </cell>
          <cell r="G592" t="str">
            <v>大双</v>
          </cell>
          <cell r="H592">
            <v>152.7392</v>
          </cell>
          <cell r="I592">
            <v>52.7392</v>
          </cell>
          <cell r="J592" t="str">
            <v>是</v>
          </cell>
        </row>
        <row r="593">
          <cell r="A593">
            <v>3276064</v>
          </cell>
          <cell r="B593" t="str">
            <v>2025-04-20 16:01:40</v>
          </cell>
          <cell r="C593" t="str">
            <v>小单32.36  大双32.36  大单35.28</v>
          </cell>
          <cell r="D593" t="str">
            <v>大单</v>
          </cell>
          <cell r="E593">
            <v>100</v>
          </cell>
          <cell r="F593">
            <v>18</v>
          </cell>
          <cell r="G593" t="str">
            <v>大双</v>
          </cell>
          <cell r="H593">
            <v>152.7392</v>
          </cell>
          <cell r="I593">
            <v>52.7392</v>
          </cell>
          <cell r="J593" t="str">
            <v>是</v>
          </cell>
        </row>
        <row r="594">
          <cell r="A594">
            <v>3276065</v>
          </cell>
          <cell r="B594" t="str">
            <v>2025-04-20 16:05:11</v>
          </cell>
          <cell r="C594" t="str">
            <v>小单32.36  大双32.36  大单35.28</v>
          </cell>
          <cell r="D594" t="str">
            <v>大单</v>
          </cell>
          <cell r="E594">
            <v>100</v>
          </cell>
          <cell r="F594">
            <v>21</v>
          </cell>
          <cell r="G594" t="str">
            <v>大单</v>
          </cell>
          <cell r="H594">
            <v>152.7624</v>
          </cell>
          <cell r="I594">
            <v>52.7624</v>
          </cell>
          <cell r="J594" t="str">
            <v>是</v>
          </cell>
        </row>
        <row r="595">
          <cell r="A595">
            <v>3276066</v>
          </cell>
          <cell r="B595" t="str">
            <v>2025-04-20 16:08:42</v>
          </cell>
          <cell r="C595" t="str">
            <v>小单32.36  大双32.36  大单35.28</v>
          </cell>
          <cell r="D595" t="str">
            <v>大单</v>
          </cell>
          <cell r="E595">
            <v>100</v>
          </cell>
          <cell r="F595">
            <v>15</v>
          </cell>
          <cell r="G595" t="str">
            <v>大单</v>
          </cell>
          <cell r="H595">
            <v>152.7624</v>
          </cell>
          <cell r="I595">
            <v>52.7624</v>
          </cell>
          <cell r="J595" t="str">
            <v>是</v>
          </cell>
        </row>
        <row r="596">
          <cell r="A596">
            <v>3276067</v>
          </cell>
          <cell r="B596" t="str">
            <v>2025-04-20 16:12:13</v>
          </cell>
          <cell r="C596" t="str">
            <v>小单32.36  大双32.36  大单35.28</v>
          </cell>
          <cell r="D596" t="str">
            <v>大单</v>
          </cell>
          <cell r="E596">
            <v>100</v>
          </cell>
          <cell r="F596">
            <v>12</v>
          </cell>
          <cell r="G596" t="str">
            <v>小双</v>
          </cell>
          <cell r="H596">
            <v>0</v>
          </cell>
          <cell r="I596">
            <v>-100</v>
          </cell>
          <cell r="J596" t="str">
            <v>否</v>
          </cell>
        </row>
        <row r="597">
          <cell r="A597">
            <v>3276068</v>
          </cell>
          <cell r="B597" t="str">
            <v>2025-04-20 16:15:44</v>
          </cell>
          <cell r="C597" t="str">
            <v>小单32.36  大双32.36  大单35.28</v>
          </cell>
          <cell r="D597" t="str">
            <v>大单</v>
          </cell>
          <cell r="E597">
            <v>100</v>
          </cell>
          <cell r="F597">
            <v>10</v>
          </cell>
          <cell r="G597" t="str">
            <v>小双</v>
          </cell>
          <cell r="H597">
            <v>0</v>
          </cell>
          <cell r="I597">
            <v>-100</v>
          </cell>
          <cell r="J597" t="str">
            <v>否</v>
          </cell>
        </row>
        <row r="598">
          <cell r="A598">
            <v>3276069</v>
          </cell>
          <cell r="B598" t="str">
            <v>2025-04-20 16:19:15</v>
          </cell>
          <cell r="C598" t="str">
            <v>小单32.36  大双32.36  大单35.28</v>
          </cell>
          <cell r="D598" t="str">
            <v>大单</v>
          </cell>
          <cell r="E598">
            <v>100</v>
          </cell>
          <cell r="F598">
            <v>11</v>
          </cell>
          <cell r="G598" t="str">
            <v>小单</v>
          </cell>
          <cell r="H598">
            <v>152.7392</v>
          </cell>
          <cell r="I598">
            <v>52.7392</v>
          </cell>
          <cell r="J598" t="str">
            <v>是</v>
          </cell>
        </row>
        <row r="599">
          <cell r="A599">
            <v>3276070</v>
          </cell>
          <cell r="B599" t="str">
            <v>2025-04-20 16:22:46</v>
          </cell>
          <cell r="C599" t="str">
            <v>小单31.45  小双34.28  大单34.28</v>
          </cell>
          <cell r="D599" t="str">
            <v>小单</v>
          </cell>
          <cell r="E599">
            <v>100.01</v>
          </cell>
          <cell r="F599">
            <v>16</v>
          </cell>
          <cell r="G599" t="str">
            <v>大双</v>
          </cell>
          <cell r="H599">
            <v>0</v>
          </cell>
          <cell r="I599">
            <v>-100.01</v>
          </cell>
          <cell r="J599" t="str">
            <v>否</v>
          </cell>
        </row>
        <row r="600">
          <cell r="A600">
            <v>3276071</v>
          </cell>
          <cell r="B600" t="str">
            <v>2025-04-20 16:26:17</v>
          </cell>
          <cell r="C600" t="str">
            <v>小单31.45  小双34.28  大单34.28</v>
          </cell>
          <cell r="D600" t="str">
            <v>小单</v>
          </cell>
          <cell r="E600">
            <v>100.01</v>
          </cell>
          <cell r="F600">
            <v>18</v>
          </cell>
          <cell r="G600" t="str">
            <v>大双</v>
          </cell>
          <cell r="H600">
            <v>0</v>
          </cell>
          <cell r="I600">
            <v>-100.01</v>
          </cell>
          <cell r="J600" t="str">
            <v>否</v>
          </cell>
        </row>
        <row r="601">
          <cell r="A601">
            <v>3276072</v>
          </cell>
          <cell r="B601" t="str">
            <v>2025-04-20 16:29:48</v>
          </cell>
          <cell r="C601" t="str">
            <v>小单31.45  小双34.28  大单34.28</v>
          </cell>
          <cell r="D601" t="str">
            <v>小单</v>
          </cell>
          <cell r="E601">
            <v>100.01</v>
          </cell>
          <cell r="F601">
            <v>8</v>
          </cell>
          <cell r="G601" t="str">
            <v>小双</v>
          </cell>
          <cell r="H601">
            <v>148.4324</v>
          </cell>
          <cell r="I601">
            <v>48.4224</v>
          </cell>
          <cell r="J601" t="str">
            <v>是</v>
          </cell>
        </row>
        <row r="602">
          <cell r="A602">
            <v>3276073</v>
          </cell>
          <cell r="B602" t="str">
            <v>2025-04-20 16:33:19</v>
          </cell>
          <cell r="C602" t="str">
            <v>小单31.45  小双34.28  大单34.28</v>
          </cell>
          <cell r="D602" t="str">
            <v>小单</v>
          </cell>
          <cell r="E602">
            <v>100.01</v>
          </cell>
          <cell r="F602">
            <v>18</v>
          </cell>
          <cell r="G602" t="str">
            <v>大双</v>
          </cell>
          <cell r="H602">
            <v>0</v>
          </cell>
          <cell r="I602">
            <v>-100.01</v>
          </cell>
          <cell r="J602" t="str">
            <v>否</v>
          </cell>
        </row>
        <row r="603">
          <cell r="A603">
            <v>3276074</v>
          </cell>
          <cell r="B603" t="str">
            <v>2025-04-20 16:36:40</v>
          </cell>
          <cell r="C603" t="str">
            <v>小单32.36  大双32.36  大单35.28</v>
          </cell>
          <cell r="D603" t="str">
            <v>大单</v>
          </cell>
          <cell r="E603">
            <v>100</v>
          </cell>
          <cell r="F603">
            <v>17</v>
          </cell>
          <cell r="G603" t="str">
            <v>大单</v>
          </cell>
          <cell r="H603">
            <v>152.7624</v>
          </cell>
          <cell r="I603">
            <v>52.7624</v>
          </cell>
          <cell r="J603" t="str">
            <v>是</v>
          </cell>
        </row>
        <row r="604">
          <cell r="A604">
            <v>3276075</v>
          </cell>
          <cell r="B604" t="str">
            <v>2025-04-20 16:40:11</v>
          </cell>
          <cell r="C604" t="str">
            <v>小单32.36  大双32.36  大单35.28</v>
          </cell>
          <cell r="D604" t="str">
            <v>大单</v>
          </cell>
          <cell r="E604">
            <v>100</v>
          </cell>
          <cell r="F604">
            <v>12</v>
          </cell>
          <cell r="G604" t="str">
            <v>小双</v>
          </cell>
          <cell r="H604">
            <v>0</v>
          </cell>
          <cell r="I604">
            <v>-100</v>
          </cell>
          <cell r="J604" t="str">
            <v>否</v>
          </cell>
        </row>
        <row r="605">
          <cell r="A605">
            <v>3276076</v>
          </cell>
          <cell r="B605" t="str">
            <v>2025-04-20 16:43:42</v>
          </cell>
          <cell r="C605" t="str">
            <v>小单32.36  大双32.36  大单35.28</v>
          </cell>
          <cell r="D605" t="str">
            <v>大单</v>
          </cell>
          <cell r="E605">
            <v>100</v>
          </cell>
          <cell r="F605">
            <v>7</v>
          </cell>
          <cell r="G605" t="str">
            <v>小单</v>
          </cell>
          <cell r="H605">
            <v>152.7392</v>
          </cell>
          <cell r="I605">
            <v>52.7392</v>
          </cell>
          <cell r="J605" t="str">
            <v>是</v>
          </cell>
        </row>
        <row r="606">
          <cell r="A606">
            <v>3276077</v>
          </cell>
          <cell r="B606" t="str">
            <v>2025-04-20 16:47:13</v>
          </cell>
          <cell r="C606" t="str">
            <v>小单32.36  大双32.36  大单35.28</v>
          </cell>
          <cell r="D606" t="str">
            <v>大单</v>
          </cell>
          <cell r="E606">
            <v>100</v>
          </cell>
          <cell r="F606">
            <v>6</v>
          </cell>
          <cell r="G606" t="str">
            <v>小双</v>
          </cell>
          <cell r="H606">
            <v>0</v>
          </cell>
          <cell r="I606">
            <v>-100</v>
          </cell>
          <cell r="J606" t="str">
            <v>否</v>
          </cell>
        </row>
        <row r="607">
          <cell r="A607">
            <v>3276078</v>
          </cell>
          <cell r="B607" t="str">
            <v>2025-04-20 16:50:44</v>
          </cell>
          <cell r="C607" t="str">
            <v>小单32.36  大双32.36  大单35.28</v>
          </cell>
          <cell r="D607" t="str">
            <v>大单</v>
          </cell>
          <cell r="E607">
            <v>100</v>
          </cell>
          <cell r="F607">
            <v>8</v>
          </cell>
          <cell r="G607" t="str">
            <v>小双</v>
          </cell>
          <cell r="H607">
            <v>0</v>
          </cell>
          <cell r="I607">
            <v>-100</v>
          </cell>
          <cell r="J607" t="str">
            <v>否</v>
          </cell>
        </row>
        <row r="608">
          <cell r="A608">
            <v>3276079</v>
          </cell>
          <cell r="B608" t="str">
            <v>2025-04-20 16:54:15</v>
          </cell>
          <cell r="C608" t="str">
            <v>小单32.36  小双35.28  大双32.36</v>
          </cell>
          <cell r="D608" t="str">
            <v>小双</v>
          </cell>
          <cell r="E608">
            <v>100</v>
          </cell>
          <cell r="F608">
            <v>12</v>
          </cell>
          <cell r="G608" t="str">
            <v>小双</v>
          </cell>
          <cell r="H608">
            <v>152.7624</v>
          </cell>
          <cell r="I608">
            <v>52.7624</v>
          </cell>
          <cell r="J608" t="str">
            <v>是</v>
          </cell>
        </row>
        <row r="609">
          <cell r="A609">
            <v>3276080</v>
          </cell>
          <cell r="B609" t="str">
            <v>2025-04-20 16:57:46</v>
          </cell>
          <cell r="C609" t="str">
            <v>小单32.36  小双35.28  大双32.36</v>
          </cell>
          <cell r="D609" t="str">
            <v>小双</v>
          </cell>
          <cell r="E609">
            <v>100</v>
          </cell>
          <cell r="F609">
            <v>18</v>
          </cell>
          <cell r="G609" t="str">
            <v>大双</v>
          </cell>
          <cell r="H609">
            <v>152.7392</v>
          </cell>
          <cell r="I609">
            <v>52.7392</v>
          </cell>
          <cell r="J609" t="str">
            <v>是</v>
          </cell>
        </row>
        <row r="610">
          <cell r="A610">
            <v>3276081</v>
          </cell>
          <cell r="B610" t="str">
            <v>2025-04-20 17:01:17</v>
          </cell>
          <cell r="C610" t="str">
            <v>小单32.36  小双35.28  大双32.36</v>
          </cell>
          <cell r="D610" t="str">
            <v>小双</v>
          </cell>
          <cell r="E610">
            <v>100</v>
          </cell>
          <cell r="F610">
            <v>21</v>
          </cell>
          <cell r="G610" t="str">
            <v>大单</v>
          </cell>
          <cell r="H610">
            <v>0</v>
          </cell>
          <cell r="I610">
            <v>-100</v>
          </cell>
          <cell r="J610" t="str">
            <v>否</v>
          </cell>
        </row>
        <row r="611">
          <cell r="A611">
            <v>3276082</v>
          </cell>
          <cell r="B611" t="str">
            <v>2025-04-20 17:04:38</v>
          </cell>
          <cell r="C611" t="str">
            <v>大双31.45  小双34.28  大单34.28</v>
          </cell>
          <cell r="D611" t="str">
            <v>大双</v>
          </cell>
          <cell r="E611">
            <v>100.01</v>
          </cell>
          <cell r="F611">
            <v>11</v>
          </cell>
          <cell r="G611" t="str">
            <v>小单</v>
          </cell>
          <cell r="H611">
            <v>0</v>
          </cell>
          <cell r="I611">
            <v>-100.01</v>
          </cell>
          <cell r="J611" t="str">
            <v>否</v>
          </cell>
        </row>
        <row r="612">
          <cell r="A612">
            <v>3276083</v>
          </cell>
          <cell r="B612" t="str">
            <v>2025-04-20 17:08:19</v>
          </cell>
          <cell r="C612" t="str">
            <v>小单32.36  小双35.28  大双32.36</v>
          </cell>
          <cell r="D612" t="str">
            <v>小双</v>
          </cell>
          <cell r="E612">
            <v>100</v>
          </cell>
          <cell r="F612">
            <v>11</v>
          </cell>
          <cell r="G612" t="str">
            <v>小单</v>
          </cell>
          <cell r="H612">
            <v>152.7392</v>
          </cell>
          <cell r="I612">
            <v>52.7392</v>
          </cell>
          <cell r="J612" t="str">
            <v>是</v>
          </cell>
        </row>
        <row r="613">
          <cell r="A613">
            <v>3276084</v>
          </cell>
          <cell r="B613" t="str">
            <v>2025-04-20 17:11:50</v>
          </cell>
          <cell r="C613" t="str">
            <v>小单32.36  小双35.28  大双32.36</v>
          </cell>
          <cell r="D613" t="str">
            <v>小双</v>
          </cell>
          <cell r="E613">
            <v>100</v>
          </cell>
          <cell r="F613">
            <v>10</v>
          </cell>
          <cell r="G613" t="str">
            <v>小双</v>
          </cell>
          <cell r="H613">
            <v>152.7624</v>
          </cell>
          <cell r="I613">
            <v>52.7624</v>
          </cell>
          <cell r="J613" t="str">
            <v>是</v>
          </cell>
        </row>
        <row r="614">
          <cell r="A614">
            <v>3276085</v>
          </cell>
          <cell r="B614" t="str">
            <v>2025-04-20 17:15:11</v>
          </cell>
          <cell r="C614" t="str">
            <v>小单32.36  小双35.28  大双32.36</v>
          </cell>
          <cell r="D614" t="str">
            <v>小双</v>
          </cell>
          <cell r="E614">
            <v>100</v>
          </cell>
          <cell r="F614">
            <v>4</v>
          </cell>
          <cell r="G614" t="str">
            <v>小双</v>
          </cell>
          <cell r="H614">
            <v>152.7624</v>
          </cell>
          <cell r="I614">
            <v>52.7624</v>
          </cell>
          <cell r="J614" t="str">
            <v>是</v>
          </cell>
        </row>
        <row r="615">
          <cell r="A615">
            <v>3276086</v>
          </cell>
          <cell r="B615" t="str">
            <v>2025-04-20 17:18:42</v>
          </cell>
          <cell r="C615" t="str">
            <v>小单32.36  小双35.28  大双32.36</v>
          </cell>
          <cell r="D615" t="str">
            <v>小双</v>
          </cell>
          <cell r="E615">
            <v>100</v>
          </cell>
          <cell r="F615">
            <v>7</v>
          </cell>
          <cell r="G615" t="str">
            <v>小单</v>
          </cell>
          <cell r="H615">
            <v>152.7392</v>
          </cell>
          <cell r="I615">
            <v>52.7392</v>
          </cell>
          <cell r="J615" t="str">
            <v>是</v>
          </cell>
        </row>
        <row r="616">
          <cell r="A616">
            <v>3276087</v>
          </cell>
          <cell r="B616" t="str">
            <v>2025-04-20 17:22:13</v>
          </cell>
          <cell r="C616" t="str">
            <v>小单32.36  小双35.28  大双32.36</v>
          </cell>
          <cell r="D616" t="str">
            <v>小双</v>
          </cell>
          <cell r="E616">
            <v>100</v>
          </cell>
          <cell r="F616">
            <v>18</v>
          </cell>
          <cell r="G616" t="str">
            <v>大双</v>
          </cell>
          <cell r="H616">
            <v>152.7392</v>
          </cell>
          <cell r="I616">
            <v>52.7392</v>
          </cell>
          <cell r="J616" t="str">
            <v>是</v>
          </cell>
        </row>
        <row r="617">
          <cell r="A617">
            <v>3276088</v>
          </cell>
          <cell r="B617" t="str">
            <v>2025-04-20 17:25:44</v>
          </cell>
          <cell r="C617" t="str">
            <v>小单32.36  小双35.28  大双32.36</v>
          </cell>
          <cell r="D617" t="str">
            <v>小双</v>
          </cell>
          <cell r="E617">
            <v>100</v>
          </cell>
          <cell r="F617">
            <v>12</v>
          </cell>
          <cell r="G617" t="str">
            <v>小双</v>
          </cell>
          <cell r="H617">
            <v>152.7624</v>
          </cell>
          <cell r="I617">
            <v>52.7624</v>
          </cell>
          <cell r="J617" t="str">
            <v>是</v>
          </cell>
        </row>
        <row r="618">
          <cell r="A618">
            <v>3276089</v>
          </cell>
          <cell r="B618" t="str">
            <v>2025-04-20 17:29:15</v>
          </cell>
          <cell r="C618" t="str">
            <v>小单32.36  小双35.28  大双32.36</v>
          </cell>
          <cell r="D618" t="str">
            <v>小双</v>
          </cell>
          <cell r="E618">
            <v>100</v>
          </cell>
          <cell r="F618">
            <v>14</v>
          </cell>
          <cell r="G618" t="str">
            <v>大双</v>
          </cell>
          <cell r="H618">
            <v>0</v>
          </cell>
          <cell r="I618">
            <v>-100</v>
          </cell>
          <cell r="J618" t="str">
            <v>否</v>
          </cell>
        </row>
        <row r="619">
          <cell r="A619">
            <v>3276090</v>
          </cell>
          <cell r="B619" t="str">
            <v>2025-04-20 17:32:46</v>
          </cell>
          <cell r="C619" t="str">
            <v>小单32.36  小双35.28  大双32.36</v>
          </cell>
          <cell r="D619" t="str">
            <v>小双</v>
          </cell>
          <cell r="E619">
            <v>100</v>
          </cell>
          <cell r="F619">
            <v>10</v>
          </cell>
          <cell r="G619" t="str">
            <v>小双</v>
          </cell>
          <cell r="H619">
            <v>152.7624</v>
          </cell>
          <cell r="I619">
            <v>52.7624</v>
          </cell>
          <cell r="J619" t="str">
            <v>是</v>
          </cell>
        </row>
        <row r="620">
          <cell r="A620">
            <v>3276091</v>
          </cell>
          <cell r="B620" t="str">
            <v>2025-04-20 17:36:17</v>
          </cell>
          <cell r="C620" t="str">
            <v>小单32.36  小双35.28  大双32.36</v>
          </cell>
          <cell r="D620" t="str">
            <v>小双</v>
          </cell>
          <cell r="E620">
            <v>100</v>
          </cell>
          <cell r="F620">
            <v>19</v>
          </cell>
          <cell r="G620" t="str">
            <v>大单</v>
          </cell>
          <cell r="H620">
            <v>0</v>
          </cell>
          <cell r="I620">
            <v>-100</v>
          </cell>
          <cell r="J620" t="str">
            <v>否</v>
          </cell>
        </row>
        <row r="621">
          <cell r="A621">
            <v>3276092</v>
          </cell>
          <cell r="B621" t="str">
            <v>2025-04-20 17:39:48</v>
          </cell>
          <cell r="C621" t="str">
            <v>小单32.36  小双35.28  大双32.36</v>
          </cell>
          <cell r="D621" t="str">
            <v>小双</v>
          </cell>
          <cell r="E621">
            <v>100</v>
          </cell>
          <cell r="F621">
            <v>23</v>
          </cell>
          <cell r="G621" t="str">
            <v>大单</v>
          </cell>
          <cell r="H621">
            <v>0</v>
          </cell>
          <cell r="I621">
            <v>-100</v>
          </cell>
          <cell r="J621" t="str">
            <v>否</v>
          </cell>
        </row>
        <row r="622">
          <cell r="A622">
            <v>3276093</v>
          </cell>
          <cell r="B622" t="str">
            <v>2025-04-20 17:43:19</v>
          </cell>
          <cell r="C622" t="str">
            <v>小单32.36  小双35.28  大双32.36</v>
          </cell>
          <cell r="D622" t="str">
            <v>小双</v>
          </cell>
          <cell r="E622">
            <v>100</v>
          </cell>
          <cell r="F622">
            <v>20</v>
          </cell>
          <cell r="G622" t="str">
            <v>大双</v>
          </cell>
          <cell r="H622">
            <v>152.7392</v>
          </cell>
          <cell r="I622">
            <v>52.7392</v>
          </cell>
          <cell r="J622" t="str">
            <v>是</v>
          </cell>
        </row>
        <row r="623">
          <cell r="A623">
            <v>3276094</v>
          </cell>
          <cell r="B623" t="str">
            <v>2025-04-20 17:46:50</v>
          </cell>
          <cell r="C623" t="str">
            <v>小单32.36  小双35.28  大双32.36</v>
          </cell>
          <cell r="D623" t="str">
            <v>小双</v>
          </cell>
          <cell r="E623">
            <v>100</v>
          </cell>
          <cell r="F623">
            <v>18</v>
          </cell>
          <cell r="G623" t="str">
            <v>大双</v>
          </cell>
          <cell r="H623">
            <v>152.7392</v>
          </cell>
          <cell r="I623">
            <v>52.7392</v>
          </cell>
          <cell r="J623" t="str">
            <v>是</v>
          </cell>
        </row>
        <row r="624">
          <cell r="A624">
            <v>3276095</v>
          </cell>
          <cell r="B624" t="str">
            <v>2025-04-20 17:50:11</v>
          </cell>
          <cell r="C624" t="str">
            <v>小单32.36  小双35.28  大双32.36</v>
          </cell>
          <cell r="D624" t="str">
            <v>小双</v>
          </cell>
          <cell r="E624">
            <v>100</v>
          </cell>
          <cell r="F624">
            <v>13</v>
          </cell>
          <cell r="G624" t="str">
            <v>小单</v>
          </cell>
          <cell r="H624">
            <v>0</v>
          </cell>
          <cell r="I624">
            <v>-100</v>
          </cell>
          <cell r="J624" t="str">
            <v>否</v>
          </cell>
        </row>
        <row r="625">
          <cell r="A625">
            <v>3276096</v>
          </cell>
          <cell r="B625" t="str">
            <v>2025-04-20 17:53:42</v>
          </cell>
          <cell r="C625" t="str">
            <v>小单32.36  小双35.28  大双32.36</v>
          </cell>
          <cell r="D625" t="str">
            <v>小双</v>
          </cell>
          <cell r="E625">
            <v>100</v>
          </cell>
          <cell r="F625">
            <v>6</v>
          </cell>
          <cell r="G625" t="str">
            <v>小双</v>
          </cell>
          <cell r="H625">
            <v>152.7624</v>
          </cell>
          <cell r="I625">
            <v>52.7624</v>
          </cell>
          <cell r="J625" t="str">
            <v>是</v>
          </cell>
        </row>
        <row r="626">
          <cell r="A626">
            <v>3276097</v>
          </cell>
          <cell r="B626" t="str">
            <v>2025-04-20 17:57:13</v>
          </cell>
          <cell r="C626" t="str">
            <v>小单32.36  小双35.28  大双32.36</v>
          </cell>
          <cell r="D626" t="str">
            <v>小双</v>
          </cell>
          <cell r="E626">
            <v>100</v>
          </cell>
          <cell r="F626">
            <v>14</v>
          </cell>
          <cell r="G626" t="str">
            <v>大双</v>
          </cell>
          <cell r="H626">
            <v>0</v>
          </cell>
          <cell r="I626">
            <v>-100</v>
          </cell>
          <cell r="J626" t="str">
            <v>否</v>
          </cell>
        </row>
        <row r="627">
          <cell r="A627">
            <v>3276098</v>
          </cell>
          <cell r="B627" t="str">
            <v>2025-04-20 18:00:44</v>
          </cell>
          <cell r="C627" t="str">
            <v>小单32.36  小双35.28  大双32.36</v>
          </cell>
          <cell r="D627" t="str">
            <v>小双</v>
          </cell>
          <cell r="E627">
            <v>100</v>
          </cell>
          <cell r="F627">
            <v>14</v>
          </cell>
          <cell r="G627" t="str">
            <v>大双</v>
          </cell>
          <cell r="H627">
            <v>0</v>
          </cell>
          <cell r="I627">
            <v>-100</v>
          </cell>
          <cell r="J627" t="str">
            <v>否</v>
          </cell>
        </row>
        <row r="628">
          <cell r="A628">
            <v>3276099</v>
          </cell>
          <cell r="B628" t="str">
            <v>2025-04-20 18:04:15</v>
          </cell>
          <cell r="C628" t="str">
            <v>小单32.36  小双35.28  大双32.36</v>
          </cell>
          <cell r="D628" t="str">
            <v>小双</v>
          </cell>
          <cell r="E628">
            <v>100</v>
          </cell>
          <cell r="F628">
            <v>7</v>
          </cell>
          <cell r="G628" t="str">
            <v>小单</v>
          </cell>
          <cell r="H628">
            <v>152.7392</v>
          </cell>
          <cell r="I628">
            <v>52.7392</v>
          </cell>
          <cell r="J628" t="str">
            <v>是</v>
          </cell>
        </row>
        <row r="629">
          <cell r="A629">
            <v>3276100</v>
          </cell>
          <cell r="B629" t="str">
            <v>2025-04-20 18:07:46</v>
          </cell>
          <cell r="C629" t="str">
            <v>小单32.36  小双35.28  大双32.36</v>
          </cell>
          <cell r="D629" t="str">
            <v>小双</v>
          </cell>
          <cell r="E629">
            <v>100</v>
          </cell>
          <cell r="F629">
            <v>11</v>
          </cell>
          <cell r="G629" t="str">
            <v>小单</v>
          </cell>
          <cell r="H629">
            <v>152.7392</v>
          </cell>
          <cell r="I629">
            <v>52.7392</v>
          </cell>
          <cell r="J629" t="str">
            <v>是</v>
          </cell>
        </row>
        <row r="630">
          <cell r="A630">
            <v>3276101</v>
          </cell>
          <cell r="B630" t="str">
            <v>2025-04-20 18:11:17</v>
          </cell>
          <cell r="C630" t="str">
            <v>小单32.36  小双35.28  大双32.36</v>
          </cell>
          <cell r="D630" t="str">
            <v>小双</v>
          </cell>
          <cell r="E630">
            <v>100</v>
          </cell>
          <cell r="F630">
            <v>9</v>
          </cell>
          <cell r="G630" t="str">
            <v>小单</v>
          </cell>
          <cell r="H630">
            <v>152.7392</v>
          </cell>
          <cell r="I630">
            <v>52.7392</v>
          </cell>
          <cell r="J630" t="str">
            <v>是</v>
          </cell>
        </row>
        <row r="631">
          <cell r="A631">
            <v>3276102</v>
          </cell>
          <cell r="B631" t="str">
            <v>2025-04-20 18:14:38</v>
          </cell>
          <cell r="C631" t="str">
            <v>小单32.36  小双35.28  大双32.36</v>
          </cell>
          <cell r="D631" t="str">
            <v>小双</v>
          </cell>
          <cell r="E631">
            <v>100</v>
          </cell>
          <cell r="F631">
            <v>10</v>
          </cell>
          <cell r="G631" t="str">
            <v>小双</v>
          </cell>
          <cell r="H631">
            <v>152.7624</v>
          </cell>
          <cell r="I631">
            <v>52.7624</v>
          </cell>
          <cell r="J631" t="str">
            <v>是</v>
          </cell>
        </row>
        <row r="632">
          <cell r="A632">
            <v>3276103</v>
          </cell>
          <cell r="B632" t="str">
            <v>2025-04-20 18:18:19</v>
          </cell>
          <cell r="C632" t="str">
            <v>小单32.36  小双35.28  大双32.36</v>
          </cell>
          <cell r="D632" t="str">
            <v>小双</v>
          </cell>
          <cell r="E632">
            <v>100</v>
          </cell>
          <cell r="F632" t="str">
            <v>待开奖</v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J1000" totalsRowShown="0">
  <autoFilter xmlns:etc="http://www.wps.cn/officeDocument/2017/etCustomData" ref="A1:J1000" etc:filterBottomFollowUsedRange="0"/>
  <tableColumns count="10">
    <tableColumn id="1" name="期号"/>
    <tableColumn id="2" name="投注时间"/>
    <tableColumn id="3" name="投注类型"/>
    <tableColumn id="4" name="投注金额"/>
    <tableColumn id="5" name="总投注"/>
    <tableColumn id="6" name="开奖结果"/>
    <tableColumn id="7" name="开奖组合"/>
    <tableColumn id="8" name="赔付金额"/>
    <tableColumn id="9" name="净盈亏"/>
    <tableColumn id="10" name="是否中奖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33"/>
  <sheetViews>
    <sheetView topLeftCell="H1" workbookViewId="0">
      <pane ySplit="1" topLeftCell="A248" activePane="bottomLeft" state="frozen"/>
      <selection/>
      <selection pane="bottomLeft" activeCell="K1" sqref="K$1:AD$1048576"/>
    </sheetView>
  </sheetViews>
  <sheetFormatPr defaultColWidth="9" defaultRowHeight="13.5"/>
  <cols>
    <col min="1" max="1" width="12" customWidth="1"/>
    <col min="2" max="2" width="21" customWidth="1"/>
    <col min="3" max="3" width="34" customWidth="1"/>
    <col min="5" max="5" width="9" hidden="1" customWidth="1"/>
    <col min="8" max="9" width="9.375"/>
    <col min="11" max="12" width="2.375" customWidth="1"/>
    <col min="13" max="14" width="9.125" customWidth="1"/>
    <col min="15" max="15" width="6.875" customWidth="1"/>
    <col min="16" max="16" width="8" customWidth="1"/>
    <col min="17" max="18" width="7.375" customWidth="1"/>
    <col min="19" max="23" width="9.375" customWidth="1"/>
    <col min="24" max="24" width="9.375" style="4" customWidth="1"/>
    <col min="25" max="25" width="6.5" customWidth="1"/>
    <col min="26" max="26" width="7.125" customWidth="1"/>
    <col min="27" max="27" width="6.125" customWidth="1"/>
    <col min="28" max="28" width="2.375" customWidth="1"/>
    <col min="29" max="29" width="4.5" customWidth="1"/>
    <col min="35" max="35" width="10.375"/>
  </cols>
  <sheetData>
    <row r="1" ht="36" customHeight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13" t="s">
        <v>21</v>
      </c>
      <c r="Y1" s="12">
        <f ca="1">AVERAGE(X3:X2000)+_xlfn.STDEV.P(X3:X2000)*Z1</f>
        <v>0.590683749116037</v>
      </c>
      <c r="Z1" s="12">
        <v>2</v>
      </c>
      <c r="AA1" s="12">
        <f ca="1" t="shared" ref="AA1:AD1" si="0">SUM(AA50:AA617)</f>
        <v>175.4028</v>
      </c>
      <c r="AB1" s="12"/>
      <c r="AC1" s="12">
        <f ca="1" t="shared" si="0"/>
        <v>-122.9596</v>
      </c>
      <c r="AD1" s="12">
        <f ca="1" t="shared" si="0"/>
        <v>-148.1228</v>
      </c>
      <c r="AE1" t="s">
        <v>22</v>
      </c>
      <c r="AF1" t="s">
        <v>23</v>
      </c>
      <c r="AG1" t="s">
        <v>24</v>
      </c>
      <c r="AH1" t="s">
        <v>25</v>
      </c>
      <c r="AI1" t="s">
        <v>14</v>
      </c>
    </row>
    <row r="2" spans="1:38">
      <c r="A2">
        <f>[1]Sheet!A2</f>
        <v>3275383</v>
      </c>
      <c r="B2" t="str">
        <f>[1]Sheet!B2</f>
        <v>2025-04-18 23:47:01</v>
      </c>
      <c r="C2" t="str">
        <f>[1]Sheet!C2</f>
        <v>大双31.45  小双34.28  大单34.28</v>
      </c>
      <c r="D2" t="str">
        <f>[1]Sheet!D2</f>
        <v>大双</v>
      </c>
      <c r="E2">
        <f>[1]Sheet!E2</f>
        <v>100.01</v>
      </c>
      <c r="F2">
        <f>[1]Sheet!F2</f>
        <v>9</v>
      </c>
      <c r="G2" t="str">
        <f>[1]Sheet!G2</f>
        <v>小单</v>
      </c>
      <c r="H2">
        <f>[1]Sheet!H2</f>
        <v>0</v>
      </c>
      <c r="I2">
        <f>[1]Sheet!I2</f>
        <v>-100.01</v>
      </c>
      <c r="J2" t="str">
        <f>IF(A2="","",IF(F2="待开奖","",[1]Sheet!J2))</f>
        <v>否</v>
      </c>
      <c r="K2">
        <f>IF(J2="是",1,IF(J2="否",0,""))</f>
        <v>0</v>
      </c>
      <c r="L2" s="7">
        <f t="shared" ref="L2:L65" si="1">IF(G2="","",IF(F2="待开奖","",IF(MID(D2,1,1)=MID(G2,1,1),1,IF(MID(D2,2,1)=MID(G2,2,1),1,0))))</f>
        <v>0</v>
      </c>
      <c r="M2" s="7" t="str">
        <f ca="1" t="array" ref="M2">IF(ROW()&lt;32,"",AVERAGE(IF(OFFSET(L$2,ROW()-31,0,30,1)&lt;&gt;"",OFFSET(L$2,ROW()-31,0,30,1))))</f>
        <v/>
      </c>
      <c r="N2" s="7"/>
      <c r="O2" s="7" t="str">
        <f ca="1" t="array" ref="O2">IF(ROW()&lt;22,"",AVERAGE(IF(OFFSET(L$2,ROW()-21,0,20,1)&lt;&gt;"",OFFSET(L$2,ROW()-21,0,20,1))))</f>
        <v/>
      </c>
      <c r="P2" s="7"/>
      <c r="Q2" s="7">
        <f t="shared" ref="Q2:Q15" si="2">IF(OR(F2=13,F2=14),IF(L2=1,-68.1,I2),I2)</f>
        <v>-100.01</v>
      </c>
      <c r="R2" s="9">
        <f>+Q2+10000</f>
        <v>9899.99</v>
      </c>
      <c r="S2" s="7"/>
      <c r="T2" s="7"/>
      <c r="U2" s="7"/>
      <c r="V2" s="7"/>
      <c r="W2" s="7"/>
      <c r="X2" s="10"/>
      <c r="Y2" s="7"/>
      <c r="AC2" s="21">
        <f>SUM(K2:K500)/AG2</f>
        <v>0.624497991967871</v>
      </c>
      <c r="AD2" s="21">
        <f>SUM(L2:L500)/AG2</f>
        <v>0.738955823293173</v>
      </c>
      <c r="AE2" s="21"/>
      <c r="AF2" s="21"/>
      <c r="AG2" s="5">
        <f>COUNT(K2:K500)</f>
        <v>498</v>
      </c>
      <c r="AH2" s="22">
        <f>SUM(I2:I500)</f>
        <v>-3026.81320000001</v>
      </c>
      <c r="AI2" s="22">
        <f>SUM(Q2:Q500)</f>
        <v>-1208.3432</v>
      </c>
      <c r="AJ2" s="22"/>
      <c r="AK2" s="22"/>
      <c r="AL2" s="22"/>
    </row>
    <row r="3" spans="1:25">
      <c r="A3">
        <f>[1]Sheet!A3</f>
        <v>3275384</v>
      </c>
      <c r="B3" t="str">
        <f>[1]Sheet!B3</f>
        <v>2025-04-18 23:48:41</v>
      </c>
      <c r="C3" t="str">
        <f>[1]Sheet!C3</f>
        <v>大双31.45  小双34.28  大单34.28</v>
      </c>
      <c r="D3" t="str">
        <f>[1]Sheet!D3</f>
        <v>大双</v>
      </c>
      <c r="E3">
        <f>[1]Sheet!E3</f>
        <v>100.01</v>
      </c>
      <c r="F3">
        <f>[1]Sheet!F3</f>
        <v>17</v>
      </c>
      <c r="G3" t="str">
        <f>[1]Sheet!G3</f>
        <v>大单</v>
      </c>
      <c r="H3">
        <f>[1]Sheet!H3</f>
        <v>148.4324</v>
      </c>
      <c r="I3">
        <f>[1]Sheet!I3</f>
        <v>48.4224</v>
      </c>
      <c r="J3" t="str">
        <f>IF(A3="","",IF(F3="待开奖","",[1]Sheet!J3))</f>
        <v>是</v>
      </c>
      <c r="K3">
        <f t="shared" ref="K3:K34" si="3">IF(J3="是",1,IF(J3="否",0,""))</f>
        <v>1</v>
      </c>
      <c r="L3" s="7">
        <f t="shared" si="1"/>
        <v>1</v>
      </c>
      <c r="M3" s="7" t="str">
        <f ca="1" t="array" ref="M3">IF(L3="","",IF(ROW()&lt;32,"",AVERAGE(IF(OFFSET(L$2,ROW()-31,0,30,1)&lt;&gt;"",OFFSET(L$2,ROW()-31,0,30,1)))))</f>
        <v/>
      </c>
      <c r="N3" s="8"/>
      <c r="O3" s="7" t="str">
        <f ca="1" t="array" ref="O3">IF(L3="","",IF(ROW()&lt;22,"",AVERAGE(IF(OFFSET(L$2,ROW()-21,0,20,1)&lt;&gt;"",OFFSET(L$2,ROW()-21,0,20,1)))))</f>
        <v/>
      </c>
      <c r="P3" s="8"/>
      <c r="Q3" s="7">
        <f t="shared" si="2"/>
        <v>48.4224</v>
      </c>
      <c r="R3" s="7">
        <f t="shared" ref="R3:R34" si="4">IF(G3=0,R2,IF(Q3="","",+R2+Q3))</f>
        <v>9948.4124</v>
      </c>
      <c r="S3" s="7"/>
      <c r="T3" s="7"/>
      <c r="U3" s="7"/>
      <c r="V3" s="7"/>
      <c r="W3" s="7"/>
      <c r="X3" s="10"/>
      <c r="Y3" s="7"/>
    </row>
    <row r="4" spans="1:25">
      <c r="A4">
        <f>[1]Sheet!A4</f>
        <v>3275385</v>
      </c>
      <c r="B4" t="str">
        <f>[1]Sheet!B4</f>
        <v>2025-04-18 23:52:12</v>
      </c>
      <c r="C4" t="str">
        <f>[1]Sheet!C4</f>
        <v>大双31.45  小双34.28  大单34.28</v>
      </c>
      <c r="D4" t="str">
        <f>[1]Sheet!D4</f>
        <v>大双</v>
      </c>
      <c r="E4">
        <f>[1]Sheet!E4</f>
        <v>100.01</v>
      </c>
      <c r="F4">
        <f>[1]Sheet!F4</f>
        <v>17</v>
      </c>
      <c r="G4" t="str">
        <f>[1]Sheet!G4</f>
        <v>大单</v>
      </c>
      <c r="H4">
        <f>[1]Sheet!H4</f>
        <v>148.4324</v>
      </c>
      <c r="I4">
        <f>[1]Sheet!I4</f>
        <v>48.4224</v>
      </c>
      <c r="J4" t="str">
        <f>IF(A4="","",IF(F4="待开奖","",[1]Sheet!J4))</f>
        <v>是</v>
      </c>
      <c r="K4">
        <f t="shared" si="3"/>
        <v>1</v>
      </c>
      <c r="L4" s="7">
        <f t="shared" si="1"/>
        <v>1</v>
      </c>
      <c r="M4" s="7" t="str">
        <f ca="1" t="array" ref="M4">IF(L4="","",IF(ROW()&lt;32,"",AVERAGE(IF(OFFSET(L$2,ROW()-31,0,30,1)&lt;&gt;"",OFFSET(L$2,ROW()-31,0,30,1)))))</f>
        <v/>
      </c>
      <c r="N4" s="8"/>
      <c r="O4" s="7" t="str">
        <f ca="1" t="array" ref="O4">IF(L4="","",IF(ROW()&lt;22,"",AVERAGE(IF(OFFSET(L$2,ROW()-21,0,20,1)&lt;&gt;"",OFFSET(L$2,ROW()-21,0,20,1)))))</f>
        <v/>
      </c>
      <c r="P4" s="8"/>
      <c r="Q4" s="7">
        <f t="shared" si="2"/>
        <v>48.4224</v>
      </c>
      <c r="R4" s="7">
        <f t="shared" si="4"/>
        <v>9996.8348</v>
      </c>
      <c r="S4" s="7"/>
      <c r="T4" s="7"/>
      <c r="U4" s="7"/>
      <c r="V4" s="7"/>
      <c r="W4" s="7"/>
      <c r="X4" s="10"/>
      <c r="Y4" s="7"/>
    </row>
    <row r="5" spans="1:25">
      <c r="A5">
        <f>[1]Sheet!A5</f>
        <v>3275386</v>
      </c>
      <c r="B5" t="str">
        <f>[1]Sheet!B5</f>
        <v>2025-04-18 23:55:43</v>
      </c>
      <c r="C5" t="str">
        <f>[1]Sheet!C5</f>
        <v>大双31.45  小双34.28  大单34.28</v>
      </c>
      <c r="D5" t="str">
        <f>[1]Sheet!D5</f>
        <v>大双</v>
      </c>
      <c r="E5">
        <f>[1]Sheet!E5</f>
        <v>100.01</v>
      </c>
      <c r="F5">
        <f>[1]Sheet!F5</f>
        <v>16</v>
      </c>
      <c r="G5" t="str">
        <f>[1]Sheet!G5</f>
        <v>大双</v>
      </c>
      <c r="H5">
        <f>[1]Sheet!H5</f>
        <v>148.444</v>
      </c>
      <c r="I5">
        <f>[1]Sheet!I5</f>
        <v>48.434</v>
      </c>
      <c r="J5" t="str">
        <f>IF(A5="","",IF(F5="待开奖","",[1]Sheet!J5))</f>
        <v>是</v>
      </c>
      <c r="K5">
        <f t="shared" si="3"/>
        <v>1</v>
      </c>
      <c r="L5" s="7">
        <f t="shared" si="1"/>
        <v>1</v>
      </c>
      <c r="M5" s="7" t="str">
        <f ca="1" t="array" ref="M5">IF(L5="","",IF(ROW()&lt;32,"",AVERAGE(IF(OFFSET(L$2,ROW()-31,0,30,1)&lt;&gt;"",OFFSET(L$2,ROW()-31,0,30,1)))))</f>
        <v/>
      </c>
      <c r="N5" s="8"/>
      <c r="O5" s="7" t="str">
        <f ca="1" t="array" ref="O5">IF(L5="","",IF(ROW()&lt;22,"",AVERAGE(IF(OFFSET(L$2,ROW()-21,0,20,1)&lt;&gt;"",OFFSET(L$2,ROW()-21,0,20,1)))))</f>
        <v/>
      </c>
      <c r="P5" s="8"/>
      <c r="Q5" s="7">
        <f t="shared" si="2"/>
        <v>48.434</v>
      </c>
      <c r="R5" s="7">
        <f t="shared" si="4"/>
        <v>10045.2688</v>
      </c>
      <c r="S5" s="7"/>
      <c r="T5" s="7"/>
      <c r="U5" s="7"/>
      <c r="V5" s="7"/>
      <c r="W5" s="7"/>
      <c r="X5" s="10"/>
      <c r="Y5" s="7"/>
    </row>
    <row r="6" spans="1:35">
      <c r="A6">
        <f>[1]Sheet!A6</f>
        <v>3275387</v>
      </c>
      <c r="B6" t="str">
        <f>[1]Sheet!B6</f>
        <v>2025-04-18 23:59:14</v>
      </c>
      <c r="C6" t="str">
        <f>[1]Sheet!C6</f>
        <v>大双31.45  小双34.28  大单34.28</v>
      </c>
      <c r="D6" t="str">
        <f>[1]Sheet!D6</f>
        <v>大双</v>
      </c>
      <c r="E6">
        <f>[1]Sheet!E6</f>
        <v>100.01</v>
      </c>
      <c r="F6">
        <f>[1]Sheet!F6</f>
        <v>16</v>
      </c>
      <c r="G6" t="str">
        <f>[1]Sheet!G6</f>
        <v>大双</v>
      </c>
      <c r="H6">
        <f>[1]Sheet!H6</f>
        <v>148.444</v>
      </c>
      <c r="I6">
        <f>[1]Sheet!I6</f>
        <v>48.434</v>
      </c>
      <c r="J6" t="str">
        <f>IF(A6="","",IF(F6="待开奖","",[1]Sheet!J6))</f>
        <v>是</v>
      </c>
      <c r="K6">
        <f t="shared" si="3"/>
        <v>1</v>
      </c>
      <c r="L6" s="7">
        <f t="shared" si="1"/>
        <v>1</v>
      </c>
      <c r="M6" s="7" t="str">
        <f ca="1" t="array" ref="M6">IF(L6="","",IF(ROW()&lt;32,"",AVERAGE(IF(OFFSET(L$2,ROW()-31,0,30,1)&lt;&gt;"",OFFSET(L$2,ROW()-31,0,30,1)))))</f>
        <v/>
      </c>
      <c r="N6" s="8"/>
      <c r="O6" s="7" t="str">
        <f ca="1" t="array" ref="O6">IF(L6="","",IF(ROW()&lt;22,"",AVERAGE(IF(OFFSET(L$2,ROW()-21,0,20,1)&lt;&gt;"",OFFSET(L$2,ROW()-21,0,20,1)))))</f>
        <v/>
      </c>
      <c r="P6" s="8"/>
      <c r="Q6" s="7">
        <f t="shared" si="2"/>
        <v>48.434</v>
      </c>
      <c r="R6" s="7">
        <f t="shared" si="4"/>
        <v>10093.7028</v>
      </c>
      <c r="S6" s="7"/>
      <c r="T6" s="7"/>
      <c r="U6" s="7"/>
      <c r="V6" s="7"/>
      <c r="W6" s="7"/>
      <c r="X6" s="10"/>
      <c r="Y6" s="7"/>
      <c r="AF6">
        <v>85</v>
      </c>
      <c r="AG6">
        <f>+AF6*0.75</f>
        <v>63.75</v>
      </c>
      <c r="AH6">
        <v>50.58</v>
      </c>
      <c r="AI6">
        <f t="shared" ref="AI6:AI11" si="5">+AH6*AG6</f>
        <v>3224.475</v>
      </c>
    </row>
    <row r="7" spans="1:35">
      <c r="A7">
        <f>[1]Sheet!A7</f>
        <v>3275388</v>
      </c>
      <c r="B7" t="str">
        <f>[1]Sheet!B7</f>
        <v>2025-04-19 00:02:44</v>
      </c>
      <c r="C7" t="str">
        <f>[1]Sheet!C7</f>
        <v>大双31.45  小双34.28  大单34.28</v>
      </c>
      <c r="D7" t="str">
        <f>[1]Sheet!D7</f>
        <v>大双</v>
      </c>
      <c r="E7">
        <f>[1]Sheet!E7</f>
        <v>100.01</v>
      </c>
      <c r="F7" t="str">
        <f>[1]Sheet!F7</f>
        <v>待开奖</v>
      </c>
      <c r="G7">
        <f>[1]Sheet!G7</f>
        <v>0</v>
      </c>
      <c r="H7">
        <f>[1]Sheet!H7</f>
        <v>0</v>
      </c>
      <c r="I7">
        <f>[1]Sheet!I7</f>
        <v>0</v>
      </c>
      <c r="J7" t="str">
        <f>IF(A7="","",IF(F7="待开奖","",[1]Sheet!J7))</f>
        <v/>
      </c>
      <c r="K7" t="str">
        <f t="shared" si="3"/>
        <v/>
      </c>
      <c r="L7" s="7" t="str">
        <f t="shared" si="1"/>
        <v/>
      </c>
      <c r="M7" s="7" t="str">
        <f ca="1" t="array" ref="M7">IF(L7="","",IF(ROW()&lt;32,"",AVERAGE(IF(OFFSET(L$2,ROW()-31,0,30,1)&lt;&gt;"",OFFSET(L$2,ROW()-31,0,30,1)))))</f>
        <v/>
      </c>
      <c r="N7" s="8"/>
      <c r="O7" s="7" t="str">
        <f ca="1" t="array" ref="O7">IF(L7="","",IF(ROW()&lt;22,"",AVERAGE(IF(OFFSET(L$2,ROW()-21,0,20,1)&lt;&gt;"",OFFSET(L$2,ROW()-21,0,20,1)))))</f>
        <v/>
      </c>
      <c r="P7" s="8"/>
      <c r="Q7" s="7">
        <f t="shared" si="2"/>
        <v>0</v>
      </c>
      <c r="R7" s="7">
        <f t="shared" si="4"/>
        <v>10093.7028</v>
      </c>
      <c r="S7" s="7"/>
      <c r="T7" s="7"/>
      <c r="U7" s="7"/>
      <c r="V7" s="7"/>
      <c r="W7" s="7"/>
      <c r="X7" s="10"/>
      <c r="Y7" s="7"/>
      <c r="AG7">
        <f>+AF6*0.25</f>
        <v>21.25</v>
      </c>
      <c r="AH7">
        <v>-100</v>
      </c>
      <c r="AI7">
        <f t="shared" si="5"/>
        <v>-2125</v>
      </c>
    </row>
    <row r="8" spans="1:25">
      <c r="A8">
        <f>[1]Sheet!A8</f>
        <v>3275409</v>
      </c>
      <c r="B8" t="str">
        <f>[1]Sheet!B8</f>
        <v>2025-04-19 01:18:39</v>
      </c>
      <c r="C8" t="str">
        <f>[1]Sheet!C8</f>
        <v>小单32.36  小双35.28  大双32.36</v>
      </c>
      <c r="D8" t="str">
        <f>[1]Sheet!D8</f>
        <v>小双</v>
      </c>
      <c r="E8">
        <f>[1]Sheet!E8</f>
        <v>100</v>
      </c>
      <c r="F8">
        <f>[1]Sheet!F8</f>
        <v>9</v>
      </c>
      <c r="G8" t="str">
        <f>[1]Sheet!G8</f>
        <v>小单</v>
      </c>
      <c r="H8">
        <f>[1]Sheet!H8</f>
        <v>152.7392</v>
      </c>
      <c r="I8">
        <f>[1]Sheet!I8</f>
        <v>52.7392</v>
      </c>
      <c r="J8" t="str">
        <f>IF(A8="","",IF(F8="待开奖","",[1]Sheet!J8))</f>
        <v>是</v>
      </c>
      <c r="K8">
        <f t="shared" si="3"/>
        <v>1</v>
      </c>
      <c r="L8" s="7">
        <f t="shared" si="1"/>
        <v>1</v>
      </c>
      <c r="M8" s="7" t="str">
        <f ca="1" t="array" ref="M8">IF(L8="","",IF(ROW()&lt;32,"",AVERAGE(IF(OFFSET(L$2,ROW()-31,0,30,1)&lt;&gt;"",OFFSET(L$2,ROW()-31,0,30,1)))))</f>
        <v/>
      </c>
      <c r="N8" s="8"/>
      <c r="O8" s="7" t="str">
        <f ca="1" t="array" ref="O8">IF(L8="","",IF(ROW()&lt;22,"",AVERAGE(IF(OFFSET(L$2,ROW()-21,0,20,1)&lt;&gt;"",OFFSET(L$2,ROW()-21,0,20,1)))))</f>
        <v/>
      </c>
      <c r="P8" s="8"/>
      <c r="Q8" s="7">
        <f t="shared" si="2"/>
        <v>52.7392</v>
      </c>
      <c r="R8" s="7">
        <f t="shared" si="4"/>
        <v>10146.442</v>
      </c>
      <c r="S8" s="7"/>
      <c r="T8" s="7"/>
      <c r="U8" s="7"/>
      <c r="V8" s="7"/>
      <c r="W8" s="7"/>
      <c r="X8" s="10"/>
      <c r="Y8" s="7"/>
    </row>
    <row r="9" spans="1:25">
      <c r="A9">
        <f>[1]Sheet!A9</f>
        <v>3275410</v>
      </c>
      <c r="B9" t="str">
        <f>[1]Sheet!B9</f>
        <v>2025-04-19 01:19:50</v>
      </c>
      <c r="C9" t="str">
        <f>[1]Sheet!C9</f>
        <v>小单32.36  小双35.28  大双32.36</v>
      </c>
      <c r="D9" t="str">
        <f>[1]Sheet!D9</f>
        <v>小双</v>
      </c>
      <c r="E9">
        <f>[1]Sheet!E9</f>
        <v>100</v>
      </c>
      <c r="F9">
        <f>[1]Sheet!F9</f>
        <v>16</v>
      </c>
      <c r="G9" t="str">
        <f>[1]Sheet!G9</f>
        <v>大双</v>
      </c>
      <c r="H9">
        <f>[1]Sheet!H9</f>
        <v>152.7392</v>
      </c>
      <c r="I9">
        <f>[1]Sheet!I9</f>
        <v>52.7392</v>
      </c>
      <c r="J9" t="str">
        <f>IF(A9="","",IF(F9="待开奖","",[1]Sheet!J9))</f>
        <v>是</v>
      </c>
      <c r="K9">
        <f t="shared" si="3"/>
        <v>1</v>
      </c>
      <c r="L9" s="7">
        <f t="shared" si="1"/>
        <v>1</v>
      </c>
      <c r="M9" s="7" t="str">
        <f ca="1" t="array" ref="M9">IF(L9="","",IF(ROW()&lt;32,"",AVERAGE(IF(OFFSET(L$2,ROW()-31,0,30,1)&lt;&gt;"",OFFSET(L$2,ROW()-31,0,30,1)))))</f>
        <v/>
      </c>
      <c r="N9" s="8"/>
      <c r="O9" s="7" t="str">
        <f ca="1" t="array" ref="O9">IF(L9="","",IF(ROW()&lt;22,"",AVERAGE(IF(OFFSET(L$2,ROW()-21,0,20,1)&lt;&gt;"",OFFSET(L$2,ROW()-21,0,20,1)))))</f>
        <v/>
      </c>
      <c r="P9" s="8"/>
      <c r="Q9" s="7">
        <f t="shared" si="2"/>
        <v>52.7392</v>
      </c>
      <c r="R9" s="7">
        <f t="shared" si="4"/>
        <v>10199.1812</v>
      </c>
      <c r="S9" s="7"/>
      <c r="T9" s="7"/>
      <c r="U9" s="7"/>
      <c r="V9" s="7"/>
      <c r="W9" s="7"/>
      <c r="X9" s="10"/>
      <c r="Y9" s="7"/>
    </row>
    <row r="10" spans="1:35">
      <c r="A10" s="5">
        <f>IF([1]Sheet!A10="","",[1]Sheet!A10)</f>
        <v>3275411</v>
      </c>
      <c r="B10" t="str">
        <f>IF(A10="","",[1]Sheet!B10)</f>
        <v>2025-04-19 01:23:20</v>
      </c>
      <c r="C10" t="str">
        <f>IF(A10="","",[1]Sheet!C10)</f>
        <v>小单32.36  小双35.28  大双32.36</v>
      </c>
      <c r="D10" t="str">
        <f>IF(A10="","",[1]Sheet!D10)</f>
        <v>小双</v>
      </c>
      <c r="E10">
        <f>IF(A10="","",[1]Sheet!E10)</f>
        <v>100</v>
      </c>
      <c r="F10">
        <f>IF(A10="","",[1]Sheet!F10)</f>
        <v>10</v>
      </c>
      <c r="G10" t="str">
        <f>IF(A10="","",[1]Sheet!G10)</f>
        <v>小双</v>
      </c>
      <c r="H10">
        <f>IF(A10="","",[1]Sheet!H10)</f>
        <v>152.7624</v>
      </c>
      <c r="I10">
        <f>IF(A10="","",[1]Sheet!I10)</f>
        <v>52.7624</v>
      </c>
      <c r="J10" t="str">
        <f>IF(A10="","",IF(F10="待开奖","",[1]Sheet!J10))</f>
        <v>是</v>
      </c>
      <c r="K10">
        <f t="shared" si="3"/>
        <v>1</v>
      </c>
      <c r="L10" s="7">
        <f t="shared" si="1"/>
        <v>1</v>
      </c>
      <c r="M10" s="7" t="str">
        <f ca="1" t="array" ref="M10">IF(L10="","",IF(ROW()&lt;32,"",AVERAGE(IF(OFFSET(L$2,ROW()-31,0,30,1)&lt;&gt;"",OFFSET(L$2,ROW()-31,0,30,1)))))</f>
        <v/>
      </c>
      <c r="N10" s="8"/>
      <c r="O10" s="7" t="str">
        <f ca="1" t="array" ref="O10">IF(L10="","",IF(ROW()&lt;22,"",AVERAGE(IF(OFFSET(L$2,ROW()-21,0,20,1)&lt;&gt;"",OFFSET(L$2,ROW()-21,0,20,1)))))</f>
        <v/>
      </c>
      <c r="P10" s="8"/>
      <c r="Q10" s="7">
        <f t="shared" si="2"/>
        <v>52.7624</v>
      </c>
      <c r="R10" s="7">
        <f t="shared" si="4"/>
        <v>10251.9436</v>
      </c>
      <c r="S10" s="7"/>
      <c r="T10" s="7"/>
      <c r="U10" s="7"/>
      <c r="V10" s="7"/>
      <c r="W10" s="7"/>
      <c r="X10" s="10"/>
      <c r="Y10" s="7"/>
      <c r="AF10">
        <v>15</v>
      </c>
      <c r="AG10">
        <f>+AF10*0.75</f>
        <v>11.25</v>
      </c>
      <c r="AH10">
        <v>-68.1</v>
      </c>
      <c r="AI10">
        <f t="shared" si="5"/>
        <v>-766.125</v>
      </c>
    </row>
    <row r="11" spans="1:35">
      <c r="A11">
        <f>IF([1]Sheet!A11="","",[1]Sheet!A11)</f>
        <v>3275412</v>
      </c>
      <c r="B11" t="str">
        <f>IF(A11="","",[1]Sheet!B11)</f>
        <v>2025-04-19 01:26:41</v>
      </c>
      <c r="C11" t="str">
        <f>IF(A11="","",[1]Sheet!C11)</f>
        <v>小单32.36  小双35.28  大双32.36</v>
      </c>
      <c r="D11" t="str">
        <f>IF(A11="","",[1]Sheet!D11)</f>
        <v>小双</v>
      </c>
      <c r="E11">
        <f>IF(A11="","",[1]Sheet!E11)</f>
        <v>100</v>
      </c>
      <c r="F11">
        <f>IF(A11="","",[1]Sheet!F11)</f>
        <v>15</v>
      </c>
      <c r="G11" t="str">
        <f>IF(A11="","",[1]Sheet!G11)</f>
        <v>大单</v>
      </c>
      <c r="H11">
        <f>IF(A11="","",[1]Sheet!H11)</f>
        <v>0</v>
      </c>
      <c r="I11">
        <f>IF(A11="","",[1]Sheet!I11)</f>
        <v>-100</v>
      </c>
      <c r="J11" t="str">
        <f>IF(A11="","",IF(F11="待开奖","",[1]Sheet!J11))</f>
        <v>否</v>
      </c>
      <c r="K11">
        <f t="shared" si="3"/>
        <v>0</v>
      </c>
      <c r="L11" s="7">
        <f t="shared" si="1"/>
        <v>0</v>
      </c>
      <c r="M11" s="7" t="str">
        <f ca="1" t="array" ref="M11">IF(L11="","",IF(ROW()&lt;32,"",AVERAGE(IF(OFFSET(L$2,ROW()-31,0,30,1)&lt;&gt;"",OFFSET(L$2,ROW()-31,0,30,1)))))</f>
        <v/>
      </c>
      <c r="N11" s="8"/>
      <c r="O11" s="7" t="str">
        <f ca="1" t="array" ref="O11">IF(L11="","",IF(ROW()&lt;22,"",AVERAGE(IF(OFFSET(L$2,ROW()-21,0,20,1)&lt;&gt;"",OFFSET(L$2,ROW()-21,0,20,1)))))</f>
        <v/>
      </c>
      <c r="P11" s="8"/>
      <c r="Q11" s="7">
        <f t="shared" si="2"/>
        <v>-100</v>
      </c>
      <c r="R11" s="7">
        <f t="shared" si="4"/>
        <v>10151.9436</v>
      </c>
      <c r="S11" s="7"/>
      <c r="T11" s="7"/>
      <c r="U11" s="7"/>
      <c r="V11" s="7"/>
      <c r="W11" s="7"/>
      <c r="X11" s="10"/>
      <c r="Y11" s="7"/>
      <c r="AG11">
        <f>+AF10*0.25</f>
        <v>3.75</v>
      </c>
      <c r="AH11">
        <v>-100</v>
      </c>
      <c r="AI11">
        <f t="shared" si="5"/>
        <v>-375</v>
      </c>
    </row>
    <row r="12" spans="1:25">
      <c r="A12">
        <f>IF([1]Sheet!A12="","",[1]Sheet!A12)</f>
        <v>3275413</v>
      </c>
      <c r="B12" t="str">
        <f>IF(A12="","",[1]Sheet!B12)</f>
        <v>2025-04-19 01:30:12</v>
      </c>
      <c r="C12" t="str">
        <f>IF(A12="","",[1]Sheet!C12)</f>
        <v>小单32.36  小双35.28  大双32.36</v>
      </c>
      <c r="D12" t="str">
        <f>IF(A12="","",[1]Sheet!D12)</f>
        <v>小双</v>
      </c>
      <c r="E12">
        <f>IF(A12="","",[1]Sheet!E12)</f>
        <v>100</v>
      </c>
      <c r="F12">
        <f>IF(A12="","",[1]Sheet!F12)</f>
        <v>7</v>
      </c>
      <c r="G12" t="str">
        <f>IF(A12="","",[1]Sheet!G12)</f>
        <v>小单</v>
      </c>
      <c r="H12">
        <f>IF(A12="","",[1]Sheet!H12)</f>
        <v>152.7392</v>
      </c>
      <c r="I12">
        <f>IF(A12="","",[1]Sheet!I12)</f>
        <v>52.7392</v>
      </c>
      <c r="J12" t="str">
        <f>IF(A12="","",IF(F12="待开奖","",[1]Sheet!J12))</f>
        <v>是</v>
      </c>
      <c r="K12">
        <f t="shared" si="3"/>
        <v>1</v>
      </c>
      <c r="L12" s="7">
        <f t="shared" si="1"/>
        <v>1</v>
      </c>
      <c r="M12" s="7" t="str">
        <f ca="1" t="array" ref="M12">IF(L12="","",IF(ROW()&lt;32,"",AVERAGE(IF(OFFSET(L$2,ROW()-31,0,30,1)&lt;&gt;"",OFFSET(L$2,ROW()-31,0,30,1)))))</f>
        <v/>
      </c>
      <c r="N12" s="8"/>
      <c r="O12" s="7" t="str">
        <f ca="1" t="array" ref="O12">IF(L12="","",IF(ROW()&lt;22,"",AVERAGE(IF(OFFSET(L$2,ROW()-21,0,20,1)&lt;&gt;"",OFFSET(L$2,ROW()-21,0,20,1)))))</f>
        <v/>
      </c>
      <c r="P12" s="8"/>
      <c r="Q12" s="7">
        <f t="shared" si="2"/>
        <v>52.7392</v>
      </c>
      <c r="R12" s="7">
        <f t="shared" si="4"/>
        <v>10204.6828</v>
      </c>
      <c r="S12" s="7"/>
      <c r="T12" s="7"/>
      <c r="U12" s="7"/>
      <c r="V12" s="7"/>
      <c r="W12" s="7"/>
      <c r="X12" s="10"/>
      <c r="Y12" s="7"/>
    </row>
    <row r="13" spans="1:35">
      <c r="A13">
        <f>IF([1]Sheet!A13="","",[1]Sheet!A13)</f>
        <v>3275414</v>
      </c>
      <c r="B13" t="str">
        <f>IF(A13="","",[1]Sheet!B13)</f>
        <v>2025-04-19 01:33:42</v>
      </c>
      <c r="C13" t="str">
        <f>IF(A13="","",[1]Sheet!C13)</f>
        <v>小单32.36  小双35.28  大双32.36</v>
      </c>
      <c r="D13" t="str">
        <f>IF(A13="","",[1]Sheet!D13)</f>
        <v>小双</v>
      </c>
      <c r="E13">
        <f>IF(A13="","",[1]Sheet!E13)</f>
        <v>100</v>
      </c>
      <c r="F13">
        <f>IF(A13="","",[1]Sheet!F13)</f>
        <v>16</v>
      </c>
      <c r="G13" t="str">
        <f>IF(A13="","",[1]Sheet!G13)</f>
        <v>大双</v>
      </c>
      <c r="H13">
        <f>IF(A13="","",[1]Sheet!H13)</f>
        <v>152.7392</v>
      </c>
      <c r="I13">
        <f>IF(A13="","",[1]Sheet!I13)</f>
        <v>52.7392</v>
      </c>
      <c r="J13" t="str">
        <f>IF(A13="","",IF(F13="待开奖","",[1]Sheet!J13))</f>
        <v>是</v>
      </c>
      <c r="K13">
        <f t="shared" si="3"/>
        <v>1</v>
      </c>
      <c r="L13" s="7">
        <f t="shared" si="1"/>
        <v>1</v>
      </c>
      <c r="M13" s="7" t="str">
        <f ca="1" t="array" ref="M13">IF(L13="","",IF(ROW()&lt;32,"",AVERAGE(IF(OFFSET(L$2,ROW()-31,0,30,1)&lt;&gt;"",OFFSET(L$2,ROW()-31,0,30,1)))))</f>
        <v/>
      </c>
      <c r="N13" s="8"/>
      <c r="O13" s="7" t="str">
        <f ca="1" t="array" ref="O13">IF(L13="","",IF(ROW()&lt;22,"",AVERAGE(IF(OFFSET(L$2,ROW()-21,0,20,1)&lt;&gt;"",OFFSET(L$2,ROW()-21,0,20,1)))))</f>
        <v/>
      </c>
      <c r="P13" s="8"/>
      <c r="Q13" s="7">
        <f t="shared" si="2"/>
        <v>52.7392</v>
      </c>
      <c r="R13" s="7">
        <f t="shared" si="4"/>
        <v>10257.422</v>
      </c>
      <c r="S13" s="7"/>
      <c r="T13" s="7"/>
      <c r="U13" s="7"/>
      <c r="V13" s="7"/>
      <c r="W13" s="7"/>
      <c r="X13" s="10"/>
      <c r="Y13" s="7"/>
      <c r="AG13">
        <f>SUM(AG6:AG12)</f>
        <v>100</v>
      </c>
      <c r="AI13">
        <f>SUM(AI6:AI12)</f>
        <v>-41.65</v>
      </c>
    </row>
    <row r="14" spans="1:35">
      <c r="A14">
        <f>IF([1]Sheet!A14="","",[1]Sheet!A14)</f>
        <v>3275415</v>
      </c>
      <c r="B14" t="str">
        <f>IF(A14="","",[1]Sheet!B14)</f>
        <v>2025-04-19 01:37:13</v>
      </c>
      <c r="C14" t="str">
        <f>IF(A14="","",[1]Sheet!C14)</f>
        <v>小单32.36  小双35.28  大双32.36</v>
      </c>
      <c r="D14" t="str">
        <f>IF(A14="","",[1]Sheet!D14)</f>
        <v>小双</v>
      </c>
      <c r="E14">
        <f>IF(A14="","",[1]Sheet!E14)</f>
        <v>100</v>
      </c>
      <c r="F14">
        <f>IF(A14="","",[1]Sheet!F14)</f>
        <v>9</v>
      </c>
      <c r="G14" t="str">
        <f>IF(A14="","",[1]Sheet!G14)</f>
        <v>小单</v>
      </c>
      <c r="H14">
        <f>IF(A14="","",[1]Sheet!H14)</f>
        <v>152.7392</v>
      </c>
      <c r="I14">
        <f>IF(A14="","",[1]Sheet!I14)</f>
        <v>52.7392</v>
      </c>
      <c r="J14" t="str">
        <f>IF(A14="","",IF(F14="待开奖","",[1]Sheet!J14))</f>
        <v>是</v>
      </c>
      <c r="K14">
        <f t="shared" si="3"/>
        <v>1</v>
      </c>
      <c r="L14" s="7">
        <f t="shared" si="1"/>
        <v>1</v>
      </c>
      <c r="M14" s="7" t="str">
        <f ca="1" t="array" ref="M14">IF(L14="","",IF(ROW()&lt;32,"",AVERAGE(IF(OFFSET(L$2,ROW()-31,0,30,1)&lt;&gt;"",OFFSET(L$2,ROW()-31,0,30,1)))))</f>
        <v/>
      </c>
      <c r="N14" s="8"/>
      <c r="O14" s="7" t="str">
        <f ca="1" t="array" ref="O14">IF(L14="","",IF(ROW()&lt;22,"",AVERAGE(IF(OFFSET(L$2,ROW()-21,0,20,1)&lt;&gt;"",OFFSET(L$2,ROW()-21,0,20,1)))))</f>
        <v/>
      </c>
      <c r="P14" s="8"/>
      <c r="Q14" s="7">
        <f t="shared" si="2"/>
        <v>52.7392</v>
      </c>
      <c r="R14" s="7">
        <f t="shared" si="4"/>
        <v>10310.1612</v>
      </c>
      <c r="S14" s="7"/>
      <c r="T14" s="7"/>
      <c r="U14" s="7"/>
      <c r="V14" s="7"/>
      <c r="W14" s="7"/>
      <c r="X14" s="10"/>
      <c r="Y14" s="7"/>
      <c r="AI14" s="23">
        <f>+AI13/AG13/AG13</f>
        <v>-0.004165</v>
      </c>
    </row>
    <row r="15" spans="1:25">
      <c r="A15">
        <f>IF([1]Sheet!A15="","",[1]Sheet!A15)</f>
        <v>3275416</v>
      </c>
      <c r="B15" t="str">
        <f>IF(A15="","",[1]Sheet!B15)</f>
        <v>2025-04-19 01:40:44</v>
      </c>
      <c r="C15" t="str">
        <f>IF(A15="","",[1]Sheet!C15)</f>
        <v>小单32.36  小双35.28  大双32.36</v>
      </c>
      <c r="D15" t="str">
        <f>IF(A15="","",[1]Sheet!D15)</f>
        <v>小双</v>
      </c>
      <c r="E15">
        <f>IF(A15="","",[1]Sheet!E15)</f>
        <v>100</v>
      </c>
      <c r="F15">
        <f>IF(A15="","",[1]Sheet!F15)</f>
        <v>14</v>
      </c>
      <c r="G15" t="str">
        <f>IF(A15="","",[1]Sheet!G15)</f>
        <v>大双</v>
      </c>
      <c r="H15">
        <f>IF(A15="","",[1]Sheet!H15)</f>
        <v>0</v>
      </c>
      <c r="I15">
        <f>IF(A15="","",[1]Sheet!I15)</f>
        <v>-100</v>
      </c>
      <c r="J15" t="str">
        <f>IF(A15="","",IF(F15="待开奖","",[1]Sheet!J15))</f>
        <v>否</v>
      </c>
      <c r="K15">
        <f t="shared" si="3"/>
        <v>0</v>
      </c>
      <c r="L15" s="7">
        <f t="shared" si="1"/>
        <v>1</v>
      </c>
      <c r="M15" s="7" t="str">
        <f ca="1" t="array" ref="M15">IF(L15="","",IF(ROW()&lt;32,"",AVERAGE(IF(OFFSET(L$2,ROW()-31,0,30,1)&lt;&gt;"",OFFSET(L$2,ROW()-31,0,30,1)))))</f>
        <v/>
      </c>
      <c r="N15" s="8"/>
      <c r="O15" s="7" t="str">
        <f ca="1" t="array" ref="O15">IF(L15="","",IF(ROW()&lt;22,"",AVERAGE(IF(OFFSET(L$2,ROW()-21,0,20,1)&lt;&gt;"",OFFSET(L$2,ROW()-21,0,20,1)))))</f>
        <v/>
      </c>
      <c r="P15" s="8"/>
      <c r="Q15" s="7">
        <f t="shared" si="2"/>
        <v>-68.1</v>
      </c>
      <c r="R15" s="7">
        <f t="shared" si="4"/>
        <v>10242.0612</v>
      </c>
      <c r="S15" s="7"/>
      <c r="T15" s="7"/>
      <c r="U15" s="7"/>
      <c r="V15" s="7"/>
      <c r="W15" s="7"/>
      <c r="X15" s="10"/>
      <c r="Y15" s="7"/>
    </row>
    <row r="16" spans="1:25">
      <c r="A16">
        <f>IF([1]Sheet!A16="","",[1]Sheet!A16)</f>
        <v>3275417</v>
      </c>
      <c r="B16" t="str">
        <f>IF(A16="","",[1]Sheet!B16)</f>
        <v>2025-04-19 01:44:15</v>
      </c>
      <c r="C16" t="str">
        <f>IF(A16="","",[1]Sheet!C16)</f>
        <v>小单32.36  小双35.28  大双32.36</v>
      </c>
      <c r="D16" t="str">
        <f>IF(A16="","",[1]Sheet!D16)</f>
        <v>小双</v>
      </c>
      <c r="E16">
        <f>IF(A16="","",[1]Sheet!E16)</f>
        <v>100</v>
      </c>
      <c r="F16">
        <f>IF(A16="","",[1]Sheet!F16)</f>
        <v>15</v>
      </c>
      <c r="G16" t="str">
        <f>IF(A16="","",[1]Sheet!G16)</f>
        <v>大单</v>
      </c>
      <c r="H16">
        <f>IF(A16="","",[1]Sheet!H16)</f>
        <v>0</v>
      </c>
      <c r="I16">
        <f>IF(A16="","",[1]Sheet!I16)</f>
        <v>-100</v>
      </c>
      <c r="J16" t="str">
        <f>IF(A16="","",IF(F16="待开奖","",[1]Sheet!J16))</f>
        <v>否</v>
      </c>
      <c r="K16">
        <f t="shared" si="3"/>
        <v>0</v>
      </c>
      <c r="L16" s="7">
        <f t="shared" si="1"/>
        <v>0</v>
      </c>
      <c r="M16" s="7" t="str">
        <f ca="1" t="array" ref="M16">IF(L16="","",IF(ROW()&lt;32,"",AVERAGE(IF(OFFSET(L$2,ROW()-31,0,30,1)&lt;&gt;"",OFFSET(L$2,ROW()-31,0,30,1)))))</f>
        <v/>
      </c>
      <c r="N16" s="8"/>
      <c r="O16" s="7" t="str">
        <f ca="1" t="array" ref="O16">IF(L16="","",IF(ROW()&lt;22,"",AVERAGE(IF(OFFSET(L$2,ROW()-21,0,20,1)&lt;&gt;"",OFFSET(L$2,ROW()-21,0,20,1)))))</f>
        <v/>
      </c>
      <c r="P16" s="8"/>
      <c r="Q16" s="7">
        <f t="shared" ref="Q16:Q23" si="6">IF(OR(F16=13,F16=14),IF(L16=1,-68.1,I16),I16)</f>
        <v>-100</v>
      </c>
      <c r="R16" s="7">
        <f t="shared" si="4"/>
        <v>10142.0612</v>
      </c>
      <c r="S16" s="7"/>
      <c r="T16" s="7"/>
      <c r="U16" s="7"/>
      <c r="V16" s="7"/>
      <c r="W16" s="7"/>
      <c r="X16" s="10"/>
      <c r="Y16" s="7"/>
    </row>
    <row r="17" spans="1:25">
      <c r="A17">
        <f>IF([1]Sheet!A17="","",[1]Sheet!A17)</f>
        <v>3275418</v>
      </c>
      <c r="B17" t="str">
        <f>IF(A17="","",[1]Sheet!B17)</f>
        <v>2025-04-19 01:47:45</v>
      </c>
      <c r="C17" t="str">
        <f>IF(A17="","",[1]Sheet!C17)</f>
        <v>小单32.36  小双35.28  大双32.36</v>
      </c>
      <c r="D17" t="str">
        <f>IF(A17="","",[1]Sheet!D17)</f>
        <v>小双</v>
      </c>
      <c r="E17">
        <f>IF(A17="","",[1]Sheet!E17)</f>
        <v>100</v>
      </c>
      <c r="F17">
        <f>IF(A17="","",[1]Sheet!F17)</f>
        <v>7</v>
      </c>
      <c r="G17" t="str">
        <f>IF(A17="","",[1]Sheet!G17)</f>
        <v>小单</v>
      </c>
      <c r="H17">
        <f>IF(A17="","",[1]Sheet!H17)</f>
        <v>152.7392</v>
      </c>
      <c r="I17">
        <f>IF(A17="","",[1]Sheet!I17)</f>
        <v>52.7392</v>
      </c>
      <c r="J17" t="str">
        <f>IF(A17="","",IF(F17="待开奖","",[1]Sheet!J17))</f>
        <v>是</v>
      </c>
      <c r="K17">
        <f t="shared" si="3"/>
        <v>1</v>
      </c>
      <c r="L17" s="7">
        <f t="shared" si="1"/>
        <v>1</v>
      </c>
      <c r="M17" s="7" t="str">
        <f ca="1" t="array" ref="M17">IF(L17="","",IF(ROW()&lt;32,"",AVERAGE(IF(OFFSET(L$2,ROW()-31,0,30,1)&lt;&gt;"",OFFSET(L$2,ROW()-31,0,30,1)))))</f>
        <v/>
      </c>
      <c r="N17" s="8"/>
      <c r="O17" s="7" t="str">
        <f ca="1" t="array" ref="O17">IF(L17="","",IF(ROW()&lt;22,"",AVERAGE(IF(OFFSET(L$2,ROW()-21,0,20,1)&lt;&gt;"",OFFSET(L$2,ROW()-21,0,20,1)))))</f>
        <v/>
      </c>
      <c r="P17" s="8"/>
      <c r="Q17" s="7">
        <f t="shared" si="6"/>
        <v>52.7392</v>
      </c>
      <c r="R17" s="7">
        <f t="shared" si="4"/>
        <v>10194.8004</v>
      </c>
      <c r="S17" s="7"/>
      <c r="T17" s="7"/>
      <c r="U17" s="7"/>
      <c r="V17" s="7"/>
      <c r="W17" s="7"/>
      <c r="X17" s="10"/>
      <c r="Y17" s="7"/>
    </row>
    <row r="18" spans="1:25">
      <c r="A18">
        <f>IF([1]Sheet!A18="","",[1]Sheet!A18)</f>
        <v>3275419</v>
      </c>
      <c r="B18" t="str">
        <f>IF(A18="","",[1]Sheet!B18)</f>
        <v>2025-04-19 01:51:16</v>
      </c>
      <c r="C18" t="str">
        <f>IF(A18="","",[1]Sheet!C18)</f>
        <v>小单31.45  小双34.28  大单34.28</v>
      </c>
      <c r="D18" t="str">
        <f>IF(A18="","",[1]Sheet!D18)</f>
        <v>小单</v>
      </c>
      <c r="E18">
        <f>IF(A18="","",[1]Sheet!E18)</f>
        <v>100.01</v>
      </c>
      <c r="F18">
        <f>IF(A18="","",[1]Sheet!F18)</f>
        <v>6</v>
      </c>
      <c r="G18" t="str">
        <f>IF(A18="","",[1]Sheet!G18)</f>
        <v>小双</v>
      </c>
      <c r="H18">
        <f>IF(A18="","",[1]Sheet!H18)</f>
        <v>148.4324</v>
      </c>
      <c r="I18">
        <f>IF(A18="","",[1]Sheet!I18)</f>
        <v>48.4224</v>
      </c>
      <c r="J18" t="str">
        <f>IF(A18="","",IF(F18="待开奖","",[1]Sheet!J18))</f>
        <v>是</v>
      </c>
      <c r="K18">
        <f t="shared" si="3"/>
        <v>1</v>
      </c>
      <c r="L18" s="7">
        <f t="shared" si="1"/>
        <v>1</v>
      </c>
      <c r="M18" s="7" t="str">
        <f ca="1" t="array" ref="M18">IF(L18="","",IF(ROW()&lt;32,"",AVERAGE(IF(OFFSET(L$2,ROW()-31,0,30,1)&lt;&gt;"",OFFSET(L$2,ROW()-31,0,30,1)))))</f>
        <v/>
      </c>
      <c r="N18" s="8"/>
      <c r="O18" s="7" t="str">
        <f ca="1" t="array" ref="O18">IF(L18="","",IF(ROW()&lt;22,"",AVERAGE(IF(OFFSET(L$2,ROW()-21,0,20,1)&lt;&gt;"",OFFSET(L$2,ROW()-21,0,20,1)))))</f>
        <v/>
      </c>
      <c r="P18" s="8"/>
      <c r="Q18" s="7">
        <f t="shared" si="6"/>
        <v>48.4224</v>
      </c>
      <c r="R18" s="7">
        <f t="shared" si="4"/>
        <v>10243.2228</v>
      </c>
      <c r="S18" s="7"/>
      <c r="T18" s="7"/>
      <c r="U18" s="7"/>
      <c r="V18" s="7"/>
      <c r="W18" s="7"/>
      <c r="X18" s="10"/>
      <c r="Y18" s="7"/>
    </row>
    <row r="19" spans="1:25">
      <c r="A19">
        <f>IF([1]Sheet!A19="","",[1]Sheet!A19)</f>
        <v>3275420</v>
      </c>
      <c r="B19" t="str">
        <f>IF(A19="","",[1]Sheet!B19)</f>
        <v>2025-04-19 01:54:47</v>
      </c>
      <c r="C19" t="str">
        <f>IF(A19="","",[1]Sheet!C19)</f>
        <v>小单32.36  小双35.28  大双32.36</v>
      </c>
      <c r="D19" t="str">
        <f>IF(A19="","",[1]Sheet!D19)</f>
        <v>小双</v>
      </c>
      <c r="E19">
        <f>IF(A19="","",[1]Sheet!E19)</f>
        <v>100</v>
      </c>
      <c r="F19">
        <f>IF(A19="","",[1]Sheet!F19)</f>
        <v>20</v>
      </c>
      <c r="G19" t="str">
        <f>IF(A19="","",[1]Sheet!G19)</f>
        <v>大双</v>
      </c>
      <c r="H19">
        <f>IF(A19="","",[1]Sheet!H19)</f>
        <v>152.7392</v>
      </c>
      <c r="I19">
        <f>IF(A19="","",[1]Sheet!I19)</f>
        <v>52.7392</v>
      </c>
      <c r="J19" t="str">
        <f>IF(A19="","",IF(F19="待开奖","",[1]Sheet!J19))</f>
        <v>是</v>
      </c>
      <c r="K19">
        <f t="shared" si="3"/>
        <v>1</v>
      </c>
      <c r="L19" s="7">
        <f t="shared" si="1"/>
        <v>1</v>
      </c>
      <c r="M19" s="7" t="str">
        <f ca="1" t="array" ref="M19">IF(L19="","",IF(ROW()&lt;32,"",AVERAGE(IF(OFFSET(L$2,ROW()-31,0,30,1)&lt;&gt;"",OFFSET(L$2,ROW()-31,0,30,1)))))</f>
        <v/>
      </c>
      <c r="N19" s="8"/>
      <c r="O19" s="7" t="str">
        <f ca="1" t="array" ref="O19">IF(L19="","",IF(ROW()&lt;22,"",AVERAGE(IF(OFFSET(L$2,ROW()-21,0,20,1)&lt;&gt;"",OFFSET(L$2,ROW()-21,0,20,1)))))</f>
        <v/>
      </c>
      <c r="P19" s="8"/>
      <c r="Q19" s="7">
        <f t="shared" si="6"/>
        <v>52.7392</v>
      </c>
      <c r="R19" s="7">
        <f t="shared" si="4"/>
        <v>10295.962</v>
      </c>
      <c r="S19" s="7"/>
      <c r="T19" s="7"/>
      <c r="U19" s="7"/>
      <c r="V19" s="7"/>
      <c r="W19" s="7"/>
      <c r="X19" s="10"/>
      <c r="Y19" s="7"/>
    </row>
    <row r="20" spans="1:25">
      <c r="A20">
        <f>IF([1]Sheet!A20="","",[1]Sheet!A20)</f>
        <v>3275421</v>
      </c>
      <c r="B20" t="str">
        <f>IF(A20="","",[1]Sheet!B20)</f>
        <v>2025-04-19 01:58:17</v>
      </c>
      <c r="C20" t="str">
        <f>IF(A20="","",[1]Sheet!C20)</f>
        <v>小单32.36  小双35.28  大双32.36</v>
      </c>
      <c r="D20" t="str">
        <f>IF(A20="","",[1]Sheet!D20)</f>
        <v>小双</v>
      </c>
      <c r="E20">
        <f>IF(A20="","",[1]Sheet!E20)</f>
        <v>100</v>
      </c>
      <c r="F20">
        <f>IF(A20="","",[1]Sheet!F20)</f>
        <v>6</v>
      </c>
      <c r="G20" t="str">
        <f>IF(A20="","",[1]Sheet!G20)</f>
        <v>小双</v>
      </c>
      <c r="H20">
        <f>IF(A20="","",[1]Sheet!H20)</f>
        <v>152.7624</v>
      </c>
      <c r="I20">
        <f>IF(A20="","",[1]Sheet!I20)</f>
        <v>52.7624</v>
      </c>
      <c r="J20" t="str">
        <f>IF(A20="","",IF(F20="待开奖","",[1]Sheet!J20))</f>
        <v>是</v>
      </c>
      <c r="K20">
        <f t="shared" si="3"/>
        <v>1</v>
      </c>
      <c r="L20" s="7">
        <f t="shared" si="1"/>
        <v>1</v>
      </c>
      <c r="M20" s="7" t="str">
        <f ca="1" t="array" ref="M20">IF(L20="","",IF(ROW()&lt;32,"",AVERAGE(IF(OFFSET(L$2,ROW()-31,0,30,1)&lt;&gt;"",OFFSET(L$2,ROW()-31,0,30,1)))))</f>
        <v/>
      </c>
      <c r="N20" s="8"/>
      <c r="O20" s="7" t="str">
        <f ca="1" t="array" ref="O20">IF(L20="","",IF(ROW()&lt;22,"",AVERAGE(IF(OFFSET(L$2,ROW()-21,0,20,1)&lt;&gt;"",OFFSET(L$2,ROW()-21,0,20,1)))))</f>
        <v/>
      </c>
      <c r="P20" s="8"/>
      <c r="Q20" s="7">
        <f t="shared" si="6"/>
        <v>52.7624</v>
      </c>
      <c r="R20" s="7">
        <f t="shared" si="4"/>
        <v>10348.7244</v>
      </c>
      <c r="S20" s="7"/>
      <c r="T20" s="7"/>
      <c r="U20" s="7"/>
      <c r="V20" s="7"/>
      <c r="W20" s="7"/>
      <c r="X20" s="10"/>
      <c r="Y20" s="7"/>
    </row>
    <row r="21" spans="1:25">
      <c r="A21">
        <f>IF([1]Sheet!A21="","",[1]Sheet!A21)</f>
        <v>3275422</v>
      </c>
      <c r="B21" t="str">
        <f>IF(A21="","",[1]Sheet!B21)</f>
        <v>2025-04-19 02:01:48</v>
      </c>
      <c r="C21" t="str">
        <f>IF(A21="","",[1]Sheet!C21)</f>
        <v>小单32.36  小双35.28  大双32.36</v>
      </c>
      <c r="D21" t="str">
        <f>IF(A21="","",[1]Sheet!D21)</f>
        <v>小双</v>
      </c>
      <c r="E21">
        <f>IF(A21="","",[1]Sheet!E21)</f>
        <v>100</v>
      </c>
      <c r="F21">
        <f>IF(A21="","",[1]Sheet!F21)</f>
        <v>10</v>
      </c>
      <c r="G21" t="str">
        <f>IF(A21="","",[1]Sheet!G21)</f>
        <v>小双</v>
      </c>
      <c r="H21">
        <f>IF(A21="","",[1]Sheet!H21)</f>
        <v>152.7624</v>
      </c>
      <c r="I21">
        <f>IF(A21="","",[1]Sheet!I21)</f>
        <v>52.7624</v>
      </c>
      <c r="J21" t="str">
        <f>IF(A21="","",IF(F21="待开奖","",[1]Sheet!J21))</f>
        <v>是</v>
      </c>
      <c r="K21">
        <f t="shared" si="3"/>
        <v>1</v>
      </c>
      <c r="L21" s="7">
        <f t="shared" si="1"/>
        <v>1</v>
      </c>
      <c r="M21" s="7" t="str">
        <f ca="1" t="array" ref="M21">IF(L21="","",IF(ROW()&lt;32,"",AVERAGE(IF(OFFSET(L$2,ROW()-31,0,30,1)&lt;&gt;"",OFFSET(L$2,ROW()-31,0,30,1)))))</f>
        <v/>
      </c>
      <c r="N21" s="8"/>
      <c r="O21" s="7" t="str">
        <f ca="1" t="array" ref="O21">IF(L21="","",IF(ROW()&lt;22,"",AVERAGE(IF(OFFSET(L$2,ROW()-21,0,20,1)&lt;&gt;"",OFFSET(L$2,ROW()-21,0,20,1)))))</f>
        <v/>
      </c>
      <c r="P21" s="8"/>
      <c r="Q21" s="7">
        <f t="shared" si="6"/>
        <v>52.7624</v>
      </c>
      <c r="R21" s="7">
        <f t="shared" si="4"/>
        <v>10401.4868</v>
      </c>
      <c r="S21" s="7"/>
      <c r="T21" s="7"/>
      <c r="U21" s="7"/>
      <c r="V21" s="7"/>
      <c r="W21" s="7"/>
      <c r="X21" s="10"/>
      <c r="Y21" s="7"/>
    </row>
    <row r="22" spans="1:25">
      <c r="A22">
        <f>IF([1]Sheet!A22="","",[1]Sheet!A22)</f>
        <v>3275423</v>
      </c>
      <c r="B22" t="str">
        <f>IF(A22="","",[1]Sheet!B22)</f>
        <v>2025-04-19 02:05:19</v>
      </c>
      <c r="C22" t="str">
        <f>IF(A22="","",[1]Sheet!C22)</f>
        <v>小单32.36  小双35.28  大双32.36</v>
      </c>
      <c r="D22" t="str">
        <f>IF(A22="","",[1]Sheet!D22)</f>
        <v>小双</v>
      </c>
      <c r="E22">
        <f>IF(A22="","",[1]Sheet!E22)</f>
        <v>100</v>
      </c>
      <c r="F22">
        <f>IF(A22="","",[1]Sheet!F22)</f>
        <v>15</v>
      </c>
      <c r="G22" t="str">
        <f>IF(A22="","",[1]Sheet!G22)</f>
        <v>大单</v>
      </c>
      <c r="H22">
        <f>IF(A22="","",[1]Sheet!H22)</f>
        <v>0</v>
      </c>
      <c r="I22">
        <f>IF(A22="","",[1]Sheet!I22)</f>
        <v>-100</v>
      </c>
      <c r="J22" t="str">
        <f>IF(A22="","",IF(F22="待开奖","",[1]Sheet!J22))</f>
        <v>否</v>
      </c>
      <c r="K22">
        <f t="shared" si="3"/>
        <v>0</v>
      </c>
      <c r="L22" s="7">
        <f t="shared" si="1"/>
        <v>0</v>
      </c>
      <c r="M22" s="7" t="str">
        <f ca="1" t="array" ref="M22">IF(L22="","",IF(ROW()&lt;32,"",AVERAGE(IF(OFFSET(L$2,ROW()-31,0,30,1)&lt;&gt;"",OFFSET(L$2,ROW()-31,0,30,1)))))</f>
        <v/>
      </c>
      <c r="N22" s="8"/>
      <c r="O22" s="7" t="str">
        <f ca="1" t="array" ref="O22">IF(L22="","",IF(ROW()&lt;32,"",AVERAGE(IF(OFFSET(L$2,ROW()-21,0,20,1)&lt;&gt;"",OFFSET(L$2,ROW()-21,0,20,1)))))</f>
        <v/>
      </c>
      <c r="P22" s="8"/>
      <c r="Q22" s="7">
        <f t="shared" si="6"/>
        <v>-100</v>
      </c>
      <c r="R22" s="7">
        <f t="shared" si="4"/>
        <v>10301.4868</v>
      </c>
      <c r="S22" s="7"/>
      <c r="T22" s="7"/>
      <c r="U22" s="7"/>
      <c r="V22" s="7"/>
      <c r="W22" s="7"/>
      <c r="X22" s="10"/>
      <c r="Y22" s="7"/>
    </row>
    <row r="23" spans="1:25">
      <c r="A23">
        <f>IF([1]Sheet!A23="","",[1]Sheet!A23)</f>
        <v>3275424</v>
      </c>
      <c r="B23" t="str">
        <f>IF(A23="","",[1]Sheet!B23)</f>
        <v>2025-04-19 02:08:50</v>
      </c>
      <c r="C23" t="str">
        <f>IF(A23="","",[1]Sheet!C23)</f>
        <v>小单32.36  小双35.28  大双32.36</v>
      </c>
      <c r="D23" t="str">
        <f>IF(A23="","",[1]Sheet!D23)</f>
        <v>小双</v>
      </c>
      <c r="E23">
        <f>IF(A23="","",[1]Sheet!E23)</f>
        <v>100</v>
      </c>
      <c r="F23">
        <f>IF(A23="","",[1]Sheet!F23)</f>
        <v>14</v>
      </c>
      <c r="G23" t="str">
        <f>IF(A23="","",[1]Sheet!G23)</f>
        <v>大双</v>
      </c>
      <c r="H23">
        <f>IF(A23="","",[1]Sheet!H23)</f>
        <v>0</v>
      </c>
      <c r="I23">
        <f>IF(A23="","",[1]Sheet!I23)</f>
        <v>-100</v>
      </c>
      <c r="J23" t="str">
        <f>IF(A23="","",IF(F23="待开奖","",[1]Sheet!J23))</f>
        <v>否</v>
      </c>
      <c r="K23">
        <f t="shared" si="3"/>
        <v>0</v>
      </c>
      <c r="L23" s="7">
        <f t="shared" si="1"/>
        <v>1</v>
      </c>
      <c r="M23" s="7" t="str">
        <f ca="1" t="array" ref="M23">IF(L23="","",IF(ROW()&lt;32,"",AVERAGE(IF(OFFSET(L$2,ROW()-31,0,30,1)&lt;&gt;"",OFFSET(L$2,ROW()-31,0,30,1)))))</f>
        <v/>
      </c>
      <c r="N23" s="8"/>
      <c r="O23" s="7" t="str">
        <f ca="1" t="array" ref="O23">IF(L23="","",IF(ROW()&lt;32,"",AVERAGE(IF(OFFSET(L$2,ROW()-21,0,20,1)&lt;&gt;"",OFFSET(L$2,ROW()-21,0,20,1)))))</f>
        <v/>
      </c>
      <c r="P23" s="8"/>
      <c r="Q23" s="7">
        <f t="shared" si="6"/>
        <v>-68.1</v>
      </c>
      <c r="R23" s="7">
        <f t="shared" si="4"/>
        <v>10233.3868</v>
      </c>
      <c r="S23" s="7"/>
      <c r="T23" s="7"/>
      <c r="U23" s="7"/>
      <c r="V23" s="7"/>
      <c r="W23" s="7"/>
      <c r="X23" s="10"/>
      <c r="Y23" s="7"/>
    </row>
    <row r="24" spans="1:25">
      <c r="A24">
        <f>IF([1]Sheet!A24="","",[1]Sheet!A24)</f>
        <v>3275425</v>
      </c>
      <c r="B24" t="str">
        <f>IF(A24="","",[1]Sheet!B24)</f>
        <v>2025-04-19 02:12:20</v>
      </c>
      <c r="C24" t="str">
        <f>IF(A24="","",[1]Sheet!C24)</f>
        <v>小单32.36  小双35.28  大双32.36</v>
      </c>
      <c r="D24" t="str">
        <f>IF(A24="","",[1]Sheet!D24)</f>
        <v>小双</v>
      </c>
      <c r="E24">
        <f>IF(A24="","",[1]Sheet!E24)</f>
        <v>100</v>
      </c>
      <c r="F24">
        <f>IF(A24="","",[1]Sheet!F24)</f>
        <v>13</v>
      </c>
      <c r="G24" t="str">
        <f>IF(A24="","",[1]Sheet!G24)</f>
        <v>小单</v>
      </c>
      <c r="H24">
        <f>IF(A24="","",[1]Sheet!H24)</f>
        <v>0</v>
      </c>
      <c r="I24">
        <f>IF(A24="","",[1]Sheet!I24)</f>
        <v>-100</v>
      </c>
      <c r="J24" t="str">
        <f>IF(A24="","",IF(F24="待开奖","",[1]Sheet!J24))</f>
        <v>否</v>
      </c>
      <c r="K24">
        <f t="shared" si="3"/>
        <v>0</v>
      </c>
      <c r="L24" s="7">
        <f t="shared" si="1"/>
        <v>1</v>
      </c>
      <c r="M24" s="7" t="str">
        <f ca="1" t="array" ref="M24">IF(L24="","",IF(ROW()&lt;32,"",AVERAGE(IF(OFFSET(L$2,ROW()-31,0,30,1)&lt;&gt;"",OFFSET(L$2,ROW()-31,0,30,1)))))</f>
        <v/>
      </c>
      <c r="N24" s="8"/>
      <c r="O24" s="7" t="str">
        <f ca="1" t="array" ref="O24">IF(L24="","",IF(ROW()&lt;32,"",AVERAGE(IF(OFFSET(L$2,ROW()-21,0,20,1)&lt;&gt;"",OFFSET(L$2,ROW()-21,0,20,1)))))</f>
        <v/>
      </c>
      <c r="P24" s="8"/>
      <c r="Q24" s="7">
        <f t="shared" ref="Q24:Q55" si="7">IF(OR(F24=13,F24=14),IF(L24=1,-68.1,I24),I24)</f>
        <v>-68.1</v>
      </c>
      <c r="R24" s="7">
        <f t="shared" si="4"/>
        <v>10165.2868</v>
      </c>
      <c r="S24" s="7"/>
      <c r="T24" s="7"/>
      <c r="U24" s="7"/>
      <c r="V24" s="7"/>
      <c r="W24" s="7"/>
      <c r="X24" s="10"/>
      <c r="Y24" s="7"/>
    </row>
    <row r="25" spans="1:25">
      <c r="A25">
        <f>IF([1]Sheet!A25="","",[1]Sheet!A25)</f>
        <v>3275426</v>
      </c>
      <c r="B25" t="str">
        <f>IF(A25="","",[1]Sheet!B25)</f>
        <v>2025-04-19 02:15:41</v>
      </c>
      <c r="C25" t="str">
        <f>IF(A25="","",[1]Sheet!C25)</f>
        <v>小单32.36  小双35.28  大双32.36</v>
      </c>
      <c r="D25" t="str">
        <f>IF(A25="","",[1]Sheet!D25)</f>
        <v>小双</v>
      </c>
      <c r="E25">
        <f>IF(A25="","",[1]Sheet!E25)</f>
        <v>100</v>
      </c>
      <c r="F25">
        <f>IF(A25="","",[1]Sheet!F25)</f>
        <v>17</v>
      </c>
      <c r="G25" t="str">
        <f>IF(A25="","",[1]Sheet!G25)</f>
        <v>大单</v>
      </c>
      <c r="H25">
        <f>IF(A25="","",[1]Sheet!H25)</f>
        <v>0</v>
      </c>
      <c r="I25">
        <f>IF(A25="","",[1]Sheet!I25)</f>
        <v>-100</v>
      </c>
      <c r="J25" t="str">
        <f>IF(A25="","",IF(F25="待开奖","",[1]Sheet!J25))</f>
        <v>否</v>
      </c>
      <c r="K25">
        <f t="shared" si="3"/>
        <v>0</v>
      </c>
      <c r="L25" s="7">
        <f t="shared" si="1"/>
        <v>0</v>
      </c>
      <c r="M25" s="7" t="str">
        <f ca="1" t="array" ref="M25">IF(L25="","",IF(ROW()&lt;32,"",AVERAGE(IF(OFFSET(L$2,ROW()-31,0,30,1)&lt;&gt;"",OFFSET(L$2,ROW()-31,0,30,1)))))</f>
        <v/>
      </c>
      <c r="N25" s="8"/>
      <c r="O25" s="7" t="str">
        <f ca="1" t="array" ref="O25">IF(L25="","",IF(ROW()&lt;32,"",AVERAGE(IF(OFFSET(L$2,ROW()-21,0,20,1)&lt;&gt;"",OFFSET(L$2,ROW()-21,0,20,1)))))</f>
        <v/>
      </c>
      <c r="P25" s="8"/>
      <c r="Q25" s="7">
        <f t="shared" si="7"/>
        <v>-100</v>
      </c>
      <c r="R25" s="7">
        <f t="shared" si="4"/>
        <v>10065.2868</v>
      </c>
      <c r="S25" s="7"/>
      <c r="T25" s="7"/>
      <c r="U25" s="7"/>
      <c r="V25" s="7"/>
      <c r="W25" s="7"/>
      <c r="X25" s="10"/>
      <c r="Y25" s="7"/>
    </row>
    <row r="26" spans="1:25">
      <c r="A26">
        <f>IF([1]Sheet!A26="","",[1]Sheet!A26)</f>
        <v>3275427</v>
      </c>
      <c r="B26" t="str">
        <f>IF(A26="","",[1]Sheet!B26)</f>
        <v>2025-04-19 02:19:12</v>
      </c>
      <c r="C26" t="str">
        <f>IF(A26="","",[1]Sheet!C26)</f>
        <v>小单32.36  小双35.28  大双32.36</v>
      </c>
      <c r="D26" t="str">
        <f>IF(A26="","",[1]Sheet!D26)</f>
        <v>小双</v>
      </c>
      <c r="E26">
        <f>IF(A26="","",[1]Sheet!E26)</f>
        <v>100</v>
      </c>
      <c r="F26">
        <f>IF(A26="","",[1]Sheet!F26)</f>
        <v>10</v>
      </c>
      <c r="G26" t="str">
        <f>IF(A26="","",[1]Sheet!G26)</f>
        <v>小双</v>
      </c>
      <c r="H26">
        <f>IF(A26="","",[1]Sheet!H26)</f>
        <v>152.7624</v>
      </c>
      <c r="I26">
        <f>IF(A26="","",[1]Sheet!I26)</f>
        <v>52.7624</v>
      </c>
      <c r="J26" t="str">
        <f>IF(A26="","",IF(F26="待开奖","",[1]Sheet!J26))</f>
        <v>是</v>
      </c>
      <c r="K26">
        <f t="shared" si="3"/>
        <v>1</v>
      </c>
      <c r="L26" s="7">
        <f t="shared" si="1"/>
        <v>1</v>
      </c>
      <c r="M26" s="7" t="str">
        <f ca="1" t="array" ref="M26">IF(L26="","",IF(ROW()&lt;32,"",AVERAGE(IF(OFFSET(L$2,ROW()-31,0,30,1)&lt;&gt;"",OFFSET(L$2,ROW()-31,0,30,1)))))</f>
        <v/>
      </c>
      <c r="N26" s="8"/>
      <c r="O26" s="7" t="str">
        <f ca="1" t="array" ref="O26">IF(L26="","",IF(ROW()&lt;32,"",AVERAGE(IF(OFFSET(L$2,ROW()-21,0,20,1)&lt;&gt;"",OFFSET(L$2,ROW()-21,0,20,1)))))</f>
        <v/>
      </c>
      <c r="P26" s="8"/>
      <c r="Q26" s="7">
        <f t="shared" si="7"/>
        <v>52.7624</v>
      </c>
      <c r="R26" s="7">
        <f t="shared" si="4"/>
        <v>10118.0492</v>
      </c>
      <c r="S26" s="7"/>
      <c r="T26" s="7"/>
      <c r="U26" s="7"/>
      <c r="V26" s="7"/>
      <c r="W26" s="7"/>
      <c r="X26" s="10"/>
      <c r="Y26" s="7"/>
    </row>
    <row r="27" spans="1:25">
      <c r="A27">
        <f>IF([1]Sheet!A27="","",[1]Sheet!A27)</f>
        <v>3275428</v>
      </c>
      <c r="B27" t="str">
        <f>IF(A27="","",[1]Sheet!B27)</f>
        <v>2025-04-19 02:22:42</v>
      </c>
      <c r="C27" t="str">
        <f>IF(A27="","",[1]Sheet!C27)</f>
        <v>小单32.36  小双35.28  大双32.36</v>
      </c>
      <c r="D27" t="str">
        <f>IF(A27="","",[1]Sheet!D27)</f>
        <v>小双</v>
      </c>
      <c r="E27">
        <f>IF(A27="","",[1]Sheet!E27)</f>
        <v>100</v>
      </c>
      <c r="F27">
        <f>IF(A27="","",[1]Sheet!F27)</f>
        <v>17</v>
      </c>
      <c r="G27" t="str">
        <f>IF(A27="","",[1]Sheet!G27)</f>
        <v>大单</v>
      </c>
      <c r="H27">
        <f>IF(A27="","",[1]Sheet!H27)</f>
        <v>0</v>
      </c>
      <c r="I27">
        <f>IF(A27="","",[1]Sheet!I27)</f>
        <v>-100</v>
      </c>
      <c r="J27" t="str">
        <f>IF(A27="","",IF(F27="待开奖","",[1]Sheet!J27))</f>
        <v>否</v>
      </c>
      <c r="K27">
        <f t="shared" si="3"/>
        <v>0</v>
      </c>
      <c r="L27" s="7">
        <f t="shared" si="1"/>
        <v>0</v>
      </c>
      <c r="M27" s="7" t="str">
        <f ca="1" t="array" ref="M27">IF(L27="","",IF(ROW()&lt;32,"",AVERAGE(IF(OFFSET(L$2,ROW()-31,0,30,1)&lt;&gt;"",OFFSET(L$2,ROW()-31,0,30,1)))))</f>
        <v/>
      </c>
      <c r="N27" s="8"/>
      <c r="O27" s="7" t="str">
        <f ca="1" t="array" ref="O27">IF(L27="","",IF(ROW()&lt;32,"",AVERAGE(IF(OFFSET(L$2,ROW()-21,0,20,1)&lt;&gt;"",OFFSET(L$2,ROW()-21,0,20,1)))))</f>
        <v/>
      </c>
      <c r="P27" s="8"/>
      <c r="Q27" s="7">
        <f t="shared" si="7"/>
        <v>-100</v>
      </c>
      <c r="R27" s="7">
        <f t="shared" si="4"/>
        <v>10018.0492</v>
      </c>
      <c r="S27" s="7"/>
      <c r="T27" s="7"/>
      <c r="U27" s="7"/>
      <c r="V27" s="7"/>
      <c r="W27" s="7"/>
      <c r="X27" s="10"/>
      <c r="Y27" s="7"/>
    </row>
    <row r="28" spans="1:25">
      <c r="A28">
        <f>IF([1]Sheet!A28="","",[1]Sheet!A28)</f>
        <v>3275429</v>
      </c>
      <c r="B28" t="str">
        <f>IF(A28="","",[1]Sheet!B28)</f>
        <v>2025-04-19 02:26:13</v>
      </c>
      <c r="C28" t="str">
        <f>IF(A28="","",[1]Sheet!C28)</f>
        <v>大双31.45  小双34.28  大单34.28</v>
      </c>
      <c r="D28" t="str">
        <f>IF(A28="","",[1]Sheet!D28)</f>
        <v>大双</v>
      </c>
      <c r="E28">
        <f>IF(A28="","",[1]Sheet!E28)</f>
        <v>100.01</v>
      </c>
      <c r="F28">
        <f>IF(A28="","",[1]Sheet!F28)</f>
        <v>13</v>
      </c>
      <c r="G28" t="str">
        <f>IF(A28="","",[1]Sheet!G28)</f>
        <v>小单</v>
      </c>
      <c r="H28">
        <f>IF(A28="","",[1]Sheet!H28)</f>
        <v>0</v>
      </c>
      <c r="I28">
        <f>IF(A28="","",[1]Sheet!I28)</f>
        <v>-100.01</v>
      </c>
      <c r="J28" t="str">
        <f>IF(A28="","",IF(F28="待开奖","",[1]Sheet!J28))</f>
        <v>否</v>
      </c>
      <c r="K28">
        <f t="shared" si="3"/>
        <v>0</v>
      </c>
      <c r="L28" s="7">
        <f t="shared" si="1"/>
        <v>0</v>
      </c>
      <c r="M28" s="7" t="str">
        <f ca="1" t="array" ref="M28">IF(L28="","",IF(ROW()&lt;32,"",AVERAGE(IF(OFFSET(L$2,ROW()-31,0,30,1)&lt;&gt;"",OFFSET(L$2,ROW()-31,0,30,1)))))</f>
        <v/>
      </c>
      <c r="N28" s="8"/>
      <c r="O28" s="7" t="str">
        <f ca="1" t="array" ref="O28">IF(L28="","",IF(ROW()&lt;32,"",AVERAGE(IF(OFFSET(L$2,ROW()-21,0,20,1)&lt;&gt;"",OFFSET(L$2,ROW()-21,0,20,1)))))</f>
        <v/>
      </c>
      <c r="P28" s="8"/>
      <c r="Q28" s="7">
        <f t="shared" si="7"/>
        <v>-100.01</v>
      </c>
      <c r="R28" s="7">
        <f t="shared" si="4"/>
        <v>9918.03919999999</v>
      </c>
      <c r="S28" s="7"/>
      <c r="T28" s="7"/>
      <c r="U28" s="7"/>
      <c r="V28" s="7"/>
      <c r="W28" s="7"/>
      <c r="X28" s="10"/>
      <c r="Y28" s="7"/>
    </row>
    <row r="29" spans="1:25">
      <c r="A29">
        <f>IF([1]Sheet!A29="","",[1]Sheet!A29)</f>
        <v>3275430</v>
      </c>
      <c r="B29" t="str">
        <f>IF(A29="","",[1]Sheet!B29)</f>
        <v>2025-04-19 02:29:44</v>
      </c>
      <c r="C29" t="str">
        <f>IF(A29="","",[1]Sheet!C29)</f>
        <v>小单32.36  大双32.36  大单35.28</v>
      </c>
      <c r="D29" t="str">
        <f>IF(A29="","",[1]Sheet!D29)</f>
        <v>大单</v>
      </c>
      <c r="E29">
        <f>IF(A29="","",[1]Sheet!E29)</f>
        <v>100</v>
      </c>
      <c r="F29">
        <f>IF(A29="","",[1]Sheet!F29)</f>
        <v>13</v>
      </c>
      <c r="G29" t="str">
        <f>IF(A29="","",[1]Sheet!G29)</f>
        <v>小单</v>
      </c>
      <c r="H29">
        <f>IF(A29="","",[1]Sheet!H29)</f>
        <v>0</v>
      </c>
      <c r="I29">
        <f>IF(A29="","",[1]Sheet!I29)</f>
        <v>-100</v>
      </c>
      <c r="J29" t="str">
        <f>IF(A29="","",IF(F29="待开奖","",[1]Sheet!J29))</f>
        <v>否</v>
      </c>
      <c r="K29">
        <f t="shared" si="3"/>
        <v>0</v>
      </c>
      <c r="L29" s="7">
        <f t="shared" si="1"/>
        <v>1</v>
      </c>
      <c r="M29" s="7" t="str">
        <f ca="1" t="array" ref="M29">IF(L29="","",IF(ROW()&lt;32,"",AVERAGE(IF(OFFSET(L$2,ROW()-31,0,30,1)&lt;&gt;"",OFFSET(L$2,ROW()-31,0,30,1)))))</f>
        <v/>
      </c>
      <c r="N29" s="8"/>
      <c r="O29" s="7" t="str">
        <f ca="1" t="array" ref="O29">IF(L29="","",IF(ROW()&lt;32,"",AVERAGE(IF(OFFSET(L$2,ROW()-21,0,20,1)&lt;&gt;"",OFFSET(L$2,ROW()-21,0,20,1)))))</f>
        <v/>
      </c>
      <c r="P29" s="8"/>
      <c r="Q29" s="7">
        <f t="shared" si="7"/>
        <v>-68.1</v>
      </c>
      <c r="R29" s="7">
        <f t="shared" si="4"/>
        <v>9849.93919999999</v>
      </c>
      <c r="S29" s="7"/>
      <c r="T29" s="7"/>
      <c r="U29" s="7"/>
      <c r="V29" s="7"/>
      <c r="W29" s="7"/>
      <c r="X29" s="10"/>
      <c r="Y29" s="7"/>
    </row>
    <row r="30" spans="1:25">
      <c r="A30">
        <f>IF([1]Sheet!A30="","",[1]Sheet!A30)</f>
        <v>3275431</v>
      </c>
      <c r="B30" t="str">
        <f>IF(A30="","",[1]Sheet!B30)</f>
        <v>2025-04-19 02:33:14</v>
      </c>
      <c r="C30" t="str">
        <f>IF(A30="","",[1]Sheet!C30)</f>
        <v>小单31.45  小双34.28  大单34.28</v>
      </c>
      <c r="D30" t="str">
        <f>IF(A30="","",[1]Sheet!D30)</f>
        <v>小单</v>
      </c>
      <c r="E30">
        <f>IF(A30="","",[1]Sheet!E30)</f>
        <v>100.01</v>
      </c>
      <c r="F30">
        <f>IF(A30="","",[1]Sheet!F30)</f>
        <v>18</v>
      </c>
      <c r="G30" t="str">
        <f>IF(A30="","",[1]Sheet!G30)</f>
        <v>大双</v>
      </c>
      <c r="H30">
        <f>IF(A30="","",[1]Sheet!H30)</f>
        <v>0</v>
      </c>
      <c r="I30">
        <f>IF(A30="","",[1]Sheet!I30)</f>
        <v>-100.01</v>
      </c>
      <c r="J30" t="str">
        <f>IF(A30="","",IF(F30="待开奖","",[1]Sheet!J30))</f>
        <v>否</v>
      </c>
      <c r="K30">
        <f t="shared" si="3"/>
        <v>0</v>
      </c>
      <c r="L30" s="7">
        <f t="shared" si="1"/>
        <v>0</v>
      </c>
      <c r="M30" s="7" t="str">
        <f ca="1" t="array" ref="M30">IF(L30="","",IF(ROW()&lt;32,"",AVERAGE(IF(OFFSET(L$2,ROW()-31,0,30,1)&lt;&gt;"",OFFSET(L$2,ROW()-31,0,30,1)))))</f>
        <v/>
      </c>
      <c r="N30" s="8" t="str">
        <f ca="1">IF(G30=0,#REF!,IF(L30="","",IF(ROW()&lt;32,"",IF(ROW()=32,AVERAGE(#REF!),2/31*L30+(1-2/31)*M30))))</f>
        <v/>
      </c>
      <c r="O30" s="7" t="str">
        <f ca="1" t="array" ref="O30">IF(L30="","",IF(ROW()&lt;32,"",AVERAGE(IF(OFFSET(L$2,ROW()-21,0,20,1)&lt;&gt;"",OFFSET(L$2,ROW()-21,0,20,1)))))</f>
        <v/>
      </c>
      <c r="P30" s="8" t="str">
        <f ca="1">IF(G30=0,#REF!,IF(L30="","",IF(ROW()&lt;32,"",IF(ROW()=32,AVERAGE(#REF!),2/31*L30+(1-2/31)*O30))))</f>
        <v/>
      </c>
      <c r="Q30" s="7">
        <f t="shared" si="7"/>
        <v>-100.01</v>
      </c>
      <c r="R30" s="7">
        <f t="shared" si="4"/>
        <v>9749.92919999999</v>
      </c>
      <c r="S30" s="7"/>
      <c r="T30" s="7"/>
      <c r="U30" s="7"/>
      <c r="V30" s="7"/>
      <c r="W30" s="7"/>
      <c r="X30" s="10"/>
      <c r="Y30" s="7"/>
    </row>
    <row r="31" spans="1:25">
      <c r="A31">
        <f>IF([1]Sheet!A31="","",[1]Sheet!A31)</f>
        <v>3275432</v>
      </c>
      <c r="B31" t="str">
        <f>IF(A31="","",[1]Sheet!B31)</f>
        <v>2025-04-19 02:36:45</v>
      </c>
      <c r="C31" t="str">
        <f>IF(A31="","",[1]Sheet!C31)</f>
        <v>小单32.36  大双32.36  大单35.28</v>
      </c>
      <c r="D31" t="str">
        <f>IF(A31="","",[1]Sheet!D31)</f>
        <v>大单</v>
      </c>
      <c r="E31">
        <f>IF(A31="","",[1]Sheet!E31)</f>
        <v>100</v>
      </c>
      <c r="F31">
        <f>IF(A31="","",[1]Sheet!F31)</f>
        <v>11</v>
      </c>
      <c r="G31" t="str">
        <f>IF(A31="","",[1]Sheet!G31)</f>
        <v>小单</v>
      </c>
      <c r="H31">
        <f>IF(A31="","",[1]Sheet!H31)</f>
        <v>152.7392</v>
      </c>
      <c r="I31">
        <f>IF(A31="","",[1]Sheet!I31)</f>
        <v>52.7392</v>
      </c>
      <c r="J31" t="str">
        <f>IF(A31="","",IF(F31="待开奖","",[1]Sheet!J31))</f>
        <v>是</v>
      </c>
      <c r="K31">
        <f t="shared" si="3"/>
        <v>1</v>
      </c>
      <c r="L31" s="7">
        <f t="shared" si="1"/>
        <v>1</v>
      </c>
      <c r="M31" s="7"/>
      <c r="N31" s="8" t="str">
        <f ca="1">IF(G31=0,N30,IF(L31="","",IF(ROW()&lt;32,"",IF(ROW()=32,AVERAGE(L1:L30),2/31*L31+(1-2/31)*M31))))</f>
        <v/>
      </c>
      <c r="O31" s="7" t="str">
        <f ca="1" t="array" ref="O31">IF(L31="","",IF(ROW()&lt;32,"",AVERAGE(IF(OFFSET(L$2,ROW()-21,0,20,1)&lt;&gt;"",OFFSET(L$2,ROW()-21,0,20,1)))))</f>
        <v/>
      </c>
      <c r="P31" s="8" t="str">
        <f ca="1">IF(G31=0,#REF!,IF(L31="","",IF(ROW()&lt;32,"",IF(ROW()=32,AVERAGE(#REF!),2/31*L31+(1-2/31)*O31))))</f>
        <v/>
      </c>
      <c r="Q31" s="7">
        <f t="shared" si="7"/>
        <v>52.7392</v>
      </c>
      <c r="R31" s="7">
        <f t="shared" si="4"/>
        <v>9802.66839999999</v>
      </c>
      <c r="S31" s="7"/>
      <c r="T31" s="7"/>
      <c r="U31" s="7"/>
      <c r="V31" s="7"/>
      <c r="W31" s="7"/>
      <c r="X31" s="10"/>
      <c r="Y31" s="7"/>
    </row>
    <row r="32" spans="1:25">
      <c r="A32">
        <f>IF([1]Sheet!A32="","",[1]Sheet!A32)</f>
        <v>3275433</v>
      </c>
      <c r="B32" t="str">
        <f>IF(A32="","",[1]Sheet!B32)</f>
        <v>2025-04-19 02:40:16</v>
      </c>
      <c r="C32" t="str">
        <f>IF(A32="","",[1]Sheet!C32)</f>
        <v>小单31.45  小双34.28  大单34.28</v>
      </c>
      <c r="D32" t="str">
        <f>IF(A32="","",[1]Sheet!D32)</f>
        <v>小单</v>
      </c>
      <c r="E32">
        <f>IF(A32="","",[1]Sheet!E32)</f>
        <v>100.01</v>
      </c>
      <c r="F32">
        <f>IF(A32="","",[1]Sheet!F32)</f>
        <v>19</v>
      </c>
      <c r="G32" t="str">
        <f>IF(A32="","",[1]Sheet!G32)</f>
        <v>大单</v>
      </c>
      <c r="H32">
        <f>IF(A32="","",[1]Sheet!H32)</f>
        <v>148.4324</v>
      </c>
      <c r="I32">
        <f>IF(A32="","",[1]Sheet!I32)</f>
        <v>48.4224</v>
      </c>
      <c r="J32" t="str">
        <f>IF(A32="","",IF(F32="待开奖","",[1]Sheet!J32))</f>
        <v>是</v>
      </c>
      <c r="K32">
        <f t="shared" si="3"/>
        <v>1</v>
      </c>
      <c r="L32" s="7">
        <f t="shared" si="1"/>
        <v>1</v>
      </c>
      <c r="M32" s="7" cm="1">
        <f ca="1" t="array" ref="M32">IF(L31="",IF(G31=0,M31,""),IF(ROW()&lt;32,"",AVERAGE(IF(OFFSET(L$2,ROW()-31,0,30,1)&lt;&gt;"",OFFSET(L$2,ROW()-31,0,30,1)))))</f>
        <v>0.758620689655172</v>
      </c>
      <c r="N32" s="8">
        <f ca="1">IF(G31=0,N30,IF(L31="","",IF(ROW()&lt;32,"",IF(ROW()=32,AVERAGE(L1:L30),2/31*L31+(1-2/31)*M31))))</f>
        <v>0.714285714285714</v>
      </c>
      <c r="O32" s="7">
        <f ca="1" t="array" ref="O32">IF(L31="","",IF(ROW()&lt;32,"",AVERAGE(IF(OFFSET(L$2,ROW()-21,0,20,1)&lt;&gt;"",OFFSET(L$2,ROW()-21,0,20,1)))))</f>
        <v>0.7</v>
      </c>
      <c r="P32" s="8">
        <f ca="1">IF(G31=0,P30,IF(L31="","",IF(ROW()&lt;32,"",IF(ROW()=32,AVERAGE(L1:L30),2/31*L31+(1-2/31)*O32))))</f>
        <v>0.714285714285714</v>
      </c>
      <c r="Q32" s="7">
        <f t="shared" si="7"/>
        <v>48.4224</v>
      </c>
      <c r="R32" s="7">
        <f t="shared" si="4"/>
        <v>9851.09079999999</v>
      </c>
      <c r="S32" s="7"/>
      <c r="T32" s="7"/>
      <c r="U32" s="7"/>
      <c r="V32" s="7"/>
      <c r="W32" s="7"/>
      <c r="X32" s="10"/>
      <c r="Y32" s="7"/>
    </row>
    <row r="33" s="5" customFormat="1" spans="1:29">
      <c r="A33" s="5">
        <f>IF([1]Sheet!A33="","",[1]Sheet!A33)</f>
        <v>3275434</v>
      </c>
      <c r="B33" s="5" t="str">
        <f>IF(A33="","",[1]Sheet!B33)</f>
        <v>2025-04-19 02:43:46</v>
      </c>
      <c r="C33" s="5" t="str">
        <f>IF(A33="","",[1]Sheet!C33)</f>
        <v>小单31.45  小双34.28  大单34.28</v>
      </c>
      <c r="D33" s="5" t="str">
        <f>IF(A33="","",[1]Sheet!D33)</f>
        <v>小单</v>
      </c>
      <c r="E33" s="5">
        <f>IF(A33="","",[1]Sheet!E33)</f>
        <v>100.01</v>
      </c>
      <c r="F33" s="5">
        <f>IF(A33="","",[1]Sheet!F33)</f>
        <v>10</v>
      </c>
      <c r="G33" s="5" t="str">
        <f>IF(A33="","",[1]Sheet!G33)</f>
        <v>小双</v>
      </c>
      <c r="H33" s="5">
        <f>IF(A33="","",[1]Sheet!H33)</f>
        <v>148.4324</v>
      </c>
      <c r="I33" s="5">
        <f>IF(A33="","",[1]Sheet!I33)</f>
        <v>48.4224</v>
      </c>
      <c r="J33" s="5" t="str">
        <f>IF(A33="","",IF(F33="待开奖","",[1]Sheet!J33))</f>
        <v>是</v>
      </c>
      <c r="K33" s="5">
        <f t="shared" si="3"/>
        <v>1</v>
      </c>
      <c r="L33" s="9">
        <f t="shared" si="1"/>
        <v>1</v>
      </c>
      <c r="M33" s="7" cm="1">
        <f ca="1" t="array" ref="M33">IF(L32="",IF(G32=0,M32,""),IF(ROW()&lt;32,"",AVERAGE(IF(OFFSET(L$2,ROW()-31,0,30,1)&lt;&gt;"",OFFSET(L$2,ROW()-31,0,30,1)))))</f>
        <v>0.758620689655172</v>
      </c>
      <c r="N33" s="8">
        <f ca="1" t="shared" ref="N33:N96" si="8">IF(G32=0,N31,IF(L32="","",IF(ROW()&lt;32,"",IF(ROW()=32,AVERAGE(L2:L31),2/31*L32+(1-2/31)*M32))))</f>
        <v>0.774193548387097</v>
      </c>
      <c r="O33" s="7">
        <f ca="1" t="array" ref="O33">IF(L32="","",IF(ROW()&lt;32,"",AVERAGE(IF(OFFSET(L$2,ROW()-21,0,20,1)&lt;&gt;"",OFFSET(L$2,ROW()-21,0,20,1)))))</f>
        <v>0.7</v>
      </c>
      <c r="P33" s="8">
        <f ca="1" t="shared" ref="P33:P96" si="9">IF(G32=0,P31,IF(L32="","",IF(ROW()&lt;32,"",IF(ROW()=32,AVERAGE(L2:L31),2/31*L32+(1-2/31)*O33))))</f>
        <v>0.719354838709677</v>
      </c>
      <c r="Q33" s="9">
        <f t="shared" si="7"/>
        <v>48.4224</v>
      </c>
      <c r="R33" s="7">
        <f t="shared" si="4"/>
        <v>9899.51319999999</v>
      </c>
      <c r="S33" s="14">
        <f>IF(R32="","",(R32-R3)/R3)</f>
        <v>-0.0097826262208437</v>
      </c>
      <c r="T33" s="15">
        <f ca="1">N33</f>
        <v>0.774193548387097</v>
      </c>
      <c r="U33" s="14">
        <f>IF(R32="","",(MAX(R3:R32)-MIN(R3:R32))/MAX(R3:R32))</f>
        <v>0.062640814003629</v>
      </c>
      <c r="V33" s="9" t="str">
        <f>IF(ROW()&lt;=62,"",IF(S33="","",(AVERAGE(S4:S33)-0)/(_xlfn.STDEV.P(S4:S33)+1/1000000)))</f>
        <v/>
      </c>
      <c r="W33" s="16">
        <f>IF(I32="","",IF(ABS(SUMIF(I3:I32,"&lt;0"))=0,10,IF(SUMIF(I3:I32,"&gt;0")/ABS(SUMIF(I3:I32,"&lt;0"))&gt;10,10,SUMIF(I3:I32,"&gt;0")/ABS(SUMIF(I3:I32,"&lt;0")))))</f>
        <v>0.839549099107289</v>
      </c>
      <c r="X33" s="17" t="str">
        <f ca="1">IF(V33="","",S33*0.3+T33*0.2-0.3*U33+0.1*V33+0.1*W33)</f>
        <v/>
      </c>
      <c r="Y33" s="9" t="str">
        <f ca="1">IF(X33="","",AVERAGE(X4:X33))</f>
        <v/>
      </c>
      <c r="Z33" s="5" t="str">
        <f ca="1">IF(X33="","",(_xlfn.STDEV.P(X4:X33)))</f>
        <v/>
      </c>
      <c r="AB33">
        <f>IF(S33="","",IF(OR(F32=13,F32=14),1,0))</f>
        <v>0</v>
      </c>
      <c r="AC33"/>
    </row>
    <row r="34" spans="1:28">
      <c r="A34">
        <f>IF([1]Sheet!A34="","",[1]Sheet!A34)</f>
        <v>3275435</v>
      </c>
      <c r="B34" t="str">
        <f>IF(A34="","",[1]Sheet!B34)</f>
        <v>2025-04-19 02:47:17</v>
      </c>
      <c r="C34" t="str">
        <f>IF(A34="","",[1]Sheet!C34)</f>
        <v>小单31.45  小双34.28  大单34.28</v>
      </c>
      <c r="D34" t="str">
        <f>IF(A34="","",[1]Sheet!D34)</f>
        <v>小单</v>
      </c>
      <c r="E34">
        <f>IF(A34="","",[1]Sheet!E34)</f>
        <v>100.01</v>
      </c>
      <c r="F34">
        <f>IF(A34="","",[1]Sheet!F34)</f>
        <v>10</v>
      </c>
      <c r="G34" t="str">
        <f>IF(A34="","",[1]Sheet!G34)</f>
        <v>小双</v>
      </c>
      <c r="H34">
        <f>IF(A34="","",[1]Sheet!H34)</f>
        <v>148.4324</v>
      </c>
      <c r="I34">
        <f>IF(A34="","",[1]Sheet!I34)</f>
        <v>48.4224</v>
      </c>
      <c r="J34" t="str">
        <f>IF(A34="","",IF(F34="待开奖","",[1]Sheet!J34))</f>
        <v>是</v>
      </c>
      <c r="K34">
        <f t="shared" si="3"/>
        <v>1</v>
      </c>
      <c r="L34" s="7">
        <f t="shared" si="1"/>
        <v>1</v>
      </c>
      <c r="M34" s="7" cm="1">
        <f ca="1" t="array" ref="M34">IF(L33="",IF(G33=0,M33,""),IF(ROW()&lt;32,"",AVERAGE(IF(OFFSET(L$2,ROW()-31,0,30,1)&lt;&gt;"",OFFSET(L$2,ROW()-31,0,30,1)))))</f>
        <v>0.758620689655172</v>
      </c>
      <c r="N34" s="8">
        <f ca="1" t="shared" si="8"/>
        <v>0.774193548387097</v>
      </c>
      <c r="O34" s="7">
        <f ca="1" t="array" ref="O34">IF(L33="","",IF(ROW()&lt;32,"",AVERAGE(IF(OFFSET(L$2,ROW()-21,0,20,1)&lt;&gt;"",OFFSET(L$2,ROW()-21,0,20,1)))))</f>
        <v>0.7</v>
      </c>
      <c r="P34" s="8">
        <f ca="1" t="shared" si="9"/>
        <v>0.719354838709677</v>
      </c>
      <c r="Q34" s="7">
        <f t="shared" si="7"/>
        <v>48.4224</v>
      </c>
      <c r="R34" s="7">
        <f t="shared" si="4"/>
        <v>9947.93559999999</v>
      </c>
      <c r="S34" s="14">
        <f>IF(R33="","",(R33-R4)/R4)</f>
        <v>-0.00973524139860815</v>
      </c>
      <c r="T34" s="15">
        <f ca="1">N34</f>
        <v>0.774193548387097</v>
      </c>
      <c r="U34" s="14">
        <f>IF(R33="","",(MAX(R4:R33)-MIN(R4:R33))/MAX(R4:R33))</f>
        <v>0.062640814003629</v>
      </c>
      <c r="V34" s="9" t="str">
        <f>IF(ROW()&lt;=62,"",IF(S34="","",(AVERAGE(S5:S34)-0)/(_xlfn.STDEV.P(S5:S34)+1/1000000)))</f>
        <v/>
      </c>
      <c r="W34" s="16">
        <f>IF(I33="","",IF(ABS(SUMIF(I4:I33,"&lt;0"))=0,10,IF(SUMIF(I4:I33,"&gt;0")/ABS(SUMIF(I4:I33,"&lt;0"))&gt;10,10,SUMIF(I4:I33,"&gt;0")/ABS(SUMIF(I4:I33,"&lt;0")))))</f>
        <v>0.839549099107289</v>
      </c>
      <c r="X34" s="17" t="str">
        <f ca="1">IF(V34="","",S34*0.3+T34*0.2-0.3*U34+0.1*V34+0.1*W34)</f>
        <v/>
      </c>
      <c r="Y34" s="9" t="str">
        <f ca="1" t="shared" ref="Y34:Y97" si="10">IF(X34="","",AVERAGE(X5:X34))</f>
        <v/>
      </c>
      <c r="Z34" s="5" t="str">
        <f ca="1" t="shared" ref="Z34:Z97" si="11">IF(X34="","",(_xlfn.STDEV.P(X5:X34)))</f>
        <v/>
      </c>
      <c r="AB34">
        <f t="shared" ref="AB34:AB97" si="12">IF(S34="","",IF(OR(F33=13,F33=14),1,0))</f>
        <v>0</v>
      </c>
    </row>
    <row r="35" spans="1:28">
      <c r="A35">
        <f>IF([1]Sheet!A35="","",[1]Sheet!A35)</f>
        <v>3275436</v>
      </c>
      <c r="B35" t="str">
        <f>IF(A35="","",[1]Sheet!B35)</f>
        <v>2025-04-19 02:50:38</v>
      </c>
      <c r="C35" t="str">
        <f>IF(A35="","",[1]Sheet!C35)</f>
        <v>小单31.45  小双34.28  大单34.28</v>
      </c>
      <c r="D35" t="str">
        <f>IF(A35="","",[1]Sheet!D35)</f>
        <v>小单</v>
      </c>
      <c r="E35">
        <f>IF(A35="","",[1]Sheet!E35)</f>
        <v>100.01</v>
      </c>
      <c r="F35">
        <f>IF(A35="","",[1]Sheet!F35)</f>
        <v>9</v>
      </c>
      <c r="G35" t="str">
        <f>IF(A35="","",[1]Sheet!G35)</f>
        <v>小单</v>
      </c>
      <c r="H35">
        <f>IF(A35="","",[1]Sheet!H35)</f>
        <v>148.444</v>
      </c>
      <c r="I35">
        <f>IF(A35="","",[1]Sheet!I35)</f>
        <v>48.434</v>
      </c>
      <c r="J35" t="str">
        <f>IF(A35="","",IF(F35="待开奖","",[1]Sheet!J35))</f>
        <v>是</v>
      </c>
      <c r="K35">
        <f t="shared" ref="K35:K66" si="13">IF(J35="是",1,IF(J35="否",0,""))</f>
        <v>1</v>
      </c>
      <c r="L35" s="7">
        <f t="shared" si="1"/>
        <v>1</v>
      </c>
      <c r="M35" s="7" cm="1">
        <f ca="1" t="array" ref="M35">IF(L34="",IF(G34=0,M34,""),IF(ROW()&lt;32,"",AVERAGE(IF(OFFSET(L$2,ROW()-31,0,30,1)&lt;&gt;"",OFFSET(L$2,ROW()-31,0,30,1)))))</f>
        <v>0.758620689655172</v>
      </c>
      <c r="N35" s="8">
        <f ca="1" t="shared" si="8"/>
        <v>0.774193548387097</v>
      </c>
      <c r="O35" s="7">
        <f ca="1" t="array" ref="O35">IF(L34="","",IF(ROW()&lt;32,"",AVERAGE(IF(OFFSET(L$2,ROW()-21,0,20,1)&lt;&gt;"",OFFSET(L$2,ROW()-21,0,20,1)))))</f>
        <v>0.7</v>
      </c>
      <c r="P35" s="8">
        <f ca="1" t="shared" si="9"/>
        <v>0.719354838709677</v>
      </c>
      <c r="Q35" s="7">
        <f t="shared" si="7"/>
        <v>48.434</v>
      </c>
      <c r="R35" s="7">
        <f t="shared" ref="R35:R98" si="14">IF(G35=0,R34,IF(Q35="","",+R34+Q35))</f>
        <v>9996.36959999999</v>
      </c>
      <c r="S35" s="14">
        <f>IF(R34="","",(R34-R5)/R5)</f>
        <v>-0.00968945699093751</v>
      </c>
      <c r="T35" s="15">
        <f ca="1">N35</f>
        <v>0.774193548387097</v>
      </c>
      <c r="U35" s="14">
        <f>IF(R34="","",(MAX(R5:R34)-MIN(R5:R34))/MAX(R5:R34))</f>
        <v>0.062640814003629</v>
      </c>
      <c r="V35" s="9" t="str">
        <f>IF(ROW()&lt;=62,"",IF(S35="","",(AVERAGE(S6:S35)-0)/(_xlfn.STDEV.P(S6:S35)+1/1000000)))</f>
        <v/>
      </c>
      <c r="W35" s="16">
        <f>IF(I34="","",IF(ABS(SUMIF(I5:I34,"&lt;0"))=0,10,IF(SUMIF(I5:I34,"&gt;0")/ABS(SUMIF(I5:I34,"&lt;0"))&gt;10,10,SUMIF(I5:I34,"&gt;0")/ABS(SUMIF(I5:I34,"&lt;0")))))</f>
        <v>0.839549099107289</v>
      </c>
      <c r="X35" s="17" t="str">
        <f ca="1">IF(V35="","",S35*0.3+T35*0.2-0.3*U35+0.1*V35+0.1*W35)</f>
        <v/>
      </c>
      <c r="Y35" s="9" t="str">
        <f ca="1" t="shared" si="10"/>
        <v/>
      </c>
      <c r="Z35" s="5" t="str">
        <f ca="1" t="shared" si="11"/>
        <v/>
      </c>
      <c r="AB35">
        <f t="shared" si="12"/>
        <v>0</v>
      </c>
    </row>
    <row r="36" spans="1:28">
      <c r="A36">
        <f>IF([1]Sheet!A36="","",[1]Sheet!A36)</f>
        <v>3275437</v>
      </c>
      <c r="B36" t="str">
        <f>IF(A36="","",[1]Sheet!B36)</f>
        <v>2025-04-19 02:54:09</v>
      </c>
      <c r="C36" t="str">
        <f>IF(A36="","",[1]Sheet!C36)</f>
        <v>小单31.45  小双34.28  大单34.28</v>
      </c>
      <c r="D36" t="str">
        <f>IF(A36="","",[1]Sheet!D36)</f>
        <v>小单</v>
      </c>
      <c r="E36">
        <f>IF(A36="","",[1]Sheet!E36)</f>
        <v>100.01</v>
      </c>
      <c r="F36">
        <f>IF(A36="","",[1]Sheet!F36)</f>
        <v>13</v>
      </c>
      <c r="G36" t="str">
        <f>IF(A36="","",[1]Sheet!G36)</f>
        <v>小单</v>
      </c>
      <c r="H36">
        <f>IF(A36="","",[1]Sheet!H36)</f>
        <v>0</v>
      </c>
      <c r="I36">
        <f>IF(A36="","",[1]Sheet!I36)</f>
        <v>-100.01</v>
      </c>
      <c r="J36" t="str">
        <f>IF(A36="","",IF(F36="待开奖","",[1]Sheet!J36))</f>
        <v>否</v>
      </c>
      <c r="K36">
        <f t="shared" si="13"/>
        <v>0</v>
      </c>
      <c r="L36" s="7">
        <f t="shared" si="1"/>
        <v>1</v>
      </c>
      <c r="M36" s="7" cm="1">
        <f ca="1" t="array" ref="M36">IF(L35="",IF(G35=0,M35,""),IF(ROW()&lt;32,"",AVERAGE(IF(OFFSET(L$2,ROW()-31,0,30,1)&lt;&gt;"",OFFSET(L$2,ROW()-31,0,30,1)))))</f>
        <v>0.758620689655172</v>
      </c>
      <c r="N36" s="8">
        <f ca="1" t="shared" si="8"/>
        <v>0.774193548387097</v>
      </c>
      <c r="O36" s="7">
        <f ca="1" t="array" ref="O36">IF(L35="","",IF(ROW()&lt;32,"",AVERAGE(IF(OFFSET(L$2,ROW()-21,0,20,1)&lt;&gt;"",OFFSET(L$2,ROW()-21,0,20,1)))))</f>
        <v>0.75</v>
      </c>
      <c r="P36" s="8">
        <f ca="1" t="shared" si="9"/>
        <v>0.766129032258065</v>
      </c>
      <c r="Q36" s="7">
        <f t="shared" si="7"/>
        <v>-68.1</v>
      </c>
      <c r="R36" s="7">
        <f t="shared" si="14"/>
        <v>9928.26959999999</v>
      </c>
      <c r="S36" s="14">
        <f>IF(R35="","",(R35-R6)/R6)</f>
        <v>-0.00964296273910565</v>
      </c>
      <c r="T36" s="15">
        <f ca="1">N36</f>
        <v>0.774193548387097</v>
      </c>
      <c r="U36" s="14">
        <f>IF(R35="","",(MAX(R6:R35)-MIN(R6:R35))/MAX(R6:R35))</f>
        <v>0.062640814003629</v>
      </c>
      <c r="V36" s="9" t="str">
        <f>IF(ROW()&lt;=62,"",IF(S36="","",(AVERAGE(S7:S36)-0)/(_xlfn.STDEV.P(S7:S36)+1/1000000)))</f>
        <v/>
      </c>
      <c r="W36" s="16">
        <f>IF(I35="","",IF(ABS(SUMIF(I6:I35,"&lt;0"))=0,10,IF(SUMIF(I6:I35,"&gt;0")/ABS(SUMIF(I6:I35,"&lt;0"))&gt;10,10,SUMIF(I6:I35,"&gt;0")/ABS(SUMIF(I6:I35,"&lt;0")))))</f>
        <v>0.839549099107289</v>
      </c>
      <c r="X36" s="17" t="str">
        <f ca="1">IF(V36="","",S36*0.3+T36*0.2-0.3*U36+0.1*V36+0.1*W36)</f>
        <v/>
      </c>
      <c r="Y36" s="9" t="str">
        <f ca="1" t="shared" si="10"/>
        <v/>
      </c>
      <c r="Z36" s="5" t="str">
        <f ca="1" t="shared" si="11"/>
        <v/>
      </c>
      <c r="AB36">
        <f t="shared" si="12"/>
        <v>0</v>
      </c>
    </row>
    <row r="37" spans="1:28">
      <c r="A37">
        <f>IF([1]Sheet!A37="","",[1]Sheet!A37)</f>
        <v>3275438</v>
      </c>
      <c r="B37" t="str">
        <f>IF(A37="","",[1]Sheet!B37)</f>
        <v>2025-04-19 02:57:39</v>
      </c>
      <c r="C37" t="str">
        <f>IF(A37="","",[1]Sheet!C37)</f>
        <v>小单31.45  小双34.28  大单34.28</v>
      </c>
      <c r="D37" t="str">
        <f>IF(A37="","",[1]Sheet!D37)</f>
        <v>小单</v>
      </c>
      <c r="E37">
        <f>IF(A37="","",[1]Sheet!E37)</f>
        <v>100.01</v>
      </c>
      <c r="F37">
        <f>IF(A37="","",[1]Sheet!F37)</f>
        <v>23</v>
      </c>
      <c r="G37" t="str">
        <f>IF(A37="","",[1]Sheet!G37)</f>
        <v>大单</v>
      </c>
      <c r="H37">
        <f>IF(A37="","",[1]Sheet!H37)</f>
        <v>148.4324</v>
      </c>
      <c r="I37">
        <f>IF(A37="","",[1]Sheet!I37)</f>
        <v>48.4224</v>
      </c>
      <c r="J37" t="str">
        <f>IF(A37="","",IF(F37="待开奖","",[1]Sheet!J37))</f>
        <v>是</v>
      </c>
      <c r="K37">
        <f t="shared" si="13"/>
        <v>1</v>
      </c>
      <c r="L37" s="7">
        <f t="shared" si="1"/>
        <v>1</v>
      </c>
      <c r="M37" s="7" cm="1">
        <f ca="1" t="array" ref="M37">IF(L36="",IF(G36=0,M36,""),IF(ROW()&lt;32,"",AVERAGE(IF(OFFSET(L$2,ROW()-31,0,30,1)&lt;&gt;"",OFFSET(L$2,ROW()-31,0,30,1)))))</f>
        <v>0.766666666666667</v>
      </c>
      <c r="N37" s="8">
        <f ca="1" t="shared" si="8"/>
        <v>0.774193548387097</v>
      </c>
      <c r="O37" s="7">
        <f ca="1" t="array" ref="O37">IF(L36="","",IF(ROW()&lt;32,"",AVERAGE(IF(OFFSET(L$2,ROW()-21,0,20,1)&lt;&gt;"",OFFSET(L$2,ROW()-21,0,20,1)))))</f>
        <v>0.75</v>
      </c>
      <c r="P37" s="8">
        <f ca="1" t="shared" si="9"/>
        <v>0.766129032258065</v>
      </c>
      <c r="Q37" s="7">
        <f t="shared" si="7"/>
        <v>48.4224</v>
      </c>
      <c r="R37" s="7">
        <f t="shared" si="14"/>
        <v>9976.69199999999</v>
      </c>
      <c r="S37" s="14">
        <f>IF(R36="","",(R36-R7)/R7)</f>
        <v>-0.016389743514145</v>
      </c>
      <c r="T37" s="15">
        <f ca="1">N37</f>
        <v>0.774193548387097</v>
      </c>
      <c r="U37" s="14">
        <f>IF(R36="","",(MAX(R7:R36)-MIN(R7:R36))/MAX(R7:R36))</f>
        <v>0.062640814003629</v>
      </c>
      <c r="V37" s="9" t="str">
        <f>IF(ROW()&lt;=62,"",IF(S37="","",(AVERAGE(S8:S37)-0)/(_xlfn.STDEV.P(S8:S37)+1/1000000)))</f>
        <v/>
      </c>
      <c r="W37" s="16">
        <f>IF(I36="","",IF(ABS(SUMIF(I7:I36,"&lt;0"))=0,10,IF(SUMIF(I7:I36,"&gt;0")/ABS(SUMIF(I7:I36,"&lt;0"))&gt;10,10,SUMIF(I7:I36,"&gt;0")/ABS(SUMIF(I7:I36,"&lt;0")))))</f>
        <v>0.729220769480763</v>
      </c>
      <c r="X37" s="17" t="str">
        <f ca="1">IF(V37="","",S37*0.3+T37*0.2-0.3*U37+0.1*V37+0.1*W37)</f>
        <v/>
      </c>
      <c r="Y37" s="9" t="str">
        <f ca="1" t="shared" si="10"/>
        <v/>
      </c>
      <c r="Z37" s="5" t="str">
        <f ca="1" t="shared" si="11"/>
        <v/>
      </c>
      <c r="AB37">
        <f t="shared" si="12"/>
        <v>1</v>
      </c>
    </row>
    <row r="38" spans="1:28">
      <c r="A38">
        <f>IF([1]Sheet!A38="","",[1]Sheet!A38)</f>
        <v>3275439</v>
      </c>
      <c r="B38" t="str">
        <f>IF(A38="","",[1]Sheet!B38)</f>
        <v>2025-04-19 03:01:20</v>
      </c>
      <c r="C38" t="str">
        <f>IF(A38="","",[1]Sheet!C38)</f>
        <v>小单31.45  小双34.28  大单34.28</v>
      </c>
      <c r="D38" t="str">
        <f>IF(A38="","",[1]Sheet!D38)</f>
        <v>小单</v>
      </c>
      <c r="E38">
        <f>IF(A38="","",[1]Sheet!E38)</f>
        <v>100.01</v>
      </c>
      <c r="F38">
        <f>IF(A38="","",[1]Sheet!F38)</f>
        <v>13</v>
      </c>
      <c r="G38" t="str">
        <f>IF(A38="","",[1]Sheet!G38)</f>
        <v>小单</v>
      </c>
      <c r="H38">
        <f>IF(A38="","",[1]Sheet!H38)</f>
        <v>0</v>
      </c>
      <c r="I38">
        <f>IF(A38="","",[1]Sheet!I38)</f>
        <v>-100.01</v>
      </c>
      <c r="J38" t="str">
        <f>IF(A38="","",IF(F38="待开奖","",[1]Sheet!J38))</f>
        <v>否</v>
      </c>
      <c r="K38">
        <f t="shared" si="13"/>
        <v>0</v>
      </c>
      <c r="L38" s="7">
        <f t="shared" si="1"/>
        <v>1</v>
      </c>
      <c r="M38" s="7" cm="1">
        <f ca="1" t="array" ref="M38">IF(L37="",IF(G37=0,M37,""),IF(ROW()&lt;32,"",AVERAGE(IF(OFFSET(L$2,ROW()-31,0,30,1)&lt;&gt;"",OFFSET(L$2,ROW()-31,0,30,1)))))</f>
        <v>0.766666666666667</v>
      </c>
      <c r="N38" s="8">
        <f ca="1" t="shared" si="8"/>
        <v>0.781720430107527</v>
      </c>
      <c r="O38" s="7">
        <f ca="1" t="array" ref="O38">IF(L37="","",IF(ROW()&lt;32,"",AVERAGE(IF(OFFSET(L$2,ROW()-21,0,20,1)&lt;&gt;"",OFFSET(L$2,ROW()-21,0,20,1)))))</f>
        <v>0.75</v>
      </c>
      <c r="P38" s="8">
        <f ca="1" t="shared" si="9"/>
        <v>0.766129032258065</v>
      </c>
      <c r="Q38" s="7">
        <f t="shared" si="7"/>
        <v>-68.1</v>
      </c>
      <c r="R38" s="7">
        <f t="shared" si="14"/>
        <v>9908.59199999999</v>
      </c>
      <c r="S38" s="14">
        <f>IF(R37="","",(R37-R8)/R8)</f>
        <v>-0.0167300024974279</v>
      </c>
      <c r="T38" s="15">
        <f ca="1">N38</f>
        <v>0.781720430107527</v>
      </c>
      <c r="U38" s="14">
        <f>IF(R37="","",(MAX(R8:R37)-MIN(R8:R37))/MAX(R8:R37))</f>
        <v>0.062640814003629</v>
      </c>
      <c r="V38" s="9" t="str">
        <f>IF(ROW()&lt;=62,"",IF(S38="","",(AVERAGE(S9:S38)-0)/(_xlfn.STDEV.P(S9:S38)+1/1000000)))</f>
        <v/>
      </c>
      <c r="W38" s="16">
        <f>IF(I37="","",IF(ABS(SUMIF(I8:I37,"&lt;0"))=0,10,IF(SUMIF(I8:I37,"&gt;0")/ABS(SUMIF(I8:I37,"&lt;0"))&gt;10,10,SUMIF(I8:I37,"&gt;0")/ABS(SUMIF(I8:I37,"&lt;0")))))</f>
        <v>0.769571760705982</v>
      </c>
      <c r="X38" s="17" t="str">
        <f ca="1">IF(V38="","",S38*0.3+T38*0.2-0.3*U38+0.1*V38+0.1*W38)</f>
        <v/>
      </c>
      <c r="Y38" s="9" t="str">
        <f ca="1" t="shared" si="10"/>
        <v/>
      </c>
      <c r="Z38" s="5" t="str">
        <f ca="1" t="shared" si="11"/>
        <v/>
      </c>
      <c r="AB38">
        <f t="shared" si="12"/>
        <v>0</v>
      </c>
    </row>
    <row r="39" spans="1:28">
      <c r="A39">
        <f>IF([1]Sheet!A39="","",[1]Sheet!A39)</f>
        <v>3275440</v>
      </c>
      <c r="B39" t="str">
        <f>IF(A39="","",[1]Sheet!B39)</f>
        <v>2025-04-19 03:04:41</v>
      </c>
      <c r="C39" t="str">
        <f>IF(A39="","",[1]Sheet!C39)</f>
        <v>小单31.45  小双34.28  大单34.28</v>
      </c>
      <c r="D39" t="str">
        <f>IF(A39="","",[1]Sheet!D39)</f>
        <v>小单</v>
      </c>
      <c r="E39">
        <f>IF(A39="","",[1]Sheet!E39)</f>
        <v>100.01</v>
      </c>
      <c r="F39">
        <f>IF(A39="","",[1]Sheet!F39)</f>
        <v>11</v>
      </c>
      <c r="G39" t="str">
        <f>IF(A39="","",[1]Sheet!G39)</f>
        <v>小单</v>
      </c>
      <c r="H39">
        <f>IF(A39="","",[1]Sheet!H39)</f>
        <v>148.444</v>
      </c>
      <c r="I39">
        <f>IF(A39="","",[1]Sheet!I39)</f>
        <v>48.434</v>
      </c>
      <c r="J39" t="str">
        <f>IF(A39="","",IF(F39="待开奖","",[1]Sheet!J39))</f>
        <v>是</v>
      </c>
      <c r="K39">
        <f t="shared" si="13"/>
        <v>1</v>
      </c>
      <c r="L39" s="7">
        <f t="shared" si="1"/>
        <v>1</v>
      </c>
      <c r="M39" s="7" cm="1">
        <f ca="1" t="array" ref="M39">IF(L38="",IF(G38=0,M38,""),IF(ROW()&lt;32,"",AVERAGE(IF(OFFSET(L$2,ROW()-31,0,30,1)&lt;&gt;"",OFFSET(L$2,ROW()-31,0,30,1)))))</f>
        <v>0.766666666666667</v>
      </c>
      <c r="N39" s="8">
        <f ca="1" t="shared" si="8"/>
        <v>0.781720430107527</v>
      </c>
      <c r="O39" s="7">
        <f ca="1" t="array" ref="O39">IF(L38="","",IF(ROW()&lt;32,"",AVERAGE(IF(OFFSET(L$2,ROW()-21,0,20,1)&lt;&gt;"",OFFSET(L$2,ROW()-21,0,20,1)))))</f>
        <v>0.75</v>
      </c>
      <c r="P39" s="8">
        <f ca="1" t="shared" si="9"/>
        <v>0.766129032258065</v>
      </c>
      <c r="Q39" s="7">
        <f t="shared" si="7"/>
        <v>48.434</v>
      </c>
      <c r="R39" s="7">
        <f t="shared" si="14"/>
        <v>9957.02599999999</v>
      </c>
      <c r="S39" s="14">
        <f t="shared" ref="S39:S102" si="15">IF(R38="","",(R38-R9)/R9)</f>
        <v>-0.0284914243900292</v>
      </c>
      <c r="T39" s="15">
        <f ca="1" t="shared" ref="T39:T102" si="16">N39</f>
        <v>0.781720430107527</v>
      </c>
      <c r="U39" s="14">
        <f t="shared" ref="U39:U102" si="17">IF(R38="","",(MAX(R9:R38)-MIN(R9:R38))/MAX(R9:R38))</f>
        <v>0.062640814003629</v>
      </c>
      <c r="V39" s="9" t="str">
        <f t="shared" ref="V39:V102" si="18">IF(ROW()&lt;=62,"",IF(S39="","",(AVERAGE(S10:S39)-0)/(_xlfn.STDEV.P(S10:S39)+1/1000000)))</f>
        <v/>
      </c>
      <c r="W39" s="16">
        <f t="shared" ref="W39:W102" si="19">IF(I38="","",IF(ABS(SUMIF(I9:I38,"&lt;0"))=0,10,IF(SUMIF(I9:I38,"&gt;0")/ABS(SUMIF(I9:I38,"&lt;0"))&gt;10,10,SUMIF(I9:I38,"&gt;0")/ABS(SUMIF(I9:I38,"&lt;0")))))</f>
        <v>0.669802467616381</v>
      </c>
      <c r="X39" s="17" t="str">
        <f ca="1" t="shared" ref="X39:X102" si="20">IF(V39="","",S39*0.3+T39*0.2-0.3*U39+0.1*V39+0.1*W39)</f>
        <v/>
      </c>
      <c r="Y39" s="9" t="str">
        <f ca="1" t="shared" si="10"/>
        <v/>
      </c>
      <c r="Z39" s="5" t="str">
        <f ca="1" t="shared" si="11"/>
        <v/>
      </c>
      <c r="AB39">
        <f t="shared" si="12"/>
        <v>1</v>
      </c>
    </row>
    <row r="40" spans="1:28">
      <c r="A40">
        <f>IF([1]Sheet!A40="","",[1]Sheet!A40)</f>
        <v>3275441</v>
      </c>
      <c r="B40" t="str">
        <f>IF(A40="","",[1]Sheet!B40)</f>
        <v>2025-04-19 03:08:11</v>
      </c>
      <c r="C40" t="str">
        <f>IF(A40="","",[1]Sheet!C40)</f>
        <v>小单31.45  小双34.28  大单34.28</v>
      </c>
      <c r="D40" t="str">
        <f>IF(A40="","",[1]Sheet!D40)</f>
        <v>小单</v>
      </c>
      <c r="E40">
        <f>IF(A40="","",[1]Sheet!E40)</f>
        <v>100.01</v>
      </c>
      <c r="F40">
        <f>IF(A40="","",[1]Sheet!F40)</f>
        <v>20</v>
      </c>
      <c r="G40" t="str">
        <f>IF(A40="","",[1]Sheet!G40)</f>
        <v>大双</v>
      </c>
      <c r="H40">
        <f>IF(A40="","",[1]Sheet!H40)</f>
        <v>0</v>
      </c>
      <c r="I40">
        <f>IF(A40="","",[1]Sheet!I40)</f>
        <v>-100.01</v>
      </c>
      <c r="J40" t="str">
        <f>IF(A40="","",IF(F40="待开奖","",[1]Sheet!J40))</f>
        <v>否</v>
      </c>
      <c r="K40">
        <f t="shared" si="13"/>
        <v>0</v>
      </c>
      <c r="L40" s="7">
        <f t="shared" si="1"/>
        <v>0</v>
      </c>
      <c r="M40" s="7" cm="1">
        <f ca="1" t="array" ref="M40">IF(L39="",IF(G39=0,M39,""),IF(ROW()&lt;32,"",AVERAGE(IF(OFFSET(L$2,ROW()-31,0,30,1)&lt;&gt;"",OFFSET(L$2,ROW()-31,0,30,1)))))</f>
        <v>0.733333333333333</v>
      </c>
      <c r="N40" s="8">
        <f ca="1" t="shared" si="8"/>
        <v>0.781720430107527</v>
      </c>
      <c r="O40" s="7">
        <f ca="1" t="array" ref="O40">IF(L39="","",IF(ROW()&lt;32,"",AVERAGE(IF(OFFSET(L$2,ROW()-21,0,20,1)&lt;&gt;"",OFFSET(L$2,ROW()-21,0,20,1)))))</f>
        <v>0.7</v>
      </c>
      <c r="P40" s="8">
        <f ca="1" t="shared" si="9"/>
        <v>0.719354838709677</v>
      </c>
      <c r="Q40" s="7">
        <f t="shared" si="7"/>
        <v>-100.01</v>
      </c>
      <c r="R40" s="7">
        <f t="shared" si="14"/>
        <v>9857.01599999999</v>
      </c>
      <c r="S40" s="14">
        <f t="shared" si="15"/>
        <v>-0.0287669939971195</v>
      </c>
      <c r="T40" s="15">
        <f ca="1" t="shared" si="16"/>
        <v>0.781720430107527</v>
      </c>
      <c r="U40" s="14">
        <f t="shared" si="17"/>
        <v>0.062640814003629</v>
      </c>
      <c r="V40" s="9" t="str">
        <f t="shared" si="18"/>
        <v/>
      </c>
      <c r="W40" s="16">
        <f t="shared" si="19"/>
        <v>0.666490877203778</v>
      </c>
      <c r="X40" s="17" t="str">
        <f ca="1" t="shared" si="20"/>
        <v/>
      </c>
      <c r="Y40" s="9" t="str">
        <f ca="1" t="shared" si="10"/>
        <v/>
      </c>
      <c r="Z40" s="5" t="str">
        <f ca="1" t="shared" si="11"/>
        <v/>
      </c>
      <c r="AB40">
        <f t="shared" si="12"/>
        <v>0</v>
      </c>
    </row>
    <row r="41" spans="1:28">
      <c r="A41">
        <f>IF([1]Sheet!A41="","",[1]Sheet!A41)</f>
        <v>3275442</v>
      </c>
      <c r="B41" t="str">
        <f>IF(A41="","",[1]Sheet!B41)</f>
        <v>2025-04-19 03:11:42</v>
      </c>
      <c r="C41" t="str">
        <f>IF(A41="","",[1]Sheet!C41)</f>
        <v>小单31.45  小双34.28  大单34.28</v>
      </c>
      <c r="D41" t="str">
        <f>IF(A41="","",[1]Sheet!D41)</f>
        <v>小单</v>
      </c>
      <c r="E41">
        <f>IF(A41="","",[1]Sheet!E41)</f>
        <v>100.01</v>
      </c>
      <c r="F41">
        <f>IF(A41="","",[1]Sheet!F41)</f>
        <v>13</v>
      </c>
      <c r="G41" t="str">
        <f>IF(A41="","",[1]Sheet!G41)</f>
        <v>小单</v>
      </c>
      <c r="H41">
        <f>IF(A41="","",[1]Sheet!H41)</f>
        <v>0</v>
      </c>
      <c r="I41">
        <f>IF(A41="","",[1]Sheet!I41)</f>
        <v>-100.01</v>
      </c>
      <c r="J41" t="str">
        <f>IF(A41="","",IF(F41="待开奖","",[1]Sheet!J41))</f>
        <v>否</v>
      </c>
      <c r="K41">
        <f t="shared" si="13"/>
        <v>0</v>
      </c>
      <c r="L41" s="7">
        <f t="shared" si="1"/>
        <v>1</v>
      </c>
      <c r="M41" s="7" cm="1">
        <f ca="1" t="array" ref="M41">IF(L40="",IF(G40=0,M40,""),IF(ROW()&lt;32,"",AVERAGE(IF(OFFSET(L$2,ROW()-31,0,30,1)&lt;&gt;"",OFFSET(L$2,ROW()-31,0,30,1)))))</f>
        <v>0.766666666666667</v>
      </c>
      <c r="N41" s="8">
        <f ca="1" t="shared" si="8"/>
        <v>0.686021505376344</v>
      </c>
      <c r="O41" s="7">
        <f ca="1" t="array" ref="O41">IF(L40="","",IF(ROW()&lt;32,"",AVERAGE(IF(OFFSET(L$2,ROW()-21,0,20,1)&lt;&gt;"",OFFSET(L$2,ROW()-21,0,20,1)))))</f>
        <v>0.7</v>
      </c>
      <c r="P41" s="8">
        <f ca="1" t="shared" si="9"/>
        <v>0.654838709677419</v>
      </c>
      <c r="Q41" s="7">
        <f t="shared" si="7"/>
        <v>-68.1</v>
      </c>
      <c r="R41" s="7">
        <f t="shared" si="14"/>
        <v>9788.91599999999</v>
      </c>
      <c r="S41" s="14">
        <f t="shared" si="15"/>
        <v>-0.0290513434294501</v>
      </c>
      <c r="T41" s="15">
        <f ca="1" t="shared" si="16"/>
        <v>0.686021505376344</v>
      </c>
      <c r="U41" s="14">
        <f t="shared" si="17"/>
        <v>0.062640814003629</v>
      </c>
      <c r="V41" s="9" t="str">
        <f t="shared" si="18"/>
        <v/>
      </c>
      <c r="W41" s="16">
        <f t="shared" si="19"/>
        <v>0.581195243027035</v>
      </c>
      <c r="X41" s="17" t="str">
        <f ca="1" t="shared" si="20"/>
        <v/>
      </c>
      <c r="Y41" s="9" t="str">
        <f ca="1" t="shared" si="10"/>
        <v/>
      </c>
      <c r="Z41" s="5" t="str">
        <f ca="1" t="shared" si="11"/>
        <v/>
      </c>
      <c r="AB41">
        <f t="shared" si="12"/>
        <v>0</v>
      </c>
    </row>
    <row r="42" spans="1:28">
      <c r="A42">
        <f>IF([1]Sheet!A42="","",[1]Sheet!A42)</f>
        <v>3275443</v>
      </c>
      <c r="B42" t="str">
        <f>IF(A42="","",[1]Sheet!B42)</f>
        <v>2025-04-19 03:15:13</v>
      </c>
      <c r="C42" t="str">
        <f>IF(A42="","",[1]Sheet!C42)</f>
        <v>小单31.45  小双34.28  大单34.28</v>
      </c>
      <c r="D42" t="str">
        <f>IF(A42="","",[1]Sheet!D42)</f>
        <v>小单</v>
      </c>
      <c r="E42">
        <f>IF(A42="","",[1]Sheet!E42)</f>
        <v>100.01</v>
      </c>
      <c r="F42">
        <f>IF(A42="","",[1]Sheet!F42)</f>
        <v>17</v>
      </c>
      <c r="G42" t="str">
        <f>IF(A42="","",[1]Sheet!G42)</f>
        <v>大单</v>
      </c>
      <c r="H42">
        <f>IF(A42="","",[1]Sheet!H42)</f>
        <v>148.4324</v>
      </c>
      <c r="I42">
        <f>IF(A42="","",[1]Sheet!I42)</f>
        <v>48.4224</v>
      </c>
      <c r="J42" t="str">
        <f>IF(A42="","",IF(F42="待开奖","",[1]Sheet!J42))</f>
        <v>是</v>
      </c>
      <c r="K42">
        <f t="shared" si="13"/>
        <v>1</v>
      </c>
      <c r="L42" s="7">
        <f t="shared" si="1"/>
        <v>1</v>
      </c>
      <c r="M42" s="7" cm="1">
        <f ca="1" t="array" ref="M42">IF(L41="",IF(G41=0,M41,""),IF(ROW()&lt;32,"",AVERAGE(IF(OFFSET(L$2,ROW()-31,0,30,1)&lt;&gt;"",OFFSET(L$2,ROW()-31,0,30,1)))))</f>
        <v>0.766666666666667</v>
      </c>
      <c r="N42" s="8">
        <f ca="1" t="shared" si="8"/>
        <v>0.781720430107527</v>
      </c>
      <c r="O42" s="7">
        <f ca="1" t="array" ref="O42">IF(L41="","",IF(ROW()&lt;32,"",AVERAGE(IF(OFFSET(L$2,ROW()-21,0,20,1)&lt;&gt;"",OFFSET(L$2,ROW()-21,0,20,1)))))</f>
        <v>0.75</v>
      </c>
      <c r="P42" s="8">
        <f ca="1" t="shared" si="9"/>
        <v>0.766129032258065</v>
      </c>
      <c r="Q42" s="7">
        <f t="shared" si="7"/>
        <v>48.4224</v>
      </c>
      <c r="R42" s="7">
        <f t="shared" si="14"/>
        <v>9837.33839999999</v>
      </c>
      <c r="S42" s="14">
        <f t="shared" si="15"/>
        <v>-0.040742746065562</v>
      </c>
      <c r="T42" s="15">
        <f ca="1" t="shared" si="16"/>
        <v>0.781720430107527</v>
      </c>
      <c r="U42" s="14">
        <f t="shared" si="17"/>
        <v>0.062640814003629</v>
      </c>
      <c r="V42" s="9" t="str">
        <f t="shared" si="18"/>
        <v/>
      </c>
      <c r="W42" s="16">
        <f t="shared" si="19"/>
        <v>0.581191091810351</v>
      </c>
      <c r="X42" s="17" t="str">
        <f ca="1" t="shared" si="20"/>
        <v/>
      </c>
      <c r="Y42" s="9" t="str">
        <f ca="1" t="shared" si="10"/>
        <v/>
      </c>
      <c r="Z42" s="5" t="str">
        <f ca="1" t="shared" si="11"/>
        <v/>
      </c>
      <c r="AB42">
        <f t="shared" si="12"/>
        <v>1</v>
      </c>
    </row>
    <row r="43" spans="1:28">
      <c r="A43">
        <f>IF([1]Sheet!A43="","",[1]Sheet!A43)</f>
        <v>3275444</v>
      </c>
      <c r="B43" t="str">
        <f>IF(A43="","",[1]Sheet!B43)</f>
        <v>2025-04-19 03:18:44</v>
      </c>
      <c r="C43" t="str">
        <f>IF(A43="","",[1]Sheet!C43)</f>
        <v>小单31.45  小双34.28  大单34.28</v>
      </c>
      <c r="D43" t="str">
        <f>IF(A43="","",[1]Sheet!D43)</f>
        <v>小单</v>
      </c>
      <c r="E43">
        <f>IF(A43="","",[1]Sheet!E43)</f>
        <v>100.01</v>
      </c>
      <c r="F43">
        <f>IF(A43="","",[1]Sheet!F43)</f>
        <v>12</v>
      </c>
      <c r="G43" t="str">
        <f>IF(A43="","",[1]Sheet!G43)</f>
        <v>小双</v>
      </c>
      <c r="H43">
        <f>IF(A43="","",[1]Sheet!H43)</f>
        <v>148.4324</v>
      </c>
      <c r="I43">
        <f>IF(A43="","",[1]Sheet!I43)</f>
        <v>48.4224</v>
      </c>
      <c r="J43" t="str">
        <f>IF(A43="","",IF(F43="待开奖","",[1]Sheet!J43))</f>
        <v>是</v>
      </c>
      <c r="K43">
        <f t="shared" si="13"/>
        <v>1</v>
      </c>
      <c r="L43" s="7">
        <f t="shared" si="1"/>
        <v>1</v>
      </c>
      <c r="M43" s="7" cm="1">
        <f ca="1" t="array" ref="M43">IF(L42="",IF(G42=0,M42,""),IF(ROW()&lt;32,"",AVERAGE(IF(OFFSET(L$2,ROW()-31,0,30,1)&lt;&gt;"",OFFSET(L$2,ROW()-31,0,30,1)))))</f>
        <v>0.766666666666667</v>
      </c>
      <c r="N43" s="8">
        <f ca="1" t="shared" si="8"/>
        <v>0.781720430107527</v>
      </c>
      <c r="O43" s="7">
        <f ca="1" t="array" ref="O43">IF(L42="","",IF(ROW()&lt;32,"",AVERAGE(IF(OFFSET(L$2,ROW()-21,0,20,1)&lt;&gt;"",OFFSET(L$2,ROW()-21,0,20,1)))))</f>
        <v>0.75</v>
      </c>
      <c r="P43" s="8">
        <f ca="1" t="shared" si="9"/>
        <v>0.766129032258065</v>
      </c>
      <c r="Q43" s="7">
        <f t="shared" si="7"/>
        <v>48.4224</v>
      </c>
      <c r="R43" s="7">
        <f t="shared" si="14"/>
        <v>9885.76079999999</v>
      </c>
      <c r="S43" s="14">
        <f t="shared" si="15"/>
        <v>-0.0409541110817132</v>
      </c>
      <c r="T43" s="15">
        <f ca="1" t="shared" si="16"/>
        <v>0.781720430107527</v>
      </c>
      <c r="U43" s="14">
        <f t="shared" si="17"/>
        <v>0.062640814003629</v>
      </c>
      <c r="V43" s="9" t="str">
        <f t="shared" si="18"/>
        <v/>
      </c>
      <c r="W43" s="16">
        <f t="shared" si="19"/>
        <v>0.578107795380198</v>
      </c>
      <c r="X43" s="17" t="str">
        <f ca="1" t="shared" si="20"/>
        <v/>
      </c>
      <c r="Y43" s="9" t="str">
        <f ca="1" t="shared" si="10"/>
        <v/>
      </c>
      <c r="Z43" s="5" t="str">
        <f ca="1" t="shared" si="11"/>
        <v/>
      </c>
      <c r="AB43">
        <f t="shared" si="12"/>
        <v>0</v>
      </c>
    </row>
    <row r="44" spans="1:28">
      <c r="A44">
        <f>IF([1]Sheet!A44="","",[1]Sheet!A44)</f>
        <v>3275445</v>
      </c>
      <c r="B44" t="str">
        <f>IF(A44="","",[1]Sheet!B44)</f>
        <v>2025-04-19 03:22:14</v>
      </c>
      <c r="C44" t="str">
        <f>IF(A44="","",[1]Sheet!C44)</f>
        <v>小单31.45  小双34.28  大单34.28</v>
      </c>
      <c r="D44" t="str">
        <f>IF(A44="","",[1]Sheet!D44)</f>
        <v>小单</v>
      </c>
      <c r="E44">
        <f>IF(A44="","",[1]Sheet!E44)</f>
        <v>100.01</v>
      </c>
      <c r="F44">
        <f>IF(A44="","",[1]Sheet!F44)</f>
        <v>15</v>
      </c>
      <c r="G44" t="str">
        <f>IF(A44="","",[1]Sheet!G44)</f>
        <v>大单</v>
      </c>
      <c r="H44">
        <f>IF(A44="","",[1]Sheet!H44)</f>
        <v>148.4324</v>
      </c>
      <c r="I44">
        <f>IF(A44="","",[1]Sheet!I44)</f>
        <v>48.4224</v>
      </c>
      <c r="J44" t="str">
        <f>IF(A44="","",IF(F44="待开奖","",[1]Sheet!J44))</f>
        <v>是</v>
      </c>
      <c r="K44">
        <f t="shared" si="13"/>
        <v>1</v>
      </c>
      <c r="L44" s="7">
        <f t="shared" si="1"/>
        <v>1</v>
      </c>
      <c r="M44" s="7" cm="1">
        <f ca="1" t="array" ref="M44">IF(L43="",IF(G43=0,M43,""),IF(ROW()&lt;32,"",AVERAGE(IF(OFFSET(L$2,ROW()-31,0,30,1)&lt;&gt;"",OFFSET(L$2,ROW()-31,0,30,1)))))</f>
        <v>0.766666666666667</v>
      </c>
      <c r="N44" s="8">
        <f ca="1" t="shared" si="8"/>
        <v>0.781720430107527</v>
      </c>
      <c r="O44" s="7">
        <f ca="1" t="array" ref="O44">IF(L43="","",IF(ROW()&lt;32,"",AVERAGE(IF(OFFSET(L$2,ROW()-21,0,20,1)&lt;&gt;"",OFFSET(L$2,ROW()-21,0,20,1)))))</f>
        <v>0.75</v>
      </c>
      <c r="P44" s="8">
        <f ca="1" t="shared" si="9"/>
        <v>0.766129032258065</v>
      </c>
      <c r="Q44" s="7">
        <f t="shared" si="7"/>
        <v>48.4224</v>
      </c>
      <c r="R44" s="7">
        <f t="shared" si="14"/>
        <v>9934.18319999999</v>
      </c>
      <c r="S44" s="14">
        <f t="shared" si="15"/>
        <v>-0.0411633137220017</v>
      </c>
      <c r="T44" s="15">
        <f ca="1" t="shared" si="16"/>
        <v>0.781720430107527</v>
      </c>
      <c r="U44" s="14">
        <f t="shared" si="17"/>
        <v>0.062640814003629</v>
      </c>
      <c r="V44" s="9" t="str">
        <f t="shared" si="18"/>
        <v/>
      </c>
      <c r="W44" s="16">
        <f t="shared" si="19"/>
        <v>0.575024498950045</v>
      </c>
      <c r="X44" s="17" t="str">
        <f ca="1" t="shared" si="20"/>
        <v/>
      </c>
      <c r="Y44" s="9" t="str">
        <f ca="1" t="shared" si="10"/>
        <v/>
      </c>
      <c r="Z44" s="5" t="str">
        <f ca="1" t="shared" si="11"/>
        <v/>
      </c>
      <c r="AB44">
        <f t="shared" si="12"/>
        <v>0</v>
      </c>
    </row>
    <row r="45" spans="1:28">
      <c r="A45">
        <f>IF([1]Sheet!A45="","",[1]Sheet!A45)</f>
        <v>3275446</v>
      </c>
      <c r="B45" t="str">
        <f>IF(A45="","",[1]Sheet!B45)</f>
        <v>2025-04-19 03:25:45</v>
      </c>
      <c r="C45" t="str">
        <f>IF(A45="","",[1]Sheet!C45)</f>
        <v>小单31.45  小双34.28  大单34.28</v>
      </c>
      <c r="D45" t="str">
        <f>IF(A45="","",[1]Sheet!D45)</f>
        <v>小单</v>
      </c>
      <c r="E45">
        <f>IF(A45="","",[1]Sheet!E45)</f>
        <v>100.01</v>
      </c>
      <c r="F45">
        <f>IF(A45="","",[1]Sheet!F45)</f>
        <v>11</v>
      </c>
      <c r="G45" t="str">
        <f>IF(A45="","",[1]Sheet!G45)</f>
        <v>小单</v>
      </c>
      <c r="H45">
        <f>IF(A45="","",[1]Sheet!H45)</f>
        <v>148.444</v>
      </c>
      <c r="I45">
        <f>IF(A45="","",[1]Sheet!I45)</f>
        <v>48.434</v>
      </c>
      <c r="J45" t="str">
        <f>IF(A45="","",IF(F45="待开奖","",[1]Sheet!J45))</f>
        <v>是</v>
      </c>
      <c r="K45">
        <f t="shared" si="13"/>
        <v>1</v>
      </c>
      <c r="L45" s="7">
        <f t="shared" si="1"/>
        <v>1</v>
      </c>
      <c r="M45" s="7" cm="1">
        <f ca="1" t="array" ref="M45">IF(L44="",IF(G44=0,M44,""),IF(ROW()&lt;32,"",AVERAGE(IF(OFFSET(L$2,ROW()-31,0,30,1)&lt;&gt;"",OFFSET(L$2,ROW()-31,0,30,1)))))</f>
        <v>0.766666666666667</v>
      </c>
      <c r="N45" s="8">
        <f ca="1" t="shared" si="8"/>
        <v>0.781720430107527</v>
      </c>
      <c r="O45" s="7">
        <f ca="1" t="array" ref="O45">IF(L44="","",IF(ROW()&lt;32,"",AVERAGE(IF(OFFSET(L$2,ROW()-21,0,20,1)&lt;&gt;"",OFFSET(L$2,ROW()-21,0,20,1)))))</f>
        <v>0.8</v>
      </c>
      <c r="P45" s="8">
        <f ca="1" t="shared" si="9"/>
        <v>0.812903225806452</v>
      </c>
      <c r="Q45" s="7">
        <f t="shared" si="7"/>
        <v>48.434</v>
      </c>
      <c r="R45" s="7">
        <f t="shared" si="14"/>
        <v>9982.61719999999</v>
      </c>
      <c r="S45" s="14">
        <f t="shared" si="15"/>
        <v>-0.0300601601560445</v>
      </c>
      <c r="T45" s="15">
        <f ca="1" t="shared" si="16"/>
        <v>0.781720430107527</v>
      </c>
      <c r="U45" s="14">
        <f t="shared" si="17"/>
        <v>0.062640814003629</v>
      </c>
      <c r="V45" s="9" t="str">
        <f t="shared" si="18"/>
        <v/>
      </c>
      <c r="W45" s="16">
        <f t="shared" si="19"/>
        <v>0.571941202519892</v>
      </c>
      <c r="X45" s="17" t="str">
        <f ca="1" t="shared" si="20"/>
        <v/>
      </c>
      <c r="Y45" s="9" t="str">
        <f ca="1" t="shared" si="10"/>
        <v/>
      </c>
      <c r="Z45" s="5" t="str">
        <f ca="1" t="shared" si="11"/>
        <v/>
      </c>
      <c r="AB45">
        <f t="shared" si="12"/>
        <v>0</v>
      </c>
    </row>
    <row r="46" spans="1:28">
      <c r="A46">
        <f>IF([1]Sheet!A46="","",[1]Sheet!A46)</f>
        <v>3275447</v>
      </c>
      <c r="B46" t="str">
        <f>IF(A46="","",[1]Sheet!B46)</f>
        <v>2025-04-19 03:29:16</v>
      </c>
      <c r="C46" t="str">
        <f>IF(A46="","",[1]Sheet!C46)</f>
        <v>小单31.45  小双34.28  大单34.28</v>
      </c>
      <c r="D46" t="str">
        <f>IF(A46="","",[1]Sheet!D46)</f>
        <v>小单</v>
      </c>
      <c r="E46">
        <f>IF(A46="","",[1]Sheet!E46)</f>
        <v>100.01</v>
      </c>
      <c r="F46">
        <f>IF(A46="","",[1]Sheet!F46)</f>
        <v>13</v>
      </c>
      <c r="G46" t="str">
        <f>IF(A46="","",[1]Sheet!G46)</f>
        <v>小单</v>
      </c>
      <c r="H46">
        <f>IF(A46="","",[1]Sheet!H46)</f>
        <v>0</v>
      </c>
      <c r="I46">
        <f>IF(A46="","",[1]Sheet!I46)</f>
        <v>-100.01</v>
      </c>
      <c r="J46" t="str">
        <f>IF(A46="","",IF(F46="待开奖","",[1]Sheet!J46))</f>
        <v>否</v>
      </c>
      <c r="K46">
        <f t="shared" si="13"/>
        <v>0</v>
      </c>
      <c r="L46" s="7">
        <f t="shared" si="1"/>
        <v>1</v>
      </c>
      <c r="M46" s="7" cm="1">
        <f ca="1" t="array" ref="M46">IF(L45="",IF(G45=0,M45,""),IF(ROW()&lt;32,"",AVERAGE(IF(OFFSET(L$2,ROW()-31,0,30,1)&lt;&gt;"",OFFSET(L$2,ROW()-31,0,30,1)))))</f>
        <v>0.8</v>
      </c>
      <c r="N46" s="8">
        <f ca="1" t="shared" si="8"/>
        <v>0.781720430107527</v>
      </c>
      <c r="O46" s="7">
        <f ca="1" t="array" ref="O46">IF(L45="","",IF(ROW()&lt;32,"",AVERAGE(IF(OFFSET(L$2,ROW()-21,0,20,1)&lt;&gt;"",OFFSET(L$2,ROW()-21,0,20,1)))))</f>
        <v>0.8</v>
      </c>
      <c r="P46" s="8">
        <f ca="1" t="shared" si="9"/>
        <v>0.812903225806452</v>
      </c>
      <c r="Q46" s="7">
        <f t="shared" si="7"/>
        <v>-68.1</v>
      </c>
      <c r="R46" s="7">
        <f t="shared" si="14"/>
        <v>9914.51719999999</v>
      </c>
      <c r="S46" s="14">
        <f t="shared" si="15"/>
        <v>-0.0157210646687885</v>
      </c>
      <c r="T46" s="15">
        <f ca="1" t="shared" si="16"/>
        <v>0.781720430107527</v>
      </c>
      <c r="U46" s="14">
        <f t="shared" si="17"/>
        <v>0.062640814003629</v>
      </c>
      <c r="V46" s="9" t="str">
        <f t="shared" si="18"/>
        <v/>
      </c>
      <c r="W46" s="16">
        <f t="shared" si="19"/>
        <v>0.653189852776026</v>
      </c>
      <c r="X46" s="17" t="str">
        <f ca="1" t="shared" si="20"/>
        <v/>
      </c>
      <c r="Y46" s="9" t="str">
        <f ca="1" t="shared" si="10"/>
        <v/>
      </c>
      <c r="Z46" s="5" t="str">
        <f ca="1" t="shared" si="11"/>
        <v/>
      </c>
      <c r="AB46">
        <f t="shared" si="12"/>
        <v>0</v>
      </c>
    </row>
    <row r="47" spans="1:28">
      <c r="A47">
        <f>IF([1]Sheet!A47="","",[1]Sheet!A47)</f>
        <v>3275448</v>
      </c>
      <c r="B47" t="str">
        <f>IF(A47="","",[1]Sheet!B47)</f>
        <v>2025-04-19 03:32:46</v>
      </c>
      <c r="C47" t="str">
        <f>IF(A47="","",[1]Sheet!C47)</f>
        <v>小单31.45  小双34.28  大单34.28</v>
      </c>
      <c r="D47" t="str">
        <f>IF(A47="","",[1]Sheet!D47)</f>
        <v>小单</v>
      </c>
      <c r="E47">
        <f>IF(A47="","",[1]Sheet!E47)</f>
        <v>100.01</v>
      </c>
      <c r="F47">
        <f>IF(A47="","",[1]Sheet!F47)</f>
        <v>16</v>
      </c>
      <c r="G47" t="str">
        <f>IF(A47="","",[1]Sheet!G47)</f>
        <v>大双</v>
      </c>
      <c r="H47">
        <f>IF(A47="","",[1]Sheet!H47)</f>
        <v>0</v>
      </c>
      <c r="I47">
        <f>IF(A47="","",[1]Sheet!I47)</f>
        <v>-100.01</v>
      </c>
      <c r="J47" t="str">
        <f>IF(A47="","",IF(F47="待开奖","",[1]Sheet!J47))</f>
        <v>否</v>
      </c>
      <c r="K47">
        <f t="shared" si="13"/>
        <v>0</v>
      </c>
      <c r="L47" s="7">
        <f t="shared" si="1"/>
        <v>0</v>
      </c>
      <c r="M47" s="7" cm="1">
        <f ca="1" t="array" ref="M47">IF(L46="",IF(G46=0,M46,""),IF(ROW()&lt;32,"",AVERAGE(IF(OFFSET(L$2,ROW()-31,0,30,1)&lt;&gt;"",OFFSET(L$2,ROW()-31,0,30,1)))))</f>
        <v>0.766666666666667</v>
      </c>
      <c r="N47" s="8">
        <f ca="1" t="shared" si="8"/>
        <v>0.812903225806452</v>
      </c>
      <c r="O47" s="7">
        <f ca="1" t="array" ref="O47">IF(L46="","",IF(ROW()&lt;32,"",AVERAGE(IF(OFFSET(L$2,ROW()-21,0,20,1)&lt;&gt;"",OFFSET(L$2,ROW()-21,0,20,1)))))</f>
        <v>0.8</v>
      </c>
      <c r="P47" s="8">
        <f ca="1" t="shared" si="9"/>
        <v>0.812903225806452</v>
      </c>
      <c r="Q47" s="7">
        <f t="shared" si="7"/>
        <v>-100.01</v>
      </c>
      <c r="R47" s="7">
        <f t="shared" si="14"/>
        <v>9814.50719999999</v>
      </c>
      <c r="S47" s="14">
        <f t="shared" si="15"/>
        <v>-0.0274927599367233</v>
      </c>
      <c r="T47" s="15">
        <f ca="1" t="shared" si="16"/>
        <v>0.812903225806452</v>
      </c>
      <c r="U47" s="14">
        <f t="shared" si="17"/>
        <v>0.062640814003629</v>
      </c>
      <c r="V47" s="9" t="str">
        <f t="shared" si="18"/>
        <v/>
      </c>
      <c r="W47" s="16">
        <f t="shared" si="19"/>
        <v>0.653184828509234</v>
      </c>
      <c r="X47" s="17" t="str">
        <f ca="1" t="shared" si="20"/>
        <v/>
      </c>
      <c r="Y47" s="9" t="str">
        <f ca="1" t="shared" si="10"/>
        <v/>
      </c>
      <c r="Z47" s="5" t="str">
        <f ca="1" t="shared" si="11"/>
        <v/>
      </c>
      <c r="AB47">
        <f t="shared" si="12"/>
        <v>1</v>
      </c>
    </row>
    <row r="48" spans="1:28">
      <c r="A48">
        <f>IF([1]Sheet!A48="","",[1]Sheet!A48)</f>
        <v>3275449</v>
      </c>
      <c r="B48" t="str">
        <f>IF(A48="","",[1]Sheet!B48)</f>
        <v>2025-04-19 03:36:17</v>
      </c>
      <c r="C48" t="str">
        <f>IF(A48="","",[1]Sheet!C48)</f>
        <v>小单31.45  小双34.28  大单34.28</v>
      </c>
      <c r="D48" t="str">
        <f>IF(A48="","",[1]Sheet!D48)</f>
        <v>小单</v>
      </c>
      <c r="E48">
        <f>IF(A48="","",[1]Sheet!E48)</f>
        <v>100.01</v>
      </c>
      <c r="F48">
        <f>IF(A48="","",[1]Sheet!F48)</f>
        <v>11</v>
      </c>
      <c r="G48" t="str">
        <f>IF(A48="","",[1]Sheet!G48)</f>
        <v>小单</v>
      </c>
      <c r="H48">
        <f>IF(A48="","",[1]Sheet!H48)</f>
        <v>148.444</v>
      </c>
      <c r="I48">
        <f>IF(A48="","",[1]Sheet!I48)</f>
        <v>48.434</v>
      </c>
      <c r="J48" t="str">
        <f>IF(A48="","",IF(F48="待开奖","",[1]Sheet!J48))</f>
        <v>是</v>
      </c>
      <c r="K48">
        <f t="shared" si="13"/>
        <v>1</v>
      </c>
      <c r="L48" s="7">
        <f t="shared" si="1"/>
        <v>1</v>
      </c>
      <c r="M48" s="7" cm="1">
        <f ca="1" t="array" ref="M48">IF(L47="",IF(G47=0,M47,""),IF(ROW()&lt;32,"",AVERAGE(IF(OFFSET(L$2,ROW()-31,0,30,1)&lt;&gt;"",OFFSET(L$2,ROW()-31,0,30,1)))))</f>
        <v>0.766666666666667</v>
      </c>
      <c r="N48" s="8">
        <f ca="1" t="shared" si="8"/>
        <v>0.717204301075269</v>
      </c>
      <c r="O48" s="7">
        <f ca="1" t="array" ref="O48">IF(L47="","",IF(ROW()&lt;32,"",AVERAGE(IF(OFFSET(L$2,ROW()-21,0,20,1)&lt;&gt;"",OFFSET(L$2,ROW()-21,0,20,1)))))</f>
        <v>0.85</v>
      </c>
      <c r="P48" s="8">
        <f ca="1" t="shared" si="9"/>
        <v>0.795161290322581</v>
      </c>
      <c r="Q48" s="7">
        <f t="shared" si="7"/>
        <v>48.434</v>
      </c>
      <c r="R48" s="7">
        <f t="shared" si="14"/>
        <v>9862.94119999998</v>
      </c>
      <c r="S48" s="14">
        <f t="shared" si="15"/>
        <v>-0.0418535853774469</v>
      </c>
      <c r="T48" s="15">
        <f ca="1" t="shared" si="16"/>
        <v>0.717204301075269</v>
      </c>
      <c r="U48" s="14">
        <f t="shared" si="17"/>
        <v>0.062640814003629</v>
      </c>
      <c r="V48" s="9" t="str">
        <f t="shared" si="18"/>
        <v/>
      </c>
      <c r="W48" s="16">
        <f t="shared" si="19"/>
        <v>0.568858065253414</v>
      </c>
      <c r="X48" s="17" t="str">
        <f ca="1" t="shared" si="20"/>
        <v/>
      </c>
      <c r="Y48" s="9" t="str">
        <f ca="1" t="shared" si="10"/>
        <v/>
      </c>
      <c r="Z48" s="5" t="str">
        <f ca="1" t="shared" si="11"/>
        <v/>
      </c>
      <c r="AB48">
        <f t="shared" si="12"/>
        <v>0</v>
      </c>
    </row>
    <row r="49" spans="1:28">
      <c r="A49">
        <f>IF([1]Sheet!A49="","",[1]Sheet!A49)</f>
        <v>3275450</v>
      </c>
      <c r="B49" t="str">
        <f>IF(A49="","",[1]Sheet!B49)</f>
        <v>2025-04-19 03:39:38</v>
      </c>
      <c r="C49" t="str">
        <f>IF(A49="","",[1]Sheet!C49)</f>
        <v>小单31.45  小双34.28  大单34.28</v>
      </c>
      <c r="D49" t="str">
        <f>IF(A49="","",[1]Sheet!D49)</f>
        <v>小单</v>
      </c>
      <c r="E49">
        <f>IF(A49="","",[1]Sheet!E49)</f>
        <v>100.01</v>
      </c>
      <c r="F49">
        <f>IF(A49="","",[1]Sheet!F49)</f>
        <v>10</v>
      </c>
      <c r="G49" t="str">
        <f>IF(A49="","",[1]Sheet!G49)</f>
        <v>小双</v>
      </c>
      <c r="H49">
        <f>IF(A49="","",[1]Sheet!H49)</f>
        <v>148.4324</v>
      </c>
      <c r="I49">
        <f>IF(A49="","",[1]Sheet!I49)</f>
        <v>48.4224</v>
      </c>
      <c r="J49" t="str">
        <f>IF(A49="","",IF(F49="待开奖","",[1]Sheet!J49))</f>
        <v>是</v>
      </c>
      <c r="K49">
        <f t="shared" si="13"/>
        <v>1</v>
      </c>
      <c r="L49" s="7">
        <f t="shared" si="1"/>
        <v>1</v>
      </c>
      <c r="M49" s="7" cm="1">
        <f ca="1" t="array" ref="M49">IF(L48="",IF(G48=0,M48,""),IF(ROW()&lt;32,"",AVERAGE(IF(OFFSET(L$2,ROW()-31,0,30,1)&lt;&gt;"",OFFSET(L$2,ROW()-31,0,30,1)))))</f>
        <v>0.766666666666667</v>
      </c>
      <c r="N49" s="8">
        <f ca="1" t="shared" si="8"/>
        <v>0.781720430107527</v>
      </c>
      <c r="O49" s="7">
        <f ca="1" t="array" ref="O49">IF(L48="","",IF(ROW()&lt;32,"",AVERAGE(IF(OFFSET(L$2,ROW()-21,0,20,1)&lt;&gt;"",OFFSET(L$2,ROW()-21,0,20,1)))))</f>
        <v>0.85</v>
      </c>
      <c r="P49" s="8">
        <f ca="1" t="shared" si="9"/>
        <v>0.859677419354839</v>
      </c>
      <c r="Q49" s="7">
        <f t="shared" si="7"/>
        <v>48.4224</v>
      </c>
      <c r="R49" s="7">
        <f t="shared" si="14"/>
        <v>9911.36359999998</v>
      </c>
      <c r="S49" s="14">
        <f t="shared" si="15"/>
        <v>-0.0420573424804803</v>
      </c>
      <c r="T49" s="15">
        <f ca="1" t="shared" si="16"/>
        <v>0.781720430107527</v>
      </c>
      <c r="U49" s="14">
        <f t="shared" si="17"/>
        <v>0.062640814003629</v>
      </c>
      <c r="V49" s="9" t="str">
        <f t="shared" si="18"/>
        <v/>
      </c>
      <c r="W49" s="16">
        <f t="shared" si="19"/>
        <v>0.568866350494257</v>
      </c>
      <c r="X49" s="17" t="str">
        <f ca="1" t="shared" si="20"/>
        <v/>
      </c>
      <c r="Y49" s="9" t="str">
        <f ca="1" t="shared" si="10"/>
        <v/>
      </c>
      <c r="Z49" s="5" t="str">
        <f ca="1" t="shared" si="11"/>
        <v/>
      </c>
      <c r="AB49">
        <f t="shared" si="12"/>
        <v>0</v>
      </c>
    </row>
    <row r="50" spans="1:28">
      <c r="A50">
        <f>IF([1]Sheet!A50="","",[1]Sheet!A50)</f>
        <v>3275451</v>
      </c>
      <c r="B50" t="str">
        <f>IF(A50="","",[1]Sheet!B50)</f>
        <v>2025-04-19 03:43:19</v>
      </c>
      <c r="C50" t="str">
        <f>IF(A50="","",[1]Sheet!C50)</f>
        <v>小单31.45  小双34.28  大单34.28</v>
      </c>
      <c r="D50" t="str">
        <f>IF(A50="","",[1]Sheet!D50)</f>
        <v>小单</v>
      </c>
      <c r="E50">
        <f>IF(A50="","",[1]Sheet!E50)</f>
        <v>100.01</v>
      </c>
      <c r="F50">
        <f>IF(A50="","",[1]Sheet!F50)</f>
        <v>14</v>
      </c>
      <c r="G50" t="str">
        <f>IF(A50="","",[1]Sheet!G50)</f>
        <v>大双</v>
      </c>
      <c r="H50">
        <f>IF(A50="","",[1]Sheet!H50)</f>
        <v>0</v>
      </c>
      <c r="I50">
        <f>IF(A50="","",[1]Sheet!I50)</f>
        <v>-100.01</v>
      </c>
      <c r="J50" t="str">
        <f>IF(A50="","",IF(F50="待开奖","",[1]Sheet!J50))</f>
        <v>否</v>
      </c>
      <c r="K50">
        <f t="shared" si="13"/>
        <v>0</v>
      </c>
      <c r="L50" s="7">
        <f t="shared" si="1"/>
        <v>0</v>
      </c>
      <c r="M50" s="7" cm="1">
        <f ca="1" t="array" ref="M50">IF(L49="",IF(G49=0,M49,""),IF(ROW()&lt;32,"",AVERAGE(IF(OFFSET(L$2,ROW()-31,0,30,1)&lt;&gt;"",OFFSET(L$2,ROW()-31,0,30,1)))))</f>
        <v>0.733333333333333</v>
      </c>
      <c r="N50" s="8">
        <f ca="1" t="shared" si="8"/>
        <v>0.781720430107527</v>
      </c>
      <c r="O50" s="7">
        <f ca="1" t="array" ref="O50">IF(L49="","",IF(ROW()&lt;32,"",AVERAGE(IF(OFFSET(L$2,ROW()-21,0,20,1)&lt;&gt;"",OFFSET(L$2,ROW()-21,0,20,1)))))</f>
        <v>0.85</v>
      </c>
      <c r="P50" s="8">
        <f ca="1" t="shared" si="9"/>
        <v>0.859677419354839</v>
      </c>
      <c r="Q50" s="7">
        <f t="shared" si="7"/>
        <v>-100.01</v>
      </c>
      <c r="R50" s="7">
        <f t="shared" si="14"/>
        <v>9811.35359999998</v>
      </c>
      <c r="S50" s="14">
        <f t="shared" si="15"/>
        <v>-0.0422622907998218</v>
      </c>
      <c r="T50" s="15">
        <f ca="1" t="shared" si="16"/>
        <v>0.781720430107527</v>
      </c>
      <c r="U50" s="14">
        <f t="shared" si="17"/>
        <v>0.062640814003629</v>
      </c>
      <c r="V50" s="9" t="str">
        <f t="shared" si="18"/>
        <v/>
      </c>
      <c r="W50" s="16">
        <f t="shared" si="19"/>
        <v>0.565783098108679</v>
      </c>
      <c r="X50" s="17" t="str">
        <f ca="1" t="shared" si="20"/>
        <v/>
      </c>
      <c r="Y50" s="9" t="str">
        <f ca="1" t="shared" si="10"/>
        <v/>
      </c>
      <c r="Z50" s="5" t="str">
        <f ca="1" t="shared" si="11"/>
        <v/>
      </c>
      <c r="AB50">
        <f t="shared" si="12"/>
        <v>0</v>
      </c>
    </row>
    <row r="51" spans="1:28">
      <c r="A51">
        <f>IF([1]Sheet!A51="","",[1]Sheet!A51)</f>
        <v>3275452</v>
      </c>
      <c r="B51" t="str">
        <f>IF(A51="","",[1]Sheet!B51)</f>
        <v>2025-04-19 03:46:39</v>
      </c>
      <c r="C51" t="str">
        <f>IF(A51="","",[1]Sheet!C51)</f>
        <v>小单31.45  小双34.28  大单34.28</v>
      </c>
      <c r="D51" t="str">
        <f>IF(A51="","",[1]Sheet!D51)</f>
        <v>小单</v>
      </c>
      <c r="E51">
        <f>IF(A51="","",[1]Sheet!E51)</f>
        <v>100.01</v>
      </c>
      <c r="F51">
        <f>IF(A51="","",[1]Sheet!F51)</f>
        <v>11</v>
      </c>
      <c r="G51" t="str">
        <f>IF(A51="","",[1]Sheet!G51)</f>
        <v>小单</v>
      </c>
      <c r="H51">
        <f>IF(A51="","",[1]Sheet!H51)</f>
        <v>148.444</v>
      </c>
      <c r="I51">
        <f>IF(A51="","",[1]Sheet!I51)</f>
        <v>48.434</v>
      </c>
      <c r="J51" t="str">
        <f>IF(A51="","",IF(F51="待开奖","",[1]Sheet!J51))</f>
        <v>是</v>
      </c>
      <c r="K51">
        <f t="shared" si="13"/>
        <v>1</v>
      </c>
      <c r="L51" s="7">
        <f t="shared" si="1"/>
        <v>1</v>
      </c>
      <c r="M51" s="7" cm="1">
        <f ca="1" t="array" ref="M51">IF(L50="",IF(G50=0,M50,""),IF(ROW()&lt;32,"",AVERAGE(IF(OFFSET(L$2,ROW()-31,0,30,1)&lt;&gt;"",OFFSET(L$2,ROW()-31,0,30,1)))))</f>
        <v>0.733333333333333</v>
      </c>
      <c r="N51" s="8">
        <f ca="1" t="shared" si="8"/>
        <v>0.686021505376344</v>
      </c>
      <c r="O51" s="7">
        <f ca="1" t="array" ref="O51">IF(L50="","",IF(ROW()&lt;32,"",AVERAGE(IF(OFFSET(L$2,ROW()-21,0,20,1)&lt;&gt;"",OFFSET(L$2,ROW()-21,0,20,1)))))</f>
        <v>0.85</v>
      </c>
      <c r="P51" s="8">
        <f ca="1" t="shared" si="9"/>
        <v>0.795161290322581</v>
      </c>
      <c r="Q51" s="7">
        <f t="shared" si="7"/>
        <v>48.434</v>
      </c>
      <c r="R51" s="7">
        <f t="shared" si="14"/>
        <v>9859.78759999998</v>
      </c>
      <c r="S51" s="14">
        <f t="shared" si="15"/>
        <v>-0.0567354659335828</v>
      </c>
      <c r="T51" s="15">
        <f ca="1" t="shared" si="16"/>
        <v>0.686021505376344</v>
      </c>
      <c r="U51" s="14">
        <f t="shared" si="17"/>
        <v>0.062640814003629</v>
      </c>
      <c r="V51" s="9" t="str">
        <f t="shared" si="18"/>
        <v/>
      </c>
      <c r="W51" s="16">
        <f t="shared" si="19"/>
        <v>0.49288989327307</v>
      </c>
      <c r="X51" s="17" t="str">
        <f ca="1" t="shared" si="20"/>
        <v/>
      </c>
      <c r="Y51" s="9" t="str">
        <f ca="1" t="shared" si="10"/>
        <v/>
      </c>
      <c r="Z51" s="5" t="str">
        <f ca="1" t="shared" si="11"/>
        <v/>
      </c>
      <c r="AB51">
        <f t="shared" si="12"/>
        <v>1</v>
      </c>
    </row>
    <row r="52" spans="1:28">
      <c r="A52">
        <f>IF([1]Sheet!A52="","",[1]Sheet!A52)</f>
        <v>3275453</v>
      </c>
      <c r="B52" t="str">
        <f>IF(A52="","",[1]Sheet!B52)</f>
        <v>2025-04-19 03:50:10</v>
      </c>
      <c r="C52" t="str">
        <f>IF(A52="","",[1]Sheet!C52)</f>
        <v>小单31.45  小双34.28  大单34.28</v>
      </c>
      <c r="D52" t="str">
        <f>IF(A52="","",[1]Sheet!D52)</f>
        <v>小单</v>
      </c>
      <c r="E52">
        <f>IF(A52="","",[1]Sheet!E52)</f>
        <v>100.01</v>
      </c>
      <c r="F52">
        <f>IF(A52="","",[1]Sheet!F52)</f>
        <v>9</v>
      </c>
      <c r="G52" t="str">
        <f>IF(A52="","",[1]Sheet!G52)</f>
        <v>小单</v>
      </c>
      <c r="H52">
        <f>IF(A52="","",[1]Sheet!H52)</f>
        <v>148.444</v>
      </c>
      <c r="I52">
        <f>IF(A52="","",[1]Sheet!I52)</f>
        <v>48.434</v>
      </c>
      <c r="J52" t="str">
        <f>IF(A52="","",IF(F52="待开奖","",[1]Sheet!J52))</f>
        <v>是</v>
      </c>
      <c r="K52">
        <f t="shared" si="13"/>
        <v>1</v>
      </c>
      <c r="L52" s="7">
        <f t="shared" si="1"/>
        <v>1</v>
      </c>
      <c r="M52" s="7" cm="1">
        <f ca="1" t="array" ref="M52">IF(L51="",IF(G51=0,M51,""),IF(ROW()&lt;32,"",AVERAGE(IF(OFFSET(L$2,ROW()-31,0,30,1)&lt;&gt;"",OFFSET(L$2,ROW()-31,0,30,1)))))</f>
        <v>0.766666666666667</v>
      </c>
      <c r="N52" s="8">
        <f ca="1" t="shared" si="8"/>
        <v>0.750537634408602</v>
      </c>
      <c r="O52" s="7">
        <f ca="1" t="array" ref="O52">IF(L51="","",IF(ROW()&lt;32,"",AVERAGE(IF(OFFSET(L$2,ROW()-21,0,20,1)&lt;&gt;"",OFFSET(L$2,ROW()-21,0,20,1)))))</f>
        <v>0.85</v>
      </c>
      <c r="P52" s="8">
        <f ca="1" t="shared" si="9"/>
        <v>0.859677419354839</v>
      </c>
      <c r="Q52" s="7">
        <f t="shared" si="7"/>
        <v>48.434</v>
      </c>
      <c r="R52" s="7">
        <f t="shared" si="14"/>
        <v>9908.22159999998</v>
      </c>
      <c r="S52" s="14">
        <f t="shared" si="15"/>
        <v>-0.0428772281686574</v>
      </c>
      <c r="T52" s="15">
        <f ca="1" t="shared" si="16"/>
        <v>0.750537634408602</v>
      </c>
      <c r="U52" s="14">
        <f t="shared" si="17"/>
        <v>0.0535415528562345</v>
      </c>
      <c r="V52" s="9" t="str">
        <f t="shared" si="18"/>
        <v/>
      </c>
      <c r="W52" s="16">
        <f t="shared" si="19"/>
        <v>0.490004466398683</v>
      </c>
      <c r="X52" s="17" t="str">
        <f ca="1" t="shared" si="20"/>
        <v/>
      </c>
      <c r="Y52" s="9" t="str">
        <f ca="1" t="shared" si="10"/>
        <v/>
      </c>
      <c r="Z52" s="5" t="str">
        <f ca="1" t="shared" si="11"/>
        <v/>
      </c>
      <c r="AB52">
        <f t="shared" si="12"/>
        <v>0</v>
      </c>
    </row>
    <row r="53" spans="1:28">
      <c r="A53">
        <f>IF([1]Sheet!A53="","",[1]Sheet!A53)</f>
        <v>3275454</v>
      </c>
      <c r="B53" t="str">
        <f>IF(A53="","",[1]Sheet!B53)</f>
        <v>2025-04-19 03:53:41</v>
      </c>
      <c r="C53" t="str">
        <f>IF(A53="","",[1]Sheet!C53)</f>
        <v>小单31.45  小双34.28  大单34.28</v>
      </c>
      <c r="D53" t="str">
        <f>IF(A53="","",[1]Sheet!D53)</f>
        <v>小单</v>
      </c>
      <c r="E53">
        <f>IF(A53="","",[1]Sheet!E53)</f>
        <v>100.01</v>
      </c>
      <c r="F53">
        <f>IF(A53="","",[1]Sheet!F53)</f>
        <v>9</v>
      </c>
      <c r="G53" t="str">
        <f>IF(A53="","",[1]Sheet!G53)</f>
        <v>小单</v>
      </c>
      <c r="H53">
        <f>IF(A53="","",[1]Sheet!H53)</f>
        <v>148.444</v>
      </c>
      <c r="I53">
        <f>IF(A53="","",[1]Sheet!I53)</f>
        <v>48.434</v>
      </c>
      <c r="J53" t="str">
        <f>IF(A53="","",IF(F53="待开奖","",[1]Sheet!J53))</f>
        <v>是</v>
      </c>
      <c r="K53">
        <f t="shared" si="13"/>
        <v>1</v>
      </c>
      <c r="L53" s="7">
        <f t="shared" si="1"/>
        <v>1</v>
      </c>
      <c r="M53" s="7" cm="1">
        <f ca="1" t="array" ref="M53">IF(L52="",IF(G52=0,M52,""),IF(ROW()&lt;32,"",AVERAGE(IF(OFFSET(L$2,ROW()-31,0,30,1)&lt;&gt;"",OFFSET(L$2,ROW()-31,0,30,1)))))</f>
        <v>0.766666666666667</v>
      </c>
      <c r="N53" s="8">
        <f ca="1" t="shared" si="8"/>
        <v>0.781720430107527</v>
      </c>
      <c r="O53" s="7">
        <f ca="1" t="array" ref="O53">IF(L52="","",IF(ROW()&lt;32,"",AVERAGE(IF(OFFSET(L$2,ROW()-21,0,20,1)&lt;&gt;"",OFFSET(L$2,ROW()-21,0,20,1)))))</f>
        <v>0.85</v>
      </c>
      <c r="P53" s="8">
        <f ca="1" t="shared" si="9"/>
        <v>0.859677419354839</v>
      </c>
      <c r="Q53" s="7">
        <f t="shared" si="7"/>
        <v>48.434</v>
      </c>
      <c r="R53" s="7">
        <f t="shared" si="14"/>
        <v>9956.65559999998</v>
      </c>
      <c r="S53" s="14">
        <f t="shared" si="15"/>
        <v>-0.0317749349609273</v>
      </c>
      <c r="T53" s="15">
        <f ca="1" t="shared" si="16"/>
        <v>0.781720430107527</v>
      </c>
      <c r="U53" s="14">
        <f t="shared" si="17"/>
        <v>0.0472431668467767</v>
      </c>
      <c r="V53" s="9" t="str">
        <f t="shared" si="18"/>
        <v/>
      </c>
      <c r="W53" s="16">
        <f t="shared" si="19"/>
        <v>0.559596025969759</v>
      </c>
      <c r="X53" s="17" t="str">
        <f ca="1" t="shared" si="20"/>
        <v/>
      </c>
      <c r="Y53" s="9" t="str">
        <f ca="1" t="shared" si="10"/>
        <v/>
      </c>
      <c r="Z53" s="5" t="str">
        <f ca="1" t="shared" si="11"/>
        <v/>
      </c>
      <c r="AB53">
        <f t="shared" si="12"/>
        <v>0</v>
      </c>
    </row>
    <row r="54" spans="1:28">
      <c r="A54">
        <f>IF([1]Sheet!A54="","",[1]Sheet!A54)</f>
        <v>3275455</v>
      </c>
      <c r="B54" t="str">
        <f>IF(A54="","",[1]Sheet!B54)</f>
        <v>2025-04-19 03:57:11</v>
      </c>
      <c r="C54" t="str">
        <f>IF(A54="","",[1]Sheet!C54)</f>
        <v>小单31.45  小双34.28  大单34.28</v>
      </c>
      <c r="D54" t="str">
        <f>IF(A54="","",[1]Sheet!D54)</f>
        <v>小单</v>
      </c>
      <c r="E54">
        <f>IF(A54="","",[1]Sheet!E54)</f>
        <v>100.01</v>
      </c>
      <c r="F54">
        <f>IF(A54="","",[1]Sheet!F54)</f>
        <v>20</v>
      </c>
      <c r="G54" t="str">
        <f>IF(A54="","",[1]Sheet!G54)</f>
        <v>大双</v>
      </c>
      <c r="H54">
        <f>IF(A54="","",[1]Sheet!H54)</f>
        <v>0</v>
      </c>
      <c r="I54">
        <f>IF(A54="","",[1]Sheet!I54)</f>
        <v>-100.01</v>
      </c>
      <c r="J54" t="str">
        <f>IF(A54="","",IF(F54="待开奖","",[1]Sheet!J54))</f>
        <v>否</v>
      </c>
      <c r="K54">
        <f t="shared" si="13"/>
        <v>0</v>
      </c>
      <c r="L54" s="7">
        <f t="shared" si="1"/>
        <v>0</v>
      </c>
      <c r="M54" s="7" cm="1">
        <f ca="1" t="array" ref="M54">IF(L53="",IF(G53=0,M53,""),IF(ROW()&lt;32,"",AVERAGE(IF(OFFSET(L$2,ROW()-31,0,30,1)&lt;&gt;"",OFFSET(L$2,ROW()-31,0,30,1)))))</f>
        <v>0.733333333333333</v>
      </c>
      <c r="N54" s="8">
        <f ca="1" t="shared" si="8"/>
        <v>0.781720430107527</v>
      </c>
      <c r="O54" s="7">
        <f ca="1" t="array" ref="O54">IF(L53="","",IF(ROW()&lt;32,"",AVERAGE(IF(OFFSET(L$2,ROW()-21,0,20,1)&lt;&gt;"",OFFSET(L$2,ROW()-21,0,20,1)))))</f>
        <v>0.8</v>
      </c>
      <c r="P54" s="8">
        <f ca="1" t="shared" si="9"/>
        <v>0.812903225806452</v>
      </c>
      <c r="Q54" s="7">
        <f t="shared" si="7"/>
        <v>-100.01</v>
      </c>
      <c r="R54" s="7">
        <f t="shared" si="14"/>
        <v>9856.64559999998</v>
      </c>
      <c r="S54" s="14">
        <f t="shared" si="15"/>
        <v>-0.0205238872355291</v>
      </c>
      <c r="T54" s="15">
        <f ca="1" t="shared" si="16"/>
        <v>0.781720430107527</v>
      </c>
      <c r="U54" s="14">
        <f t="shared" si="17"/>
        <v>0.0408603916615517</v>
      </c>
      <c r="V54" s="9" t="str">
        <f t="shared" si="18"/>
        <v/>
      </c>
      <c r="W54" s="16">
        <f t="shared" si="19"/>
        <v>0.639893238160435</v>
      </c>
      <c r="X54" s="17" t="str">
        <f ca="1" t="shared" si="20"/>
        <v/>
      </c>
      <c r="Y54" s="9" t="str">
        <f ca="1" t="shared" si="10"/>
        <v/>
      </c>
      <c r="Z54" s="5" t="str">
        <f ca="1" t="shared" si="11"/>
        <v/>
      </c>
      <c r="AB54">
        <f t="shared" si="12"/>
        <v>0</v>
      </c>
    </row>
    <row r="55" spans="1:28">
      <c r="A55">
        <f>IF([1]Sheet!A55="","",[1]Sheet!A55)</f>
        <v>3275456</v>
      </c>
      <c r="B55" t="str">
        <f>IF(A55="","",[1]Sheet!B55)</f>
        <v>2025-04-19 04:00:42</v>
      </c>
      <c r="C55" t="str">
        <f>IF(A55="","",[1]Sheet!C55)</f>
        <v>小单31.45  小双34.28  大单34.28</v>
      </c>
      <c r="D55" t="str">
        <f>IF(A55="","",[1]Sheet!D55)</f>
        <v>小单</v>
      </c>
      <c r="E55">
        <f>IF(A55="","",[1]Sheet!E55)</f>
        <v>100.01</v>
      </c>
      <c r="F55">
        <f>IF(A55="","",[1]Sheet!F55)</f>
        <v>18</v>
      </c>
      <c r="G55" t="str">
        <f>IF(A55="","",[1]Sheet!G55)</f>
        <v>大双</v>
      </c>
      <c r="H55">
        <f>IF(A55="","",[1]Sheet!H55)</f>
        <v>0</v>
      </c>
      <c r="I55">
        <f>IF(A55="","",[1]Sheet!I55)</f>
        <v>-100.01</v>
      </c>
      <c r="J55" t="str">
        <f>IF(A55="","",IF(F55="待开奖","",[1]Sheet!J55))</f>
        <v>否</v>
      </c>
      <c r="K55">
        <f t="shared" si="13"/>
        <v>0</v>
      </c>
      <c r="L55" s="7">
        <f t="shared" si="1"/>
        <v>0</v>
      </c>
      <c r="M55" s="7" cm="1">
        <f ca="1" t="array" ref="M55">IF(L54="",IF(G54=0,M54,""),IF(ROW()&lt;32,"",AVERAGE(IF(OFFSET(L$2,ROW()-31,0,30,1)&lt;&gt;"",OFFSET(L$2,ROW()-31,0,30,1)))))</f>
        <v>0.733333333333333</v>
      </c>
      <c r="N55" s="8">
        <f ca="1" t="shared" si="8"/>
        <v>0.686021505376344</v>
      </c>
      <c r="O55" s="7">
        <f ca="1" t="array" ref="O55">IF(L54="","",IF(ROW()&lt;32,"",AVERAGE(IF(OFFSET(L$2,ROW()-21,0,20,1)&lt;&gt;"",OFFSET(L$2,ROW()-21,0,20,1)))))</f>
        <v>0.75</v>
      </c>
      <c r="P55" s="8">
        <f ca="1" t="shared" si="9"/>
        <v>0.701612903225806</v>
      </c>
      <c r="Q55" s="7">
        <f t="shared" si="7"/>
        <v>-100.01</v>
      </c>
      <c r="R55" s="7">
        <f t="shared" si="14"/>
        <v>9756.63559999998</v>
      </c>
      <c r="S55" s="14">
        <f t="shared" si="15"/>
        <v>-0.0207287883739202</v>
      </c>
      <c r="T55" s="15">
        <f ca="1" t="shared" si="16"/>
        <v>0.686021505376344</v>
      </c>
      <c r="U55" s="14">
        <f t="shared" si="17"/>
        <v>0.0363825074106183</v>
      </c>
      <c r="V55" s="9" t="str">
        <f t="shared" si="18"/>
        <v/>
      </c>
      <c r="W55" s="16">
        <f t="shared" si="19"/>
        <v>0.639888316283363</v>
      </c>
      <c r="X55" s="17" t="str">
        <f ca="1" t="shared" si="20"/>
        <v/>
      </c>
      <c r="Y55" s="9" t="str">
        <f ca="1" t="shared" si="10"/>
        <v/>
      </c>
      <c r="Z55" s="5" t="str">
        <f ca="1" t="shared" si="11"/>
        <v/>
      </c>
      <c r="AB55">
        <f t="shared" si="12"/>
        <v>0</v>
      </c>
    </row>
    <row r="56" spans="1:28">
      <c r="A56">
        <f>IF([1]Sheet!A56="","",[1]Sheet!A56)</f>
        <v>3275457</v>
      </c>
      <c r="B56" t="str">
        <f>IF(A56="","",[1]Sheet!B56)</f>
        <v>2025-04-19 04:04:13</v>
      </c>
      <c r="C56" t="str">
        <f>IF(A56="","",[1]Sheet!C56)</f>
        <v>小单31.45  小双34.28  大单34.28</v>
      </c>
      <c r="D56" t="str">
        <f>IF(A56="","",[1]Sheet!D56)</f>
        <v>小单</v>
      </c>
      <c r="E56">
        <f>IF(A56="","",[1]Sheet!E56)</f>
        <v>100.01</v>
      </c>
      <c r="F56">
        <f>IF(A56="","",[1]Sheet!F56)</f>
        <v>13</v>
      </c>
      <c r="G56" t="str">
        <f>IF(A56="","",[1]Sheet!G56)</f>
        <v>小单</v>
      </c>
      <c r="H56">
        <f>IF(A56="","",[1]Sheet!H56)</f>
        <v>0</v>
      </c>
      <c r="I56">
        <f>IF(A56="","",[1]Sheet!I56)</f>
        <v>-100.01</v>
      </c>
      <c r="J56" t="str">
        <f>IF(A56="","",IF(F56="待开奖","",[1]Sheet!J56))</f>
        <v>否</v>
      </c>
      <c r="K56">
        <f t="shared" si="13"/>
        <v>0</v>
      </c>
      <c r="L56" s="7">
        <f t="shared" si="1"/>
        <v>1</v>
      </c>
      <c r="M56" s="7" cm="1">
        <f ca="1" t="array" ref="M56">IF(L55="",IF(G55=0,M55,""),IF(ROW()&lt;32,"",AVERAGE(IF(OFFSET(L$2,ROW()-31,0,30,1)&lt;&gt;"",OFFSET(L$2,ROW()-31,0,30,1)))))</f>
        <v>0.733333333333333</v>
      </c>
      <c r="N56" s="8">
        <f ca="1" t="shared" si="8"/>
        <v>0.686021505376344</v>
      </c>
      <c r="O56" s="7">
        <f ca="1" t="array" ref="O56">IF(L55="","",IF(ROW()&lt;32,"",AVERAGE(IF(OFFSET(L$2,ROW()-21,0,20,1)&lt;&gt;"",OFFSET(L$2,ROW()-21,0,20,1)))))</f>
        <v>0.75</v>
      </c>
      <c r="P56" s="8">
        <f ca="1" t="shared" si="9"/>
        <v>0.701612903225806</v>
      </c>
      <c r="Q56" s="7">
        <f t="shared" ref="Q56:Q87" si="21">IF(OR(F56=13,F56=14),IF(L56=1,-68.1,I56),I56)</f>
        <v>-68.1</v>
      </c>
      <c r="R56" s="7">
        <f t="shared" si="14"/>
        <v>9688.53559999998</v>
      </c>
      <c r="S56" s="14">
        <f t="shared" si="15"/>
        <v>-0.035719691894759</v>
      </c>
      <c r="T56" s="15">
        <f ca="1" t="shared" si="16"/>
        <v>0.686021505376344</v>
      </c>
      <c r="U56" s="14">
        <f t="shared" si="17"/>
        <v>0.0363825074106183</v>
      </c>
      <c r="V56" s="9" t="str">
        <f t="shared" si="18"/>
        <v/>
      </c>
      <c r="W56" s="16">
        <f t="shared" si="19"/>
        <v>0.639883394482005</v>
      </c>
      <c r="X56" s="17" t="str">
        <f ca="1" t="shared" si="20"/>
        <v/>
      </c>
      <c r="Y56" s="9" t="str">
        <f ca="1" t="shared" si="10"/>
        <v/>
      </c>
      <c r="Z56" s="5" t="str">
        <f ca="1" t="shared" si="11"/>
        <v/>
      </c>
      <c r="AB56">
        <f t="shared" si="12"/>
        <v>0</v>
      </c>
    </row>
    <row r="57" spans="1:28">
      <c r="A57">
        <f>IF([1]Sheet!A57="","",[1]Sheet!A57)</f>
        <v>3275458</v>
      </c>
      <c r="B57" t="str">
        <f>IF(A57="","",[1]Sheet!B57)</f>
        <v>2025-04-19 04:07:43</v>
      </c>
      <c r="C57" t="str">
        <f>IF(A57="","",[1]Sheet!C57)</f>
        <v>小单31.45  小双34.28  大单34.28</v>
      </c>
      <c r="D57" t="str">
        <f>IF(A57="","",[1]Sheet!D57)</f>
        <v>小单</v>
      </c>
      <c r="E57">
        <f>IF(A57="","",[1]Sheet!E57)</f>
        <v>100.01</v>
      </c>
      <c r="F57">
        <f>IF(A57="","",[1]Sheet!F57)</f>
        <v>14</v>
      </c>
      <c r="G57" t="str">
        <f>IF(A57="","",[1]Sheet!G57)</f>
        <v>大双</v>
      </c>
      <c r="H57">
        <f>IF(A57="","",[1]Sheet!H57)</f>
        <v>0</v>
      </c>
      <c r="I57">
        <f>IF(A57="","",[1]Sheet!I57)</f>
        <v>-100.01</v>
      </c>
      <c r="J57" t="str">
        <f>IF(A57="","",IF(F57="待开奖","",[1]Sheet!J57))</f>
        <v>否</v>
      </c>
      <c r="K57">
        <f t="shared" si="13"/>
        <v>0</v>
      </c>
      <c r="L57" s="7">
        <f t="shared" si="1"/>
        <v>0</v>
      </c>
      <c r="M57" s="7" cm="1">
        <f ca="1" t="array" ref="M57">IF(L56="",IF(G56=0,M56,""),IF(ROW()&lt;32,"",AVERAGE(IF(OFFSET(L$2,ROW()-31,0,30,1)&lt;&gt;"",OFFSET(L$2,ROW()-31,0,30,1)))))</f>
        <v>0.733333333333333</v>
      </c>
      <c r="N57" s="8">
        <f ca="1" t="shared" si="8"/>
        <v>0.750537634408602</v>
      </c>
      <c r="O57" s="7">
        <f ca="1" t="array" ref="O57">IF(L56="","",IF(ROW()&lt;32,"",AVERAGE(IF(OFFSET(L$2,ROW()-21,0,20,1)&lt;&gt;"",OFFSET(L$2,ROW()-21,0,20,1)))))</f>
        <v>0.7</v>
      </c>
      <c r="P57" s="8">
        <f ca="1" t="shared" si="9"/>
        <v>0.719354838709677</v>
      </c>
      <c r="Q57" s="7">
        <f t="shared" si="21"/>
        <v>-100.01</v>
      </c>
      <c r="R57" s="7">
        <f t="shared" si="14"/>
        <v>9588.52559999998</v>
      </c>
      <c r="S57" s="14">
        <f t="shared" si="15"/>
        <v>-0.0328919925847453</v>
      </c>
      <c r="T57" s="15">
        <f ca="1" t="shared" si="16"/>
        <v>0.750537634408602</v>
      </c>
      <c r="U57" s="14">
        <f t="shared" si="17"/>
        <v>0.0328919925847453</v>
      </c>
      <c r="V57" s="9" t="str">
        <f t="shared" si="18"/>
        <v/>
      </c>
      <c r="W57" s="16">
        <f t="shared" si="19"/>
        <v>0.556492586349741</v>
      </c>
      <c r="X57" s="17" t="str">
        <f ca="1" t="shared" si="20"/>
        <v/>
      </c>
      <c r="Y57" s="9" t="str">
        <f ca="1" t="shared" si="10"/>
        <v/>
      </c>
      <c r="Z57" s="5" t="str">
        <f ca="1" t="shared" si="11"/>
        <v/>
      </c>
      <c r="AB57">
        <f t="shared" si="12"/>
        <v>1</v>
      </c>
    </row>
    <row r="58" spans="1:28">
      <c r="A58">
        <f>IF([1]Sheet!A58="","",[1]Sheet!A58)</f>
        <v>3275459</v>
      </c>
      <c r="B58" t="str">
        <f>IF(A58="","",[1]Sheet!B58)</f>
        <v>2025-04-19 04:11:14</v>
      </c>
      <c r="C58" t="str">
        <f>IF(A58="","",[1]Sheet!C58)</f>
        <v>小单31.45  小双34.28  大单34.28</v>
      </c>
      <c r="D58" t="str">
        <f>IF(A58="","",[1]Sheet!D58)</f>
        <v>小单</v>
      </c>
      <c r="E58">
        <f>IF(A58="","",[1]Sheet!E58)</f>
        <v>100.01</v>
      </c>
      <c r="F58">
        <f>IF(A58="","",[1]Sheet!F58)</f>
        <v>9</v>
      </c>
      <c r="G58" t="str">
        <f>IF(A58="","",[1]Sheet!G58)</f>
        <v>小单</v>
      </c>
      <c r="H58">
        <f>IF(A58="","",[1]Sheet!H58)</f>
        <v>148.444</v>
      </c>
      <c r="I58">
        <f>IF(A58="","",[1]Sheet!I58)</f>
        <v>48.434</v>
      </c>
      <c r="J58" t="str">
        <f>IF(A58="","",IF(F58="待开奖","",[1]Sheet!J58))</f>
        <v>是</v>
      </c>
      <c r="K58">
        <f t="shared" si="13"/>
        <v>1</v>
      </c>
      <c r="L58" s="7">
        <f t="shared" si="1"/>
        <v>1</v>
      </c>
      <c r="M58" s="7" cm="1">
        <f ca="1" t="array" ref="M58">IF(L57="",IF(G57=0,M57,""),IF(ROW()&lt;32,"",AVERAGE(IF(OFFSET(L$2,ROW()-31,0,30,1)&lt;&gt;"",OFFSET(L$2,ROW()-31,0,30,1)))))</f>
        <v>0.766666666666667</v>
      </c>
      <c r="N58" s="8">
        <f ca="1" t="shared" si="8"/>
        <v>0.686021505376344</v>
      </c>
      <c r="O58" s="7">
        <f ca="1" t="array" ref="O58">IF(L57="","",IF(ROW()&lt;32,"",AVERAGE(IF(OFFSET(L$2,ROW()-21,0,20,1)&lt;&gt;"",OFFSET(L$2,ROW()-21,0,20,1)))))</f>
        <v>0.7</v>
      </c>
      <c r="P58" s="8">
        <f ca="1" t="shared" si="9"/>
        <v>0.654838709677419</v>
      </c>
      <c r="Q58" s="7">
        <f t="shared" si="21"/>
        <v>48.434</v>
      </c>
      <c r="R58" s="7">
        <f t="shared" si="14"/>
        <v>9636.95959999998</v>
      </c>
      <c r="S58" s="14">
        <f t="shared" si="15"/>
        <v>-0.0332236638064521</v>
      </c>
      <c r="T58" s="15">
        <f ca="1" t="shared" si="16"/>
        <v>0.686021505376344</v>
      </c>
      <c r="U58" s="14">
        <f t="shared" si="17"/>
        <v>0.0407992117458333</v>
      </c>
      <c r="V58" s="9" t="str">
        <f t="shared" si="18"/>
        <v/>
      </c>
      <c r="W58" s="16">
        <f t="shared" si="19"/>
        <v>0.556488611771764</v>
      </c>
      <c r="X58" s="17" t="str">
        <f ca="1" t="shared" si="20"/>
        <v/>
      </c>
      <c r="Y58" s="9" t="str">
        <f ca="1" t="shared" si="10"/>
        <v/>
      </c>
      <c r="Z58" s="5" t="str">
        <f ca="1" t="shared" si="11"/>
        <v/>
      </c>
      <c r="AB58">
        <f t="shared" si="12"/>
        <v>1</v>
      </c>
    </row>
    <row r="59" spans="1:28">
      <c r="A59">
        <f>IF([1]Sheet!A59="","",[1]Sheet!A59)</f>
        <v>3275460</v>
      </c>
      <c r="B59" t="str">
        <f>IF(A59="","",[1]Sheet!B59)</f>
        <v>2025-04-19 04:14:45</v>
      </c>
      <c r="C59" t="str">
        <f>IF(A59="","",[1]Sheet!C59)</f>
        <v>小单31.45  小双34.28  大单34.28</v>
      </c>
      <c r="D59" t="str">
        <f>IF(A59="","",[1]Sheet!D59)</f>
        <v>小单</v>
      </c>
      <c r="E59">
        <f>IF(A59="","",[1]Sheet!E59)</f>
        <v>100.01</v>
      </c>
      <c r="F59">
        <f>IF(A59="","",[1]Sheet!F59)</f>
        <v>13</v>
      </c>
      <c r="G59" t="str">
        <f>IF(A59="","",[1]Sheet!G59)</f>
        <v>小单</v>
      </c>
      <c r="H59">
        <f>IF(A59="","",[1]Sheet!H59)</f>
        <v>0</v>
      </c>
      <c r="I59">
        <f>IF(A59="","",[1]Sheet!I59)</f>
        <v>-100.01</v>
      </c>
      <c r="J59" t="str">
        <f>IF(A59="","",IF(F59="待开奖","",[1]Sheet!J59))</f>
        <v>否</v>
      </c>
      <c r="K59">
        <f t="shared" si="13"/>
        <v>0</v>
      </c>
      <c r="L59" s="7">
        <f t="shared" si="1"/>
        <v>1</v>
      </c>
      <c r="M59" s="7" cm="1">
        <f ca="1" t="array" ref="M59">IF(L58="",IF(G58=0,M58,""),IF(ROW()&lt;32,"",AVERAGE(IF(OFFSET(L$2,ROW()-31,0,30,1)&lt;&gt;"",OFFSET(L$2,ROW()-31,0,30,1)))))</f>
        <v>0.766666666666667</v>
      </c>
      <c r="N59" s="8">
        <f ca="1" t="shared" si="8"/>
        <v>0.781720430107527</v>
      </c>
      <c r="O59" s="7">
        <f ca="1" t="array" ref="O59">IF(L58="","",IF(ROW()&lt;32,"",AVERAGE(IF(OFFSET(L$2,ROW()-21,0,20,1)&lt;&gt;"",OFFSET(L$2,ROW()-21,0,20,1)))))</f>
        <v>0.7</v>
      </c>
      <c r="P59" s="8">
        <f ca="1" t="shared" si="9"/>
        <v>0.719354838709677</v>
      </c>
      <c r="Q59" s="7">
        <f t="shared" si="21"/>
        <v>-68.1</v>
      </c>
      <c r="R59" s="7">
        <f t="shared" si="14"/>
        <v>9568.85959999998</v>
      </c>
      <c r="S59" s="14">
        <f t="shared" si="15"/>
        <v>-0.0216224278826019</v>
      </c>
      <c r="T59" s="15">
        <f ca="1" t="shared" si="16"/>
        <v>0.781720430107527</v>
      </c>
      <c r="U59" s="14">
        <f t="shared" si="17"/>
        <v>0.0407992117458333</v>
      </c>
      <c r="V59" s="9" t="str">
        <f t="shared" si="18"/>
        <v/>
      </c>
      <c r="W59" s="16">
        <f t="shared" si="19"/>
        <v>0.636549241608467</v>
      </c>
      <c r="X59" s="17" t="str">
        <f ca="1" t="shared" si="20"/>
        <v/>
      </c>
      <c r="Y59" s="9" t="str">
        <f ca="1" t="shared" si="10"/>
        <v/>
      </c>
      <c r="Z59" s="5" t="str">
        <f ca="1" t="shared" si="11"/>
        <v/>
      </c>
      <c r="AB59">
        <f t="shared" si="12"/>
        <v>0</v>
      </c>
    </row>
    <row r="60" spans="1:28">
      <c r="A60">
        <f>IF([1]Sheet!A60="","",[1]Sheet!A60)</f>
        <v>3275461</v>
      </c>
      <c r="B60" t="str">
        <f>IF(A60="","",[1]Sheet!B60)</f>
        <v>2025-04-19 04:18:16</v>
      </c>
      <c r="C60" t="str">
        <f>IF(A60="","",[1]Sheet!C60)</f>
        <v>小单31.45  小双34.28  大单34.28</v>
      </c>
      <c r="D60" t="str">
        <f>IF(A60="","",[1]Sheet!D60)</f>
        <v>小单</v>
      </c>
      <c r="E60">
        <f>IF(A60="","",[1]Sheet!E60)</f>
        <v>100.01</v>
      </c>
      <c r="F60">
        <f>IF(A60="","",[1]Sheet!F60)</f>
        <v>8</v>
      </c>
      <c r="G60" t="str">
        <f>IF(A60="","",[1]Sheet!G60)</f>
        <v>小双</v>
      </c>
      <c r="H60">
        <f>IF(A60="","",[1]Sheet!H60)</f>
        <v>148.4324</v>
      </c>
      <c r="I60">
        <f>IF(A60="","",[1]Sheet!I60)</f>
        <v>48.4224</v>
      </c>
      <c r="J60" t="str">
        <f>IF(A60="","",IF(F60="待开奖","",[1]Sheet!J60))</f>
        <v>是</v>
      </c>
      <c r="K60">
        <f t="shared" si="13"/>
        <v>1</v>
      </c>
      <c r="L60" s="7">
        <f t="shared" si="1"/>
        <v>1</v>
      </c>
      <c r="M60" s="7" cm="1">
        <f ca="1" t="array" ref="M60">IF(L59="",IF(G59=0,M59,""),IF(ROW()&lt;32,"",AVERAGE(IF(OFFSET(L$2,ROW()-31,0,30,1)&lt;&gt;"",OFFSET(L$2,ROW()-31,0,30,1)))))</f>
        <v>0.8</v>
      </c>
      <c r="N60" s="8">
        <f ca="1" t="shared" si="8"/>
        <v>0.781720430107527</v>
      </c>
      <c r="O60" s="7">
        <f ca="1" t="array" ref="O60">IF(L59="","",IF(ROW()&lt;32,"",AVERAGE(IF(OFFSET(L$2,ROW()-21,0,20,1)&lt;&gt;"",OFFSET(L$2,ROW()-21,0,20,1)))))</f>
        <v>0.75</v>
      </c>
      <c r="P60" s="8">
        <f ca="1" t="shared" si="9"/>
        <v>0.766129032258065</v>
      </c>
      <c r="Q60" s="7">
        <f t="shared" si="21"/>
        <v>48.4224</v>
      </c>
      <c r="R60" s="7">
        <f t="shared" si="14"/>
        <v>9617.28199999998</v>
      </c>
      <c r="S60" s="14">
        <f t="shared" si="15"/>
        <v>-0.0185713758824027</v>
      </c>
      <c r="T60" s="15">
        <f ca="1" t="shared" si="16"/>
        <v>0.781720430107527</v>
      </c>
      <c r="U60" s="14">
        <f t="shared" si="17"/>
        <v>0.0427665259595855</v>
      </c>
      <c r="V60" s="9" t="str">
        <f t="shared" si="18"/>
        <v/>
      </c>
      <c r="W60" s="16">
        <f t="shared" si="19"/>
        <v>0.636544345565443</v>
      </c>
      <c r="X60" s="17" t="str">
        <f ca="1" t="shared" si="20"/>
        <v/>
      </c>
      <c r="Y60" s="9" t="str">
        <f ca="1" t="shared" si="10"/>
        <v/>
      </c>
      <c r="Z60" s="5" t="str">
        <f ca="1" t="shared" si="11"/>
        <v/>
      </c>
      <c r="AB60">
        <f t="shared" si="12"/>
        <v>1</v>
      </c>
    </row>
    <row r="61" spans="1:28">
      <c r="A61">
        <f>IF([1]Sheet!A61="","",[1]Sheet!A61)</f>
        <v>3275462</v>
      </c>
      <c r="B61" t="str">
        <f>IF(A61="","",[1]Sheet!B61)</f>
        <v>2025-04-19 04:21:46</v>
      </c>
      <c r="C61" t="str">
        <f>IF(A61="","",[1]Sheet!C61)</f>
        <v>小单31.45  小双34.28  大单34.28</v>
      </c>
      <c r="D61" t="str">
        <f>IF(A61="","",[1]Sheet!D61)</f>
        <v>小单</v>
      </c>
      <c r="E61">
        <f>IF(A61="","",[1]Sheet!E61)</f>
        <v>100.01</v>
      </c>
      <c r="F61">
        <f>IF(A61="","",[1]Sheet!F61)</f>
        <v>15</v>
      </c>
      <c r="G61" t="str">
        <f>IF(A61="","",[1]Sheet!G61)</f>
        <v>大单</v>
      </c>
      <c r="H61">
        <f>IF(A61="","",[1]Sheet!H61)</f>
        <v>148.4324</v>
      </c>
      <c r="I61">
        <f>IF(A61="","",[1]Sheet!I61)</f>
        <v>48.4224</v>
      </c>
      <c r="J61" t="str">
        <f>IF(A61="","",IF(F61="待开奖","",[1]Sheet!J61))</f>
        <v>是</v>
      </c>
      <c r="K61">
        <f t="shared" si="13"/>
        <v>1</v>
      </c>
      <c r="L61" s="7">
        <f t="shared" si="1"/>
        <v>1</v>
      </c>
      <c r="M61" s="7" cm="1">
        <f ca="1" t="array" ref="M61">IF(L60="",IF(G60=0,M60,""),IF(ROW()&lt;32,"",AVERAGE(IF(OFFSET(L$2,ROW()-31,0,30,1)&lt;&gt;"",OFFSET(L$2,ROW()-31,0,30,1)))))</f>
        <v>0.8</v>
      </c>
      <c r="N61" s="8">
        <f ca="1" t="shared" si="8"/>
        <v>0.812903225806452</v>
      </c>
      <c r="O61" s="7">
        <f ca="1" t="array" ref="O61">IF(L60="","",IF(ROW()&lt;32,"",AVERAGE(IF(OFFSET(L$2,ROW()-21,0,20,1)&lt;&gt;"",OFFSET(L$2,ROW()-21,0,20,1)))))</f>
        <v>0.75</v>
      </c>
      <c r="P61" s="8">
        <f ca="1" t="shared" si="9"/>
        <v>0.766129032258065</v>
      </c>
      <c r="Q61" s="7">
        <f t="shared" si="21"/>
        <v>48.4224</v>
      </c>
      <c r="R61" s="7">
        <f t="shared" si="14"/>
        <v>9665.70439999998</v>
      </c>
      <c r="S61" s="14">
        <f t="shared" si="15"/>
        <v>-0.0189118301706517</v>
      </c>
      <c r="T61" s="15">
        <f ca="1" t="shared" si="16"/>
        <v>0.812903225806452</v>
      </c>
      <c r="U61" s="14">
        <f t="shared" si="17"/>
        <v>0.0427665259595855</v>
      </c>
      <c r="V61" s="9" t="str">
        <f t="shared" si="18"/>
        <v/>
      </c>
      <c r="W61" s="16">
        <f t="shared" si="19"/>
        <v>0.729937672899376</v>
      </c>
      <c r="X61" s="17" t="str">
        <f ca="1" t="shared" si="20"/>
        <v/>
      </c>
      <c r="Y61" s="9" t="str">
        <f ca="1" t="shared" si="10"/>
        <v/>
      </c>
      <c r="Z61" s="5" t="str">
        <f ca="1" t="shared" si="11"/>
        <v/>
      </c>
      <c r="AB61">
        <f t="shared" si="12"/>
        <v>0</v>
      </c>
    </row>
    <row r="62" spans="1:28">
      <c r="A62">
        <f>IF([1]Sheet!A62="","",[1]Sheet!A62)</f>
        <v>3275463</v>
      </c>
      <c r="B62" t="str">
        <f>IF(A62="","",[1]Sheet!B62)</f>
        <v>2025-04-19 04:25:17</v>
      </c>
      <c r="C62" t="str">
        <f>IF(A62="","",[1]Sheet!C62)</f>
        <v>小单31.45  小双34.28  大单34.28</v>
      </c>
      <c r="D62" t="str">
        <f>IF(A62="","",[1]Sheet!D62)</f>
        <v>小单</v>
      </c>
      <c r="E62">
        <f>IF(A62="","",[1]Sheet!E62)</f>
        <v>100.01</v>
      </c>
      <c r="F62">
        <f>IF(A62="","",[1]Sheet!F62)</f>
        <v>15</v>
      </c>
      <c r="G62" t="str">
        <f>IF(A62="","",[1]Sheet!G62)</f>
        <v>大单</v>
      </c>
      <c r="H62">
        <f>IF(A62="","",[1]Sheet!H62)</f>
        <v>148.4324</v>
      </c>
      <c r="I62">
        <f>IF(A62="","",[1]Sheet!I62)</f>
        <v>48.4224</v>
      </c>
      <c r="J62" t="str">
        <f>IF(A62="","",IF(F62="待开奖","",[1]Sheet!J62))</f>
        <v>是</v>
      </c>
      <c r="K62">
        <f t="shared" si="13"/>
        <v>1</v>
      </c>
      <c r="L62" s="7">
        <f t="shared" si="1"/>
        <v>1</v>
      </c>
      <c r="M62" s="7" cm="1">
        <f ca="1" t="array" ref="M62">IF(L61="",IF(G61=0,M61,""),IF(ROW()&lt;32,"",AVERAGE(IF(OFFSET(L$2,ROW()-31,0,30,1)&lt;&gt;"",OFFSET(L$2,ROW()-31,0,30,1)))))</f>
        <v>0.8</v>
      </c>
      <c r="N62" s="8">
        <f ca="1" t="shared" si="8"/>
        <v>0.812903225806452</v>
      </c>
      <c r="O62" s="7">
        <f ca="1" t="array" ref="O62">IF(L61="","",IF(ROW()&lt;32,"",AVERAGE(IF(OFFSET(L$2,ROW()-21,0,20,1)&lt;&gt;"",OFFSET(L$2,ROW()-21,0,20,1)))))</f>
        <v>0.75</v>
      </c>
      <c r="P62" s="8">
        <f ca="1" t="shared" si="9"/>
        <v>0.766129032258065</v>
      </c>
      <c r="Q62" s="7">
        <f t="shared" si="21"/>
        <v>48.4224</v>
      </c>
      <c r="R62" s="7">
        <f t="shared" si="14"/>
        <v>9714.12679999998</v>
      </c>
      <c r="S62" s="14">
        <f t="shared" si="15"/>
        <v>-0.0188188702920101</v>
      </c>
      <c r="T62" s="15">
        <f ca="1" t="shared" si="16"/>
        <v>0.812903225806452</v>
      </c>
      <c r="U62" s="14">
        <f t="shared" si="17"/>
        <v>0.0427665259595855</v>
      </c>
      <c r="V62" s="9" t="str">
        <f t="shared" si="18"/>
        <v/>
      </c>
      <c r="W62" s="16">
        <f t="shared" si="19"/>
        <v>0.726340699263407</v>
      </c>
      <c r="X62" s="17" t="str">
        <f ca="1" t="shared" si="20"/>
        <v/>
      </c>
      <c r="Y62" s="9" t="str">
        <f ca="1" t="shared" si="10"/>
        <v/>
      </c>
      <c r="Z62" s="5" t="str">
        <f ca="1" t="shared" si="11"/>
        <v/>
      </c>
      <c r="AB62">
        <f t="shared" si="12"/>
        <v>0</v>
      </c>
    </row>
    <row r="63" spans="1:28">
      <c r="A63">
        <f>IF([1]Sheet!A63="","",[1]Sheet!A63)</f>
        <v>3275464</v>
      </c>
      <c r="B63" t="str">
        <f>IF(A63="","",[1]Sheet!B63)</f>
        <v>2025-04-19 04:28:48</v>
      </c>
      <c r="C63" t="str">
        <f>IF(A63="","",[1]Sheet!C63)</f>
        <v>小单31.45  小双34.28  大单34.28</v>
      </c>
      <c r="D63" t="str">
        <f>IF(A63="","",[1]Sheet!D63)</f>
        <v>小单</v>
      </c>
      <c r="E63">
        <f>IF(A63="","",[1]Sheet!E63)</f>
        <v>100.01</v>
      </c>
      <c r="F63">
        <f>IF(A63="","",[1]Sheet!F63)</f>
        <v>15</v>
      </c>
      <c r="G63" t="str">
        <f>IF(A63="","",[1]Sheet!G63)</f>
        <v>大单</v>
      </c>
      <c r="H63">
        <f>IF(A63="","",[1]Sheet!H63)</f>
        <v>148.4324</v>
      </c>
      <c r="I63">
        <f>IF(A63="","",[1]Sheet!I63)</f>
        <v>48.4224</v>
      </c>
      <c r="J63" t="str">
        <f>IF(A63="","",IF(F63="待开奖","",[1]Sheet!J63))</f>
        <v>是</v>
      </c>
      <c r="K63">
        <f t="shared" si="13"/>
        <v>1</v>
      </c>
      <c r="L63" s="7">
        <f t="shared" si="1"/>
        <v>1</v>
      </c>
      <c r="M63" s="7" cm="1">
        <f ca="1" t="array" ref="M63">IF(L62="",IF(G62=0,M62,""),IF(ROW()&lt;32,"",AVERAGE(IF(OFFSET(L$2,ROW()-31,0,30,1)&lt;&gt;"",OFFSET(L$2,ROW()-31,0,30,1)))))</f>
        <v>0.8</v>
      </c>
      <c r="N63" s="8">
        <f ca="1" t="shared" si="8"/>
        <v>0.812903225806452</v>
      </c>
      <c r="O63" s="7">
        <f ca="1" t="array" ref="O63">IF(L62="","",IF(ROW()&lt;32,"",AVERAGE(IF(OFFSET(L$2,ROW()-21,0,20,1)&lt;&gt;"",OFFSET(L$2,ROW()-21,0,20,1)))))</f>
        <v>0.75</v>
      </c>
      <c r="P63" s="8">
        <f ca="1" t="shared" si="9"/>
        <v>0.766129032258065</v>
      </c>
      <c r="Q63" s="7">
        <f t="shared" si="21"/>
        <v>48.4224</v>
      </c>
      <c r="R63" s="7">
        <f t="shared" si="14"/>
        <v>9762.54919999998</v>
      </c>
      <c r="S63" s="14">
        <f t="shared" si="15"/>
        <v>-0.0187268198197881</v>
      </c>
      <c r="T63" s="15">
        <f ca="1" t="shared" si="16"/>
        <v>0.812903225806452</v>
      </c>
      <c r="U63" s="14">
        <f t="shared" si="17"/>
        <v>0.0427665259595855</v>
      </c>
      <c r="V63" s="9">
        <f t="shared" si="18"/>
        <v>-2.37606307733423</v>
      </c>
      <c r="W63" s="16">
        <f t="shared" si="19"/>
        <v>0.726340699263407</v>
      </c>
      <c r="X63" s="17">
        <f ca="1" t="shared" si="20"/>
        <v>-0.0208395963796045</v>
      </c>
      <c r="Y63" s="9">
        <f ca="1" t="shared" si="10"/>
        <v>-0.0208395963796045</v>
      </c>
      <c r="Z63" s="5">
        <f ca="1" t="shared" si="11"/>
        <v>0</v>
      </c>
      <c r="AA63">
        <f ca="1">IF(X63="","",IF(X63&gt;0,IF(X63&gt;Y63+Z63*$Z$1,I63,0),0))</f>
        <v>0</v>
      </c>
      <c r="AB63">
        <f t="shared" si="12"/>
        <v>0</v>
      </c>
    </row>
    <row r="64" spans="1:30">
      <c r="A64">
        <f>IF([1]Sheet!A64="","",[1]Sheet!A64)</f>
        <v>3275465</v>
      </c>
      <c r="B64" t="str">
        <f>IF(A64="","",[1]Sheet!B64)</f>
        <v>2025-04-19 04:32:08</v>
      </c>
      <c r="C64" t="str">
        <f>IF(A64="","",[1]Sheet!C64)</f>
        <v>小单31.45  小双34.28  大单34.28</v>
      </c>
      <c r="D64" t="str">
        <f>IF(A64="","",[1]Sheet!D64)</f>
        <v>小单</v>
      </c>
      <c r="E64">
        <f>IF(A64="","",[1]Sheet!E64)</f>
        <v>100.01</v>
      </c>
      <c r="F64">
        <f>IF(A64="","",[1]Sheet!F64)</f>
        <v>14</v>
      </c>
      <c r="G64" t="str">
        <f>IF(A64="","",[1]Sheet!G64)</f>
        <v>大双</v>
      </c>
      <c r="H64">
        <f>IF(A64="","",[1]Sheet!H64)</f>
        <v>0</v>
      </c>
      <c r="I64">
        <f>IF(A64="","",[1]Sheet!I64)</f>
        <v>-100.01</v>
      </c>
      <c r="J64" t="str">
        <f>IF(A64="","",IF(F64="待开奖","",[1]Sheet!J64))</f>
        <v>否</v>
      </c>
      <c r="K64">
        <f t="shared" si="13"/>
        <v>0</v>
      </c>
      <c r="L64" s="7">
        <f t="shared" si="1"/>
        <v>0</v>
      </c>
      <c r="M64" s="7" cm="1">
        <f ca="1" t="array" ref="M64">IF(L63="",IF(G63=0,M63,""),IF(ROW()&lt;32,"",AVERAGE(IF(OFFSET(L$2,ROW()-31,0,30,1)&lt;&gt;"",OFFSET(L$2,ROW()-31,0,30,1)))))</f>
        <v>0.766666666666667</v>
      </c>
      <c r="N64" s="8">
        <f ca="1" t="shared" si="8"/>
        <v>0.812903225806452</v>
      </c>
      <c r="O64" s="7">
        <f ca="1" t="array" ref="O64">IF(L63="","",IF(ROW()&lt;32,"",AVERAGE(IF(OFFSET(L$2,ROW()-21,0,20,1)&lt;&gt;"",OFFSET(L$2,ROW()-21,0,20,1)))))</f>
        <v>0.7</v>
      </c>
      <c r="P64" s="8">
        <f ca="1" t="shared" si="9"/>
        <v>0.719354838709677</v>
      </c>
      <c r="Q64" s="7">
        <f t="shared" si="21"/>
        <v>-100.01</v>
      </c>
      <c r="R64" s="7">
        <f t="shared" si="14"/>
        <v>9662.53919999998</v>
      </c>
      <c r="S64" s="14">
        <f t="shared" si="15"/>
        <v>-0.0186356654741527</v>
      </c>
      <c r="T64" s="15">
        <f ca="1" t="shared" si="16"/>
        <v>0.812903225806452</v>
      </c>
      <c r="U64" s="14">
        <f t="shared" si="17"/>
        <v>0.0427665259595855</v>
      </c>
      <c r="V64" s="9">
        <f t="shared" si="18"/>
        <v>-2.47619114441825</v>
      </c>
      <c r="W64" s="16">
        <f t="shared" si="19"/>
        <v>0.726340699263407</v>
      </c>
      <c r="X64" s="17">
        <f ca="1" t="shared" si="20"/>
        <v>-0.0308250567843154</v>
      </c>
      <c r="Y64" s="9">
        <f ca="1" t="shared" si="10"/>
        <v>-0.0258323265819599</v>
      </c>
      <c r="Z64" s="5">
        <f ca="1" t="shared" si="11"/>
        <v>0.00499273020235542</v>
      </c>
      <c r="AA64">
        <f ca="1" t="shared" ref="AA64:AA95" si="22">IF(X64="","",IF(X64&gt;0,IF(X64&gt;Y64+Z64*$Z$1,I64,0),0))</f>
        <v>0</v>
      </c>
      <c r="AB64">
        <f t="shared" si="12"/>
        <v>0</v>
      </c>
      <c r="AC64" s="5">
        <f ca="1" t="shared" ref="AC64:AC127" si="23">IF(OR(SUM(AB45:AB64)&gt;3,SUM(AB55:AB64)&gt;2),0,AA64)</f>
        <v>0</v>
      </c>
      <c r="AD64">
        <f ca="1">IF(X64&gt;=$Y$1,I64,0)</f>
        <v>0</v>
      </c>
    </row>
    <row r="65" spans="1:30">
      <c r="A65">
        <f>IF([1]Sheet!A65="","",[1]Sheet!A65)</f>
        <v>3275466</v>
      </c>
      <c r="B65" t="str">
        <f>IF(A65="","",[1]Sheet!B65)</f>
        <v>2025-04-19 04:35:49</v>
      </c>
      <c r="C65" t="str">
        <f>IF(A65="","",[1]Sheet!C65)</f>
        <v>小单31.45  小双34.28  大单34.28</v>
      </c>
      <c r="D65" t="str">
        <f>IF(A65="","",[1]Sheet!D65)</f>
        <v>小单</v>
      </c>
      <c r="E65">
        <f>IF(A65="","",[1]Sheet!E65)</f>
        <v>100.01</v>
      </c>
      <c r="F65">
        <f>IF(A65="","",[1]Sheet!F65)</f>
        <v>16</v>
      </c>
      <c r="G65" t="str">
        <f>IF(A65="","",[1]Sheet!G65)</f>
        <v>大双</v>
      </c>
      <c r="H65">
        <f>IF(A65="","",[1]Sheet!H65)</f>
        <v>0</v>
      </c>
      <c r="I65">
        <f>IF(A65="","",[1]Sheet!I65)</f>
        <v>-100.01</v>
      </c>
      <c r="J65" t="str">
        <f>IF(A65="","",IF(F65="待开奖","",[1]Sheet!J65))</f>
        <v>否</v>
      </c>
      <c r="K65">
        <f t="shared" si="13"/>
        <v>0</v>
      </c>
      <c r="L65" s="7">
        <f t="shared" si="1"/>
        <v>0</v>
      </c>
      <c r="M65" s="7" cm="1">
        <f ca="1" t="array" ref="M65">IF(L64="",IF(G64=0,M64,""),IF(ROW()&lt;32,"",AVERAGE(IF(OFFSET(L$2,ROW()-31,0,30,1)&lt;&gt;"",OFFSET(L$2,ROW()-31,0,30,1)))))</f>
        <v>0.733333333333333</v>
      </c>
      <c r="N65" s="8">
        <f ca="1" t="shared" si="8"/>
        <v>0.717204301075269</v>
      </c>
      <c r="O65" s="7">
        <f ca="1" t="array" ref="O65">IF(L64="","",IF(ROW()&lt;32,"",AVERAGE(IF(OFFSET(L$2,ROW()-21,0,20,1)&lt;&gt;"",OFFSET(L$2,ROW()-21,0,20,1)))))</f>
        <v>0.65</v>
      </c>
      <c r="P65" s="8">
        <f ca="1" t="shared" si="9"/>
        <v>0.608064516129032</v>
      </c>
      <c r="Q65" s="7">
        <f t="shared" si="21"/>
        <v>-100.01</v>
      </c>
      <c r="R65" s="7">
        <f t="shared" si="14"/>
        <v>9562.52919999998</v>
      </c>
      <c r="S65" s="14">
        <f t="shared" si="15"/>
        <v>-0.0333951637802602</v>
      </c>
      <c r="T65" s="15">
        <f ca="1" t="shared" si="16"/>
        <v>0.717204301075269</v>
      </c>
      <c r="U65" s="14">
        <f t="shared" si="17"/>
        <v>0.0427665259595855</v>
      </c>
      <c r="V65" s="9">
        <f t="shared" si="18"/>
        <v>-2.66356376615574</v>
      </c>
      <c r="W65" s="16">
        <f t="shared" si="19"/>
        <v>0.633224062209164</v>
      </c>
      <c r="X65" s="17">
        <f ca="1" t="shared" si="20"/>
        <v>-0.0824416171015579</v>
      </c>
      <c r="Y65" s="9">
        <f ca="1" t="shared" si="10"/>
        <v>-0.0447020900884926</v>
      </c>
      <c r="Z65" s="5">
        <f ca="1" t="shared" si="11"/>
        <v>0.0269954475081871</v>
      </c>
      <c r="AA65">
        <f ca="1" t="shared" si="22"/>
        <v>0</v>
      </c>
      <c r="AB65">
        <f t="shared" si="12"/>
        <v>1</v>
      </c>
      <c r="AC65" s="5">
        <f ca="1" t="shared" si="23"/>
        <v>0</v>
      </c>
      <c r="AD65">
        <f ca="1" t="shared" ref="AD65:AD128" si="24">IF(X65&gt;=$Y$1,I65,0)</f>
        <v>0</v>
      </c>
    </row>
    <row r="66" spans="1:30">
      <c r="A66">
        <f>IF([1]Sheet!A66="","",[1]Sheet!A66)</f>
        <v>3275467</v>
      </c>
      <c r="B66" t="str">
        <f>IF(A66="","",[1]Sheet!B66)</f>
        <v>2025-04-19 04:39:20</v>
      </c>
      <c r="C66" t="str">
        <f>IF(A66="","",[1]Sheet!C66)</f>
        <v>小单31.45  小双34.28  大单34.28</v>
      </c>
      <c r="D66" t="str">
        <f>IF(A66="","",[1]Sheet!D66)</f>
        <v>小单</v>
      </c>
      <c r="E66">
        <f>IF(A66="","",[1]Sheet!E66)</f>
        <v>100.01</v>
      </c>
      <c r="F66">
        <f>IF(A66="","",[1]Sheet!F66)</f>
        <v>20</v>
      </c>
      <c r="G66" t="str">
        <f>IF(A66="","",[1]Sheet!G66)</f>
        <v>大双</v>
      </c>
      <c r="H66">
        <f>IF(A66="","",[1]Sheet!H66)</f>
        <v>0</v>
      </c>
      <c r="I66">
        <f>IF(A66="","",[1]Sheet!I66)</f>
        <v>-100.01</v>
      </c>
      <c r="J66" t="str">
        <f>IF(A66="","",IF(F66="待开奖","",[1]Sheet!J66))</f>
        <v>否</v>
      </c>
      <c r="K66">
        <f t="shared" si="13"/>
        <v>0</v>
      </c>
      <c r="L66" s="7">
        <f t="shared" ref="L66:L129" si="25">IF(G66="","",IF(F66="待开奖","",IF(MID(D66,1,1)=MID(G66,1,1),1,IF(MID(D66,2,1)=MID(G66,2,1),1,0))))</f>
        <v>0</v>
      </c>
      <c r="M66" s="7" cm="1">
        <f ca="1" t="array" ref="M66">IF(L65="",IF(G65=0,M65,""),IF(ROW()&lt;32,"",AVERAGE(IF(OFFSET(L$2,ROW()-31,0,30,1)&lt;&gt;"",OFFSET(L$2,ROW()-31,0,30,1)))))</f>
        <v>0.7</v>
      </c>
      <c r="N66" s="8">
        <f ca="1" t="shared" si="8"/>
        <v>0.686021505376344</v>
      </c>
      <c r="O66" s="7">
        <f ca="1" t="array" ref="O66">IF(L65="","",IF(ROW()&lt;32,"",AVERAGE(IF(OFFSET(L$2,ROW()-21,0,20,1)&lt;&gt;"",OFFSET(L$2,ROW()-21,0,20,1)))))</f>
        <v>0.6</v>
      </c>
      <c r="P66" s="8">
        <f ca="1" t="shared" si="9"/>
        <v>0.561290322580645</v>
      </c>
      <c r="Q66" s="7">
        <f t="shared" si="21"/>
        <v>-100.01</v>
      </c>
      <c r="R66" s="7">
        <f t="shared" si="14"/>
        <v>9462.51919999998</v>
      </c>
      <c r="S66" s="14">
        <f t="shared" si="15"/>
        <v>-0.0368382824737166</v>
      </c>
      <c r="T66" s="15">
        <f ca="1" t="shared" si="16"/>
        <v>0.686021505376344</v>
      </c>
      <c r="U66" s="14">
        <f t="shared" si="17"/>
        <v>0.0420819502124162</v>
      </c>
      <c r="V66" s="9">
        <f t="shared" si="18"/>
        <v>-2.88907268901312</v>
      </c>
      <c r="W66" s="16">
        <f t="shared" si="19"/>
        <v>0.553401516991158</v>
      </c>
      <c r="X66" s="17">
        <f ca="1" t="shared" si="20"/>
        <v>-0.120038885932768</v>
      </c>
      <c r="Y66" s="9">
        <f ca="1" t="shared" si="10"/>
        <v>-0.0635362890495613</v>
      </c>
      <c r="Z66" s="5">
        <f ca="1" t="shared" si="11"/>
        <v>0.0401341100703732</v>
      </c>
      <c r="AA66">
        <f ca="1" t="shared" si="22"/>
        <v>0</v>
      </c>
      <c r="AB66">
        <f t="shared" si="12"/>
        <v>0</v>
      </c>
      <c r="AC66" s="5">
        <f ca="1" t="shared" si="23"/>
        <v>0</v>
      </c>
      <c r="AD66">
        <f ca="1" t="shared" si="24"/>
        <v>0</v>
      </c>
    </row>
    <row r="67" spans="1:30">
      <c r="A67">
        <f>IF([1]Sheet!A67="","",[1]Sheet!A67)</f>
        <v>3275468</v>
      </c>
      <c r="B67" t="str">
        <f>IF(A67="","",[1]Sheet!B67)</f>
        <v>2025-04-19 04:42:41</v>
      </c>
      <c r="C67" t="str">
        <f>IF(A67="","",[1]Sheet!C67)</f>
        <v>小单32.36  大双32.36  大单35.28</v>
      </c>
      <c r="D67" t="str">
        <f>IF(A67="","",[1]Sheet!D67)</f>
        <v>大单</v>
      </c>
      <c r="E67">
        <f>IF(A67="","",[1]Sheet!E67)</f>
        <v>100</v>
      </c>
      <c r="F67">
        <f>IF(A67="","",[1]Sheet!F67)</f>
        <v>16</v>
      </c>
      <c r="G67" t="str">
        <f>IF(A67="","",[1]Sheet!G67)</f>
        <v>大双</v>
      </c>
      <c r="H67">
        <f>IF(A67="","",[1]Sheet!H67)</f>
        <v>152.7392</v>
      </c>
      <c r="I67">
        <f>IF(A67="","",[1]Sheet!I67)</f>
        <v>52.7392</v>
      </c>
      <c r="J67" t="str">
        <f>IF(A67="","",IF(F67="待开奖","",[1]Sheet!J67))</f>
        <v>是</v>
      </c>
      <c r="K67">
        <f t="shared" ref="K67:K98" si="26">IF(J67="是",1,IF(J67="否",0,""))</f>
        <v>1</v>
      </c>
      <c r="L67" s="7">
        <f t="shared" si="25"/>
        <v>1</v>
      </c>
      <c r="M67" s="7" cm="1">
        <f ca="1" t="array" ref="M67">IF(L66="",IF(G66=0,M66,""),IF(ROW()&lt;32,"",AVERAGE(IF(OFFSET(L$2,ROW()-31,0,30,1)&lt;&gt;"",OFFSET(L$2,ROW()-31,0,30,1)))))</f>
        <v>0.7</v>
      </c>
      <c r="N67" s="8">
        <f ca="1" t="shared" si="8"/>
        <v>0.654838709677419</v>
      </c>
      <c r="O67" s="7">
        <f ca="1" t="array" ref="O67">IF(L66="","",IF(ROW()&lt;32,"",AVERAGE(IF(OFFSET(L$2,ROW()-21,0,20,1)&lt;&gt;"",OFFSET(L$2,ROW()-21,0,20,1)))))</f>
        <v>0.65</v>
      </c>
      <c r="P67" s="8">
        <f ca="1" t="shared" si="9"/>
        <v>0.608064516129032</v>
      </c>
      <c r="Q67" s="7">
        <f t="shared" si="21"/>
        <v>52.7392</v>
      </c>
      <c r="R67" s="7">
        <f t="shared" si="14"/>
        <v>9515.25839999998</v>
      </c>
      <c r="S67" s="14">
        <f t="shared" si="15"/>
        <v>-0.051537403379799</v>
      </c>
      <c r="T67" s="15">
        <f ca="1" t="shared" si="16"/>
        <v>0.654838709677419</v>
      </c>
      <c r="U67" s="14">
        <f t="shared" si="17"/>
        <v>0.0521003650225123</v>
      </c>
      <c r="V67" s="9">
        <f t="shared" si="18"/>
        <v>-2.89929439763699</v>
      </c>
      <c r="W67" s="16">
        <f t="shared" si="19"/>
        <v>0.553401516991158</v>
      </c>
      <c r="X67" s="17">
        <f ca="1" t="shared" si="20"/>
        <v>-0.134712876649793</v>
      </c>
      <c r="Y67" s="9">
        <f ca="1" t="shared" si="10"/>
        <v>-0.0777716065696076</v>
      </c>
      <c r="Z67" s="5">
        <f ca="1" t="shared" si="11"/>
        <v>0.0458167490389575</v>
      </c>
      <c r="AA67">
        <f ca="1" t="shared" si="22"/>
        <v>0</v>
      </c>
      <c r="AB67">
        <f t="shared" si="12"/>
        <v>0</v>
      </c>
      <c r="AC67" s="5">
        <f ca="1" t="shared" si="23"/>
        <v>0</v>
      </c>
      <c r="AD67">
        <f ca="1" t="shared" si="24"/>
        <v>0</v>
      </c>
    </row>
    <row r="68" spans="1:30">
      <c r="A68">
        <f>IF([1]Sheet!A68="","",[1]Sheet!A68)</f>
        <v>3275469</v>
      </c>
      <c r="B68" t="str">
        <f>IF(A68="","",[1]Sheet!B68)</f>
        <v>2025-04-19 04:46:11</v>
      </c>
      <c r="C68" t="str">
        <f>IF(A68="","",[1]Sheet!C68)</f>
        <v>小单32.36  大双32.36  大单35.28</v>
      </c>
      <c r="D68" t="str">
        <f>IF(A68="","",[1]Sheet!D68)</f>
        <v>大单</v>
      </c>
      <c r="E68">
        <f>IF(A68="","",[1]Sheet!E68)</f>
        <v>100</v>
      </c>
      <c r="F68">
        <f>IF(A68="","",[1]Sheet!F68)</f>
        <v>12</v>
      </c>
      <c r="G68" t="str">
        <f>IF(A68="","",[1]Sheet!G68)</f>
        <v>小双</v>
      </c>
      <c r="H68">
        <f>IF(A68="","",[1]Sheet!H68)</f>
        <v>0</v>
      </c>
      <c r="I68">
        <f>IF(A68="","",[1]Sheet!I68)</f>
        <v>-100</v>
      </c>
      <c r="J68" t="str">
        <f>IF(A68="","",IF(F68="待开奖","",[1]Sheet!J68))</f>
        <v>否</v>
      </c>
      <c r="K68">
        <f t="shared" si="26"/>
        <v>0</v>
      </c>
      <c r="L68" s="7">
        <f t="shared" si="25"/>
        <v>0</v>
      </c>
      <c r="M68" s="7" cm="1">
        <f ca="1" t="array" ref="M68">IF(L67="",IF(G67=0,M67,""),IF(ROW()&lt;32,"",AVERAGE(IF(OFFSET(L$2,ROW()-31,0,30,1)&lt;&gt;"",OFFSET(L$2,ROW()-31,0,30,1)))))</f>
        <v>0.666666666666667</v>
      </c>
      <c r="N68" s="8">
        <f ca="1" t="shared" si="8"/>
        <v>0.719354838709677</v>
      </c>
      <c r="O68" s="7">
        <f ca="1" t="array" ref="O68">IF(L67="","",IF(ROW()&lt;32,"",AVERAGE(IF(OFFSET(L$2,ROW()-21,0,20,1)&lt;&gt;"",OFFSET(L$2,ROW()-21,0,20,1)))))</f>
        <v>0.6</v>
      </c>
      <c r="P68" s="8">
        <f ca="1" t="shared" si="9"/>
        <v>0.625806451612903</v>
      </c>
      <c r="Q68" s="7">
        <f t="shared" si="21"/>
        <v>-100</v>
      </c>
      <c r="R68" s="7">
        <f t="shared" si="14"/>
        <v>9415.25839999998</v>
      </c>
      <c r="S68" s="14">
        <f t="shared" si="15"/>
        <v>-0.0396962151635685</v>
      </c>
      <c r="T68" s="15">
        <f ca="1" t="shared" si="16"/>
        <v>0.719354838709677</v>
      </c>
      <c r="U68" s="14">
        <f t="shared" si="17"/>
        <v>0.0521003650225123</v>
      </c>
      <c r="V68" s="9">
        <f t="shared" si="18"/>
        <v>-3.03931895972798</v>
      </c>
      <c r="W68" s="16">
        <f t="shared" si="19"/>
        <v>0.556484637250561</v>
      </c>
      <c r="X68" s="17">
        <f ca="1" t="shared" si="20"/>
        <v>-0.131951438561631</v>
      </c>
      <c r="Y68" s="9">
        <f ca="1" t="shared" si="10"/>
        <v>-0.0868015785682782</v>
      </c>
      <c r="Z68" s="5">
        <f ca="1" t="shared" si="11"/>
        <v>0.0464436653222613</v>
      </c>
      <c r="AA68">
        <f ca="1" t="shared" si="22"/>
        <v>0</v>
      </c>
      <c r="AB68">
        <f t="shared" si="12"/>
        <v>0</v>
      </c>
      <c r="AC68" s="5">
        <f ca="1" t="shared" si="23"/>
        <v>0</v>
      </c>
      <c r="AD68">
        <f ca="1" t="shared" si="24"/>
        <v>0</v>
      </c>
    </row>
    <row r="69" spans="1:30">
      <c r="A69">
        <f>IF([1]Sheet!A69="","",[1]Sheet!A69)</f>
        <v>3275470</v>
      </c>
      <c r="B69" t="str">
        <f>IF(A69="","",[1]Sheet!B69)</f>
        <v>2025-04-19 04:49:42</v>
      </c>
      <c r="C69" t="str">
        <f>IF(A69="","",[1]Sheet!C69)</f>
        <v>小单32.36  大双32.36  大单35.28</v>
      </c>
      <c r="D69" t="str">
        <f>IF(A69="","",[1]Sheet!D69)</f>
        <v>大单</v>
      </c>
      <c r="E69">
        <f>IF(A69="","",[1]Sheet!E69)</f>
        <v>100</v>
      </c>
      <c r="F69">
        <f>IF(A69="","",[1]Sheet!F69)</f>
        <v>12</v>
      </c>
      <c r="G69" t="str">
        <f>IF(A69="","",[1]Sheet!G69)</f>
        <v>小双</v>
      </c>
      <c r="H69">
        <f>IF(A69="","",[1]Sheet!H69)</f>
        <v>0</v>
      </c>
      <c r="I69">
        <f>IF(A69="","",[1]Sheet!I69)</f>
        <v>-100</v>
      </c>
      <c r="J69" t="str">
        <f>IF(A69="","",IF(F69="待开奖","",[1]Sheet!J69))</f>
        <v>否</v>
      </c>
      <c r="K69">
        <f t="shared" si="26"/>
        <v>0</v>
      </c>
      <c r="L69" s="7">
        <f t="shared" si="25"/>
        <v>0</v>
      </c>
      <c r="M69" s="7" cm="1">
        <f ca="1" t="array" ref="M69">IF(L68="",IF(G68=0,M68,""),IF(ROW()&lt;32,"",AVERAGE(IF(OFFSET(L$2,ROW()-31,0,30,1)&lt;&gt;"",OFFSET(L$2,ROW()-31,0,30,1)))))</f>
        <v>0.633333333333333</v>
      </c>
      <c r="N69" s="8">
        <f ca="1" t="shared" si="8"/>
        <v>0.623655913978495</v>
      </c>
      <c r="O69" s="7">
        <f ca="1" t="array" ref="O69">IF(L68="","",IF(ROW()&lt;32,"",AVERAGE(IF(OFFSET(L$2,ROW()-21,0,20,1)&lt;&gt;"",OFFSET(L$2,ROW()-21,0,20,1)))))</f>
        <v>0.55</v>
      </c>
      <c r="P69" s="8">
        <f ca="1" t="shared" si="9"/>
        <v>0.514516129032258</v>
      </c>
      <c r="Q69" s="7">
        <f t="shared" si="21"/>
        <v>-100</v>
      </c>
      <c r="R69" s="7">
        <f t="shared" si="14"/>
        <v>9315.25839999998</v>
      </c>
      <c r="S69" s="14">
        <f t="shared" si="15"/>
        <v>-0.0544105840438714</v>
      </c>
      <c r="T69" s="15">
        <f ca="1" t="shared" si="16"/>
        <v>0.623655913978495</v>
      </c>
      <c r="U69" s="14">
        <f t="shared" si="17"/>
        <v>0.0568346745781267</v>
      </c>
      <c r="V69" s="9">
        <f t="shared" si="18"/>
        <v>-2.92252364190939</v>
      </c>
      <c r="W69" s="16">
        <f t="shared" si="19"/>
        <v>0.556488611771764</v>
      </c>
      <c r="X69" s="17">
        <f ca="1" t="shared" si="20"/>
        <v>-0.145245897804663</v>
      </c>
      <c r="Y69" s="9">
        <f ca="1" t="shared" si="10"/>
        <v>-0.0951507670306189</v>
      </c>
      <c r="Z69" s="5">
        <f ca="1" t="shared" si="11"/>
        <v>0.0476143137340383</v>
      </c>
      <c r="AA69">
        <f ca="1" t="shared" si="22"/>
        <v>0</v>
      </c>
      <c r="AB69">
        <f t="shared" si="12"/>
        <v>0</v>
      </c>
      <c r="AC69" s="5">
        <f ca="1" t="shared" si="23"/>
        <v>0</v>
      </c>
      <c r="AD69">
        <f ca="1" t="shared" si="24"/>
        <v>0</v>
      </c>
    </row>
    <row r="70" spans="1:30">
      <c r="A70">
        <f>IF([1]Sheet!A70="","",[1]Sheet!A70)</f>
        <v>3275471</v>
      </c>
      <c r="B70" t="str">
        <f>IF(A70="","",[1]Sheet!B70)</f>
        <v>2025-04-19 04:53:13</v>
      </c>
      <c r="C70" t="str">
        <f>IF(A70="","",[1]Sheet!C70)</f>
        <v>小单32.36  小双35.28  大双32.36</v>
      </c>
      <c r="D70" t="str">
        <f>IF(A70="","",[1]Sheet!D70)</f>
        <v>小双</v>
      </c>
      <c r="E70">
        <f>IF(A70="","",[1]Sheet!E70)</f>
        <v>100</v>
      </c>
      <c r="F70">
        <f>IF(A70="","",[1]Sheet!F70)</f>
        <v>20</v>
      </c>
      <c r="G70" t="str">
        <f>IF(A70="","",[1]Sheet!G70)</f>
        <v>大双</v>
      </c>
      <c r="H70">
        <f>IF(A70="","",[1]Sheet!H70)</f>
        <v>152.7392</v>
      </c>
      <c r="I70">
        <f>IF(A70="","",[1]Sheet!I70)</f>
        <v>52.7392</v>
      </c>
      <c r="J70" t="str">
        <f>IF(A70="","",IF(F70="待开奖","",[1]Sheet!J70))</f>
        <v>是</v>
      </c>
      <c r="K70">
        <f t="shared" si="26"/>
        <v>1</v>
      </c>
      <c r="L70" s="7">
        <f t="shared" si="25"/>
        <v>1</v>
      </c>
      <c r="M70" s="7" cm="1">
        <f ca="1" t="array" ref="M70">IF(L69="",IF(G69=0,M69,""),IF(ROW()&lt;32,"",AVERAGE(IF(OFFSET(L$2,ROW()-31,0,30,1)&lt;&gt;"",OFFSET(L$2,ROW()-31,0,30,1)))))</f>
        <v>0.666666666666667</v>
      </c>
      <c r="N70" s="8">
        <f ca="1" t="shared" si="8"/>
        <v>0.59247311827957</v>
      </c>
      <c r="O70" s="7">
        <f ca="1" t="array" ref="O70">IF(L69="","",IF(ROW()&lt;32,"",AVERAGE(IF(OFFSET(L$2,ROW()-21,0,20,1)&lt;&gt;"",OFFSET(L$2,ROW()-21,0,20,1)))))</f>
        <v>0.6</v>
      </c>
      <c r="P70" s="8">
        <f ca="1" t="shared" si="9"/>
        <v>0.561290322580645</v>
      </c>
      <c r="Q70" s="7">
        <f t="shared" si="21"/>
        <v>52.7392</v>
      </c>
      <c r="R70" s="7">
        <f t="shared" si="14"/>
        <v>9367.99759999998</v>
      </c>
      <c r="S70" s="14">
        <f t="shared" si="15"/>
        <v>-0.0549616232742254</v>
      </c>
      <c r="T70" s="15">
        <f ca="1" t="shared" si="16"/>
        <v>0.59247311827957</v>
      </c>
      <c r="U70" s="14">
        <f t="shared" si="17"/>
        <v>0.0668520876469159</v>
      </c>
      <c r="V70" s="9">
        <f t="shared" si="18"/>
        <v>-2.83695440894722</v>
      </c>
      <c r="W70" s="16">
        <f t="shared" si="19"/>
        <v>0.48710605080893</v>
      </c>
      <c r="X70" s="17">
        <f ca="1" t="shared" si="20"/>
        <v>-0.153034325434258</v>
      </c>
      <c r="Y70" s="9">
        <f ca="1" t="shared" si="10"/>
        <v>-0.102386211831074</v>
      </c>
      <c r="Z70" s="5">
        <f ca="1" t="shared" si="11"/>
        <v>0.0484788009705377</v>
      </c>
      <c r="AA70">
        <f ca="1" t="shared" si="22"/>
        <v>0</v>
      </c>
      <c r="AB70">
        <f t="shared" si="12"/>
        <v>0</v>
      </c>
      <c r="AC70" s="5">
        <f ca="1" t="shared" si="23"/>
        <v>0</v>
      </c>
      <c r="AD70">
        <f ca="1" t="shared" si="24"/>
        <v>0</v>
      </c>
    </row>
    <row r="71" spans="1:30">
      <c r="A71">
        <f>IF([1]Sheet!A71="","",[1]Sheet!A71)</f>
        <v>3275472</v>
      </c>
      <c r="B71" t="str">
        <f>IF(A71="","",[1]Sheet!B71)</f>
        <v>2025-04-19 04:56:43</v>
      </c>
      <c r="C71" t="str">
        <f>IF(A71="","",[1]Sheet!C71)</f>
        <v>大双31.45  小双34.28  大单34.28</v>
      </c>
      <c r="D71" t="str">
        <f>IF(A71="","",[1]Sheet!D71)</f>
        <v>大双</v>
      </c>
      <c r="E71">
        <f>IF(A71="","",[1]Sheet!E71)</f>
        <v>100.01</v>
      </c>
      <c r="F71">
        <f>IF(A71="","",[1]Sheet!F71)</f>
        <v>15</v>
      </c>
      <c r="G71" t="str">
        <f>IF(A71="","",[1]Sheet!G71)</f>
        <v>大单</v>
      </c>
      <c r="H71">
        <f>IF(A71="","",[1]Sheet!H71)</f>
        <v>148.4324</v>
      </c>
      <c r="I71">
        <f>IF(A71="","",[1]Sheet!I71)</f>
        <v>48.4224</v>
      </c>
      <c r="J71" t="str">
        <f>IF(A71="","",IF(F71="待开奖","",[1]Sheet!J71))</f>
        <v>是</v>
      </c>
      <c r="K71">
        <f t="shared" si="26"/>
        <v>1</v>
      </c>
      <c r="L71" s="7">
        <f t="shared" si="25"/>
        <v>1</v>
      </c>
      <c r="M71" s="7" cm="1">
        <f ca="1" t="array" ref="M71">IF(L70="",IF(G70=0,M70,""),IF(ROW()&lt;32,"",AVERAGE(IF(OFFSET(L$2,ROW()-31,0,30,1)&lt;&gt;"",OFFSET(L$2,ROW()-31,0,30,1)))))</f>
        <v>0.666666666666667</v>
      </c>
      <c r="N71" s="8">
        <f ca="1" t="shared" si="8"/>
        <v>0.688172043010753</v>
      </c>
      <c r="O71" s="7">
        <f ca="1" t="array" ref="O71">IF(L70="","",IF(ROW()&lt;32,"",AVERAGE(IF(OFFSET(L$2,ROW()-21,0,20,1)&lt;&gt;"",OFFSET(L$2,ROW()-21,0,20,1)))))</f>
        <v>0.6</v>
      </c>
      <c r="P71" s="8">
        <f ca="1" t="shared" si="9"/>
        <v>0.625806451612903</v>
      </c>
      <c r="Q71" s="7">
        <f t="shared" si="21"/>
        <v>48.4224</v>
      </c>
      <c r="R71" s="7">
        <f t="shared" si="14"/>
        <v>9416.41999999998</v>
      </c>
      <c r="S71" s="14">
        <f t="shared" si="15"/>
        <v>-0.0429994904440912</v>
      </c>
      <c r="T71" s="15">
        <f ca="1" t="shared" si="16"/>
        <v>0.688172043010753</v>
      </c>
      <c r="U71" s="14">
        <f t="shared" si="17"/>
        <v>0.0668520876469159</v>
      </c>
      <c r="V71" s="9">
        <f t="shared" si="18"/>
        <v>-2.85675848630809</v>
      </c>
      <c r="W71" s="16">
        <f t="shared" si="19"/>
        <v>0.559567465645802</v>
      </c>
      <c r="X71" s="17">
        <f ca="1" t="shared" si="20"/>
        <v>-0.12504016689138</v>
      </c>
      <c r="Y71" s="9">
        <f ca="1" t="shared" si="10"/>
        <v>-0.104903317948886</v>
      </c>
      <c r="Z71" s="5">
        <f ca="1" t="shared" si="11"/>
        <v>0.046257410720791</v>
      </c>
      <c r="AA71">
        <f ca="1" t="shared" si="22"/>
        <v>0</v>
      </c>
      <c r="AB71">
        <f t="shared" si="12"/>
        <v>0</v>
      </c>
      <c r="AC71" s="5">
        <f ca="1" t="shared" si="23"/>
        <v>0</v>
      </c>
      <c r="AD71">
        <f ca="1" t="shared" si="24"/>
        <v>0</v>
      </c>
    </row>
    <row r="72" spans="1:30">
      <c r="A72">
        <f>IF([1]Sheet!A72="","",[1]Sheet!A72)</f>
        <v>3275473</v>
      </c>
      <c r="B72" t="str">
        <f>IF(A72="","",[1]Sheet!B72)</f>
        <v>2025-04-19 05:00:14</v>
      </c>
      <c r="C72" t="str">
        <f>IF(A72="","",[1]Sheet!C72)</f>
        <v>大双31.45  小双34.28  大单34.28</v>
      </c>
      <c r="D72" t="str">
        <f>IF(A72="","",[1]Sheet!D72)</f>
        <v>大双</v>
      </c>
      <c r="E72">
        <f>IF(A72="","",[1]Sheet!E72)</f>
        <v>100.01</v>
      </c>
      <c r="F72">
        <f>IF(A72="","",[1]Sheet!F72)</f>
        <v>16</v>
      </c>
      <c r="G72" t="str">
        <f>IF(A72="","",[1]Sheet!G72)</f>
        <v>大双</v>
      </c>
      <c r="H72">
        <f>IF(A72="","",[1]Sheet!H72)</f>
        <v>148.444</v>
      </c>
      <c r="I72">
        <f>IF(A72="","",[1]Sheet!I72)</f>
        <v>48.434</v>
      </c>
      <c r="J72" t="str">
        <f>IF(A72="","",IF(F72="待开奖","",[1]Sheet!J72))</f>
        <v>是</v>
      </c>
      <c r="K72">
        <f t="shared" si="26"/>
        <v>1</v>
      </c>
      <c r="L72" s="7">
        <f t="shared" si="25"/>
        <v>1</v>
      </c>
      <c r="M72" s="7" cm="1">
        <f ca="1" t="array" ref="M72">IF(L71="",IF(G71=0,M71,""),IF(ROW()&lt;32,"",AVERAGE(IF(OFFSET(L$2,ROW()-31,0,30,1)&lt;&gt;"",OFFSET(L$2,ROW()-31,0,30,1)))))</f>
        <v>0.666666666666667</v>
      </c>
      <c r="N72" s="8">
        <f ca="1" t="shared" si="8"/>
        <v>0.688172043010753</v>
      </c>
      <c r="O72" s="7">
        <f ca="1" t="array" ref="O72">IF(L71="","",IF(ROW()&lt;32,"",AVERAGE(IF(OFFSET(L$2,ROW()-21,0,20,1)&lt;&gt;"",OFFSET(L$2,ROW()-21,0,20,1)))))</f>
        <v>0.6</v>
      </c>
      <c r="P72" s="8">
        <f ca="1" t="shared" si="9"/>
        <v>0.625806451612903</v>
      </c>
      <c r="Q72" s="7">
        <f t="shared" si="21"/>
        <v>48.434</v>
      </c>
      <c r="R72" s="7">
        <f t="shared" si="14"/>
        <v>9464.85399999998</v>
      </c>
      <c r="S72" s="14">
        <f t="shared" si="15"/>
        <v>-0.0427878337498293</v>
      </c>
      <c r="T72" s="15">
        <f ca="1" t="shared" si="16"/>
        <v>0.688172043010753</v>
      </c>
      <c r="U72" s="14">
        <f t="shared" si="17"/>
        <v>0.0668520876469159</v>
      </c>
      <c r="V72" s="9">
        <f t="shared" si="18"/>
        <v>-2.85224740229415</v>
      </c>
      <c r="W72" s="16">
        <f t="shared" si="19"/>
        <v>0.639856627516133</v>
      </c>
      <c r="X72" s="17">
        <f ca="1" t="shared" si="20"/>
        <v>-0.116496645294674</v>
      </c>
      <c r="Y72" s="9">
        <f ca="1" t="shared" si="10"/>
        <v>-0.106062650683464</v>
      </c>
      <c r="Z72" s="5">
        <f ca="1" t="shared" si="11"/>
        <v>0.0440212416162691</v>
      </c>
      <c r="AA72">
        <f ca="1" t="shared" si="22"/>
        <v>0</v>
      </c>
      <c r="AB72">
        <f t="shared" si="12"/>
        <v>0</v>
      </c>
      <c r="AC72" s="5">
        <f ca="1" t="shared" si="23"/>
        <v>0</v>
      </c>
      <c r="AD72">
        <f ca="1" t="shared" si="24"/>
        <v>0</v>
      </c>
    </row>
    <row r="73" spans="1:30">
      <c r="A73">
        <f>IF([1]Sheet!A73="","",[1]Sheet!A73)</f>
        <v>3275474</v>
      </c>
      <c r="B73" t="str">
        <f>IF(A73="","",[1]Sheet!B73)</f>
        <v>2025-04-19 05:03:45</v>
      </c>
      <c r="C73" t="str">
        <f>IF(A73="","",[1]Sheet!C73)</f>
        <v>大双31.45  小双34.28  大单34.28</v>
      </c>
      <c r="D73" t="str">
        <f>IF(A73="","",[1]Sheet!D73)</f>
        <v>大双</v>
      </c>
      <c r="E73">
        <f>IF(A73="","",[1]Sheet!E73)</f>
        <v>100.01</v>
      </c>
      <c r="F73">
        <f>IF(A73="","",[1]Sheet!F73)</f>
        <v>13</v>
      </c>
      <c r="G73" t="str">
        <f>IF(A73="","",[1]Sheet!G73)</f>
        <v>小单</v>
      </c>
      <c r="H73">
        <f>IF(A73="","",[1]Sheet!H73)</f>
        <v>0</v>
      </c>
      <c r="I73">
        <f>IF(A73="","",[1]Sheet!I73)</f>
        <v>-100.01</v>
      </c>
      <c r="J73" t="str">
        <f>IF(A73="","",IF(F73="待开奖","",[1]Sheet!J73))</f>
        <v>否</v>
      </c>
      <c r="K73">
        <f t="shared" si="26"/>
        <v>0</v>
      </c>
      <c r="L73" s="7">
        <f t="shared" si="25"/>
        <v>0</v>
      </c>
      <c r="M73" s="7" cm="1">
        <f ca="1" t="array" ref="M73">IF(L72="",IF(G72=0,M72,""),IF(ROW()&lt;32,"",AVERAGE(IF(OFFSET(L$2,ROW()-31,0,30,1)&lt;&gt;"",OFFSET(L$2,ROW()-31,0,30,1)))))</f>
        <v>0.633333333333333</v>
      </c>
      <c r="N73" s="8">
        <f ca="1" t="shared" si="8"/>
        <v>0.688172043010753</v>
      </c>
      <c r="O73" s="7">
        <f ca="1" t="array" ref="O73">IF(L72="","",IF(ROW()&lt;32,"",AVERAGE(IF(OFFSET(L$2,ROW()-21,0,20,1)&lt;&gt;"",OFFSET(L$2,ROW()-21,0,20,1)))))</f>
        <v>0.55</v>
      </c>
      <c r="P73" s="8">
        <f ca="1" t="shared" si="9"/>
        <v>0.579032258064516</v>
      </c>
      <c r="Q73" s="7">
        <f t="shared" si="21"/>
        <v>-100.01</v>
      </c>
      <c r="R73" s="7">
        <f t="shared" si="14"/>
        <v>9364.84399999998</v>
      </c>
      <c r="S73" s="14">
        <f t="shared" si="15"/>
        <v>-0.0425770771228869</v>
      </c>
      <c r="T73" s="15">
        <f ca="1" t="shared" si="16"/>
        <v>0.688172043010753</v>
      </c>
      <c r="U73" s="14">
        <f t="shared" si="17"/>
        <v>0.0668520876469159</v>
      </c>
      <c r="V73" s="9">
        <f t="shared" si="18"/>
        <v>-2.8487804987126</v>
      </c>
      <c r="W73" s="16">
        <f t="shared" si="19"/>
        <v>0.639865549838091</v>
      </c>
      <c r="X73" s="17">
        <f ca="1" t="shared" si="20"/>
        <v>-0.116085835716242</v>
      </c>
      <c r="Y73" s="9">
        <f ca="1" t="shared" si="10"/>
        <v>-0.106973849322808</v>
      </c>
      <c r="Z73" s="5">
        <f ca="1" t="shared" si="11"/>
        <v>0.0420713984684661</v>
      </c>
      <c r="AA73">
        <f ca="1" t="shared" si="22"/>
        <v>0</v>
      </c>
      <c r="AB73">
        <f t="shared" si="12"/>
        <v>0</v>
      </c>
      <c r="AC73" s="5">
        <f ca="1" t="shared" si="23"/>
        <v>0</v>
      </c>
      <c r="AD73">
        <f ca="1" t="shared" si="24"/>
        <v>0</v>
      </c>
    </row>
    <row r="74" spans="1:30">
      <c r="A74">
        <f>IF([1]Sheet!A74="","",[1]Sheet!A74)</f>
        <v>3275475</v>
      </c>
      <c r="B74" t="str">
        <f>IF(A74="","",[1]Sheet!B74)</f>
        <v>2025-04-19 05:07:16</v>
      </c>
      <c r="C74" t="str">
        <f>IF(A74="","",[1]Sheet!C74)</f>
        <v>大双31.45  小双34.28  大单34.28</v>
      </c>
      <c r="D74" t="str">
        <f>IF(A74="","",[1]Sheet!D74)</f>
        <v>大双</v>
      </c>
      <c r="E74">
        <f>IF(A74="","",[1]Sheet!E74)</f>
        <v>100.01</v>
      </c>
      <c r="F74">
        <f>IF(A74="","",[1]Sheet!F74)</f>
        <v>11</v>
      </c>
      <c r="G74" t="str">
        <f>IF(A74="","",[1]Sheet!G74)</f>
        <v>小单</v>
      </c>
      <c r="H74">
        <f>IF(A74="","",[1]Sheet!H74)</f>
        <v>0</v>
      </c>
      <c r="I74">
        <f>IF(A74="","",[1]Sheet!I74)</f>
        <v>-100.01</v>
      </c>
      <c r="J74" t="str">
        <f>IF(A74="","",IF(F74="待开奖","",[1]Sheet!J74))</f>
        <v>否</v>
      </c>
      <c r="K74">
        <f t="shared" si="26"/>
        <v>0</v>
      </c>
      <c r="L74" s="7">
        <f t="shared" si="25"/>
        <v>0</v>
      </c>
      <c r="M74" s="7" cm="1">
        <f ca="1" t="array" ref="M74">IF(L73="",IF(G73=0,M73,""),IF(ROW()&lt;32,"",AVERAGE(IF(OFFSET(L$2,ROW()-31,0,30,1)&lt;&gt;"",OFFSET(L$2,ROW()-31,0,30,1)))))</f>
        <v>0.6</v>
      </c>
      <c r="N74" s="8">
        <f ca="1" t="shared" si="8"/>
        <v>0.59247311827957</v>
      </c>
      <c r="O74" s="7">
        <f ca="1" t="array" ref="O74">IF(L73="","",IF(ROW()&lt;32,"",AVERAGE(IF(OFFSET(L$2,ROW()-21,0,20,1)&lt;&gt;"",OFFSET(L$2,ROW()-21,0,20,1)))))</f>
        <v>0.55</v>
      </c>
      <c r="P74" s="8">
        <f ca="1" t="shared" si="9"/>
        <v>0.514516129032258</v>
      </c>
      <c r="Q74" s="7">
        <f t="shared" si="21"/>
        <v>-100.01</v>
      </c>
      <c r="R74" s="7">
        <f t="shared" si="14"/>
        <v>9264.83399999998</v>
      </c>
      <c r="S74" s="14">
        <f t="shared" si="15"/>
        <v>-0.0573111234751552</v>
      </c>
      <c r="T74" s="15">
        <f ca="1" t="shared" si="16"/>
        <v>0.59247311827957</v>
      </c>
      <c r="U74" s="14">
        <f t="shared" si="17"/>
        <v>0.0668520876469159</v>
      </c>
      <c r="V74" s="9">
        <f t="shared" si="18"/>
        <v>-2.74799971671436</v>
      </c>
      <c r="W74" s="16">
        <f t="shared" si="19"/>
        <v>0.559575750649944</v>
      </c>
      <c r="X74" s="17">
        <f ca="1" t="shared" si="20"/>
        <v>-0.137596736287149</v>
      </c>
      <c r="Y74" s="9">
        <f ca="1" t="shared" si="10"/>
        <v>-0.109525756569836</v>
      </c>
      <c r="Z74" s="5">
        <f ca="1" t="shared" si="11"/>
        <v>0.0411598942123667</v>
      </c>
      <c r="AA74">
        <f ca="1" t="shared" si="22"/>
        <v>0</v>
      </c>
      <c r="AB74">
        <f t="shared" si="12"/>
        <v>1</v>
      </c>
      <c r="AC74" s="5">
        <f ca="1" t="shared" si="23"/>
        <v>0</v>
      </c>
      <c r="AD74">
        <f ca="1" t="shared" si="24"/>
        <v>0</v>
      </c>
    </row>
    <row r="75" spans="1:30">
      <c r="A75">
        <f>IF([1]Sheet!A75="","",[1]Sheet!A75)</f>
        <v>3275476</v>
      </c>
      <c r="B75" t="str">
        <f>IF(A75="","",[1]Sheet!B75)</f>
        <v>2025-04-19 05:10:46</v>
      </c>
      <c r="C75" t="str">
        <f>IF(A75="","",[1]Sheet!C75)</f>
        <v>大双31.45  小双34.28  大单34.28</v>
      </c>
      <c r="D75" t="str">
        <f>IF(A75="","",[1]Sheet!D75)</f>
        <v>大双</v>
      </c>
      <c r="E75">
        <f>IF(A75="","",[1]Sheet!E75)</f>
        <v>100.01</v>
      </c>
      <c r="F75">
        <f>IF(A75="","",[1]Sheet!F75)</f>
        <v>11</v>
      </c>
      <c r="G75" t="str">
        <f>IF(A75="","",[1]Sheet!G75)</f>
        <v>小单</v>
      </c>
      <c r="H75">
        <f>IF(A75="","",[1]Sheet!H75)</f>
        <v>0</v>
      </c>
      <c r="I75">
        <f>IF(A75="","",[1]Sheet!I75)</f>
        <v>-100.01</v>
      </c>
      <c r="J75" t="str">
        <f>IF(A75="","",IF(F75="待开奖","",[1]Sheet!J75))</f>
        <v>否</v>
      </c>
      <c r="K75">
        <f t="shared" si="26"/>
        <v>0</v>
      </c>
      <c r="L75" s="7">
        <f t="shared" si="25"/>
        <v>0</v>
      </c>
      <c r="M75" s="7" cm="1">
        <f ca="1" t="array" ref="M75">IF(L74="",IF(G74=0,M74,""),IF(ROW()&lt;32,"",AVERAGE(IF(OFFSET(L$2,ROW()-31,0,30,1)&lt;&gt;"",OFFSET(L$2,ROW()-31,0,30,1)))))</f>
        <v>0.566666666666667</v>
      </c>
      <c r="N75" s="8">
        <f ca="1" t="shared" si="8"/>
        <v>0.561290322580645</v>
      </c>
      <c r="O75" s="7">
        <f ca="1" t="array" ref="O75">IF(L74="","",IF(ROW()&lt;32,"",AVERAGE(IF(OFFSET(L$2,ROW()-21,0,20,1)&lt;&gt;"",OFFSET(L$2,ROW()-21,0,20,1)))))</f>
        <v>0.55</v>
      </c>
      <c r="P75" s="8">
        <f ca="1" t="shared" si="9"/>
        <v>0.514516129032258</v>
      </c>
      <c r="Q75" s="7">
        <f t="shared" si="21"/>
        <v>-100.01</v>
      </c>
      <c r="R75" s="7">
        <f t="shared" si="14"/>
        <v>9164.82399999998</v>
      </c>
      <c r="S75" s="14">
        <f t="shared" si="15"/>
        <v>-0.0719033080823746</v>
      </c>
      <c r="T75" s="15">
        <f ca="1" t="shared" si="16"/>
        <v>0.561290322580645</v>
      </c>
      <c r="U75" s="14">
        <f t="shared" si="17"/>
        <v>0.0719033080823746</v>
      </c>
      <c r="V75" s="9">
        <f t="shared" si="18"/>
        <v>-2.53855097327592</v>
      </c>
      <c r="W75" s="16">
        <f t="shared" si="19"/>
        <v>0.489991400745269</v>
      </c>
      <c r="X75" s="17">
        <f ca="1" t="shared" si="20"/>
        <v>-0.135739877586361</v>
      </c>
      <c r="Y75" s="9">
        <f ca="1" t="shared" si="10"/>
        <v>-0.111542227417261</v>
      </c>
      <c r="Z75" s="5">
        <f ca="1" t="shared" si="11"/>
        <v>0.0401573470897504</v>
      </c>
      <c r="AA75">
        <f ca="1" t="shared" si="22"/>
        <v>0</v>
      </c>
      <c r="AB75">
        <f t="shared" si="12"/>
        <v>0</v>
      </c>
      <c r="AC75" s="5">
        <f ca="1" t="shared" si="23"/>
        <v>0</v>
      </c>
      <c r="AD75">
        <f ca="1" t="shared" si="24"/>
        <v>0</v>
      </c>
    </row>
    <row r="76" spans="1:30">
      <c r="A76">
        <f>IF([1]Sheet!A76="","",[1]Sheet!A76)</f>
        <v>3275477</v>
      </c>
      <c r="B76" t="str">
        <f>IF(A76="","",[1]Sheet!B76)</f>
        <v>2025-04-19 05:14:17</v>
      </c>
      <c r="C76" t="str">
        <f>IF(A76="","",[1]Sheet!C76)</f>
        <v>小单32.36  大双32.36  大单35.28</v>
      </c>
      <c r="D76" t="str">
        <f>IF(A76="","",[1]Sheet!D76)</f>
        <v>大单</v>
      </c>
      <c r="E76">
        <f>IF(A76="","",[1]Sheet!E76)</f>
        <v>100</v>
      </c>
      <c r="F76">
        <f>IF(A76="","",[1]Sheet!F76)</f>
        <v>1</v>
      </c>
      <c r="G76" t="str">
        <f>IF(A76="","",[1]Sheet!G76)</f>
        <v>小单</v>
      </c>
      <c r="H76">
        <f>IF(A76="","",[1]Sheet!H76)</f>
        <v>152.7392</v>
      </c>
      <c r="I76">
        <f>IF(A76="","",[1]Sheet!I76)</f>
        <v>52.7392</v>
      </c>
      <c r="J76" t="str">
        <f>IF(A76="","",IF(F76="待开奖","",[1]Sheet!J76))</f>
        <v>是</v>
      </c>
      <c r="K76">
        <f t="shared" si="26"/>
        <v>1</v>
      </c>
      <c r="L76" s="7">
        <f t="shared" si="25"/>
        <v>1</v>
      </c>
      <c r="M76" s="7" cm="1">
        <f ca="1" t="array" ref="M76">IF(L75="",IF(G75=0,M75,""),IF(ROW()&lt;32,"",AVERAGE(IF(OFFSET(L$2,ROW()-31,0,30,1)&lt;&gt;"",OFFSET(L$2,ROW()-31,0,30,1)))))</f>
        <v>0.566666666666667</v>
      </c>
      <c r="N76" s="8">
        <f ca="1" t="shared" si="8"/>
        <v>0.53010752688172</v>
      </c>
      <c r="O76" s="7">
        <f ca="1" t="array" ref="O76">IF(L75="","",IF(ROW()&lt;32,"",AVERAGE(IF(OFFSET(L$2,ROW()-21,0,20,1)&lt;&gt;"",OFFSET(L$2,ROW()-21,0,20,1)))))</f>
        <v>0.55</v>
      </c>
      <c r="P76" s="8">
        <f ca="1" t="shared" si="9"/>
        <v>0.514516129032258</v>
      </c>
      <c r="Q76" s="7">
        <f t="shared" si="21"/>
        <v>52.7392</v>
      </c>
      <c r="R76" s="7">
        <f t="shared" si="14"/>
        <v>9217.56319999998</v>
      </c>
      <c r="S76" s="14">
        <f t="shared" si="15"/>
        <v>-0.0756157042120025</v>
      </c>
      <c r="T76" s="15">
        <f ca="1" t="shared" si="16"/>
        <v>0.53010752688172</v>
      </c>
      <c r="U76" s="14">
        <f t="shared" si="17"/>
        <v>0.0795278687755363</v>
      </c>
      <c r="V76" s="9">
        <f t="shared" si="18"/>
        <v>-2.48163080759031</v>
      </c>
      <c r="W76" s="16">
        <f t="shared" si="19"/>
        <v>0.429097953929031</v>
      </c>
      <c r="X76" s="17">
        <f ca="1" t="shared" si="20"/>
        <v>-0.145774851886045</v>
      </c>
      <c r="Y76" s="9">
        <f ca="1" t="shared" si="10"/>
        <v>-0.113987414879317</v>
      </c>
      <c r="Z76" s="5">
        <f ca="1" t="shared" si="11"/>
        <v>0.0396881866398225</v>
      </c>
      <c r="AA76">
        <f ca="1" t="shared" si="22"/>
        <v>0</v>
      </c>
      <c r="AB76">
        <f t="shared" si="12"/>
        <v>0</v>
      </c>
      <c r="AC76" s="5">
        <f ca="1" t="shared" si="23"/>
        <v>0</v>
      </c>
      <c r="AD76">
        <f ca="1" t="shared" si="24"/>
        <v>0</v>
      </c>
    </row>
    <row r="77" spans="1:30">
      <c r="A77">
        <f>IF([1]Sheet!A77="","",[1]Sheet!A77)</f>
        <v>3275478</v>
      </c>
      <c r="B77" t="str">
        <f>IF(A77="","",[1]Sheet!B77)</f>
        <v>2025-04-19 05:17:38</v>
      </c>
      <c r="C77" t="str">
        <f>IF(A77="","",[1]Sheet!C77)</f>
        <v>小单32.36  大双32.36  大单35.28</v>
      </c>
      <c r="D77" t="str">
        <f>IF(A77="","",[1]Sheet!D77)</f>
        <v>大单</v>
      </c>
      <c r="E77">
        <f>IF(A77="","",[1]Sheet!E77)</f>
        <v>100</v>
      </c>
      <c r="F77">
        <f>IF(A77="","",[1]Sheet!F77)</f>
        <v>9</v>
      </c>
      <c r="G77" t="str">
        <f>IF(A77="","",[1]Sheet!G77)</f>
        <v>小单</v>
      </c>
      <c r="H77">
        <f>IF(A77="","",[1]Sheet!H77)</f>
        <v>152.7392</v>
      </c>
      <c r="I77">
        <f>IF(A77="","",[1]Sheet!I77)</f>
        <v>52.7392</v>
      </c>
      <c r="J77" t="str">
        <f>IF(A77="","",IF(F77="待开奖","",[1]Sheet!J77))</f>
        <v>是</v>
      </c>
      <c r="K77">
        <f t="shared" si="26"/>
        <v>1</v>
      </c>
      <c r="L77" s="7">
        <f t="shared" si="25"/>
        <v>1</v>
      </c>
      <c r="M77" s="7" cm="1">
        <f ca="1" t="array" ref="M77">IF(L76="",IF(G76=0,M76,""),IF(ROW()&lt;32,"",AVERAGE(IF(OFFSET(L$2,ROW()-31,0,30,1)&lt;&gt;"",OFFSET(L$2,ROW()-31,0,30,1)))))</f>
        <v>0.6</v>
      </c>
      <c r="N77" s="8">
        <f ca="1" t="shared" si="8"/>
        <v>0.594623655913979</v>
      </c>
      <c r="O77" s="7">
        <f ca="1" t="array" ref="O77">IF(L76="","",IF(ROW()&lt;32,"",AVERAGE(IF(OFFSET(L$2,ROW()-21,0,20,1)&lt;&gt;"",OFFSET(L$2,ROW()-21,0,20,1)))))</f>
        <v>0.6</v>
      </c>
      <c r="P77" s="8">
        <f ca="1" t="shared" si="9"/>
        <v>0.625806451612903</v>
      </c>
      <c r="Q77" s="7">
        <f t="shared" si="21"/>
        <v>52.7392</v>
      </c>
      <c r="R77" s="7">
        <f t="shared" si="14"/>
        <v>9270.30239999997</v>
      </c>
      <c r="S77" s="14">
        <f t="shared" si="15"/>
        <v>-0.0608226157295</v>
      </c>
      <c r="T77" s="15">
        <f ca="1" t="shared" si="16"/>
        <v>0.594623655913979</v>
      </c>
      <c r="U77" s="14">
        <f t="shared" si="17"/>
        <v>0.0795278687755363</v>
      </c>
      <c r="V77" s="9">
        <f t="shared" si="18"/>
        <v>-2.49207734882336</v>
      </c>
      <c r="W77" s="16">
        <f t="shared" si="19"/>
        <v>0.492861285355269</v>
      </c>
      <c r="X77" s="17">
        <f ca="1" t="shared" si="20"/>
        <v>-0.123102020515524</v>
      </c>
      <c r="Y77" s="9">
        <f ca="1" t="shared" si="10"/>
        <v>-0.114595055255064</v>
      </c>
      <c r="Z77" s="5">
        <f ca="1" t="shared" si="11"/>
        <v>0.0384097798797071</v>
      </c>
      <c r="AA77">
        <f ca="1" t="shared" si="22"/>
        <v>0</v>
      </c>
      <c r="AB77">
        <f t="shared" si="12"/>
        <v>0</v>
      </c>
      <c r="AC77" s="5">
        <f ca="1" t="shared" si="23"/>
        <v>0</v>
      </c>
      <c r="AD77">
        <f ca="1" t="shared" si="24"/>
        <v>0</v>
      </c>
    </row>
    <row r="78" spans="1:30">
      <c r="A78">
        <f>IF([1]Sheet!A78="","",[1]Sheet!A78)</f>
        <v>3275479</v>
      </c>
      <c r="B78" t="str">
        <f>IF(A78="","",[1]Sheet!B78)</f>
        <v>2025-04-19 05:21:19</v>
      </c>
      <c r="C78" t="str">
        <f>IF(A78="","",[1]Sheet!C78)</f>
        <v>小单32.36  大双32.36  大单35.28</v>
      </c>
      <c r="D78" t="str">
        <f>IF(A78="","",[1]Sheet!D78)</f>
        <v>大单</v>
      </c>
      <c r="E78">
        <f>IF(A78="","",[1]Sheet!E78)</f>
        <v>100</v>
      </c>
      <c r="F78">
        <f>IF(A78="","",[1]Sheet!F78)</f>
        <v>12</v>
      </c>
      <c r="G78" t="str">
        <f>IF(A78="","",[1]Sheet!G78)</f>
        <v>小双</v>
      </c>
      <c r="H78">
        <f>IF(A78="","",[1]Sheet!H78)</f>
        <v>0</v>
      </c>
      <c r="I78">
        <f>IF(A78="","",[1]Sheet!I78)</f>
        <v>-100</v>
      </c>
      <c r="J78" t="str">
        <f>IF(A78="","",IF(F78="待开奖","",[1]Sheet!J78))</f>
        <v>否</v>
      </c>
      <c r="K78">
        <f t="shared" si="26"/>
        <v>0</v>
      </c>
      <c r="L78" s="7">
        <f t="shared" si="25"/>
        <v>0</v>
      </c>
      <c r="M78" s="7" cm="1">
        <f ca="1" t="array" ref="M78">IF(L77="",IF(G77=0,M77,""),IF(ROW()&lt;32,"",AVERAGE(IF(OFFSET(L$2,ROW()-31,0,30,1)&lt;&gt;"",OFFSET(L$2,ROW()-31,0,30,1)))))</f>
        <v>0.566666666666667</v>
      </c>
      <c r="N78" s="8">
        <f ca="1" t="shared" si="8"/>
        <v>0.625806451612903</v>
      </c>
      <c r="O78" s="7">
        <f ca="1" t="array" ref="O78">IF(L77="","",IF(ROW()&lt;32,"",AVERAGE(IF(OFFSET(L$2,ROW()-21,0,20,1)&lt;&gt;"",OFFSET(L$2,ROW()-21,0,20,1)))))</f>
        <v>0.55</v>
      </c>
      <c r="P78" s="8">
        <f ca="1" t="shared" si="9"/>
        <v>0.579032258064516</v>
      </c>
      <c r="Q78" s="7">
        <f t="shared" si="21"/>
        <v>-100</v>
      </c>
      <c r="R78" s="7">
        <f t="shared" si="14"/>
        <v>9170.30239999997</v>
      </c>
      <c r="S78" s="14">
        <f t="shared" si="15"/>
        <v>-0.0600874311204462</v>
      </c>
      <c r="T78" s="15">
        <f ca="1" t="shared" si="16"/>
        <v>0.625806451612903</v>
      </c>
      <c r="U78" s="14">
        <f t="shared" si="17"/>
        <v>0.0795278687755363</v>
      </c>
      <c r="V78" s="9">
        <f t="shared" si="18"/>
        <v>-2.46359455908043</v>
      </c>
      <c r="W78" s="16">
        <f t="shared" si="19"/>
        <v>0.565733794246207</v>
      </c>
      <c r="X78" s="17">
        <f ca="1" t="shared" si="20"/>
        <v>-0.106509376129636</v>
      </c>
      <c r="Y78" s="9">
        <f ca="1" t="shared" si="10"/>
        <v>-0.114089700309725</v>
      </c>
      <c r="Z78" s="5">
        <f ca="1" t="shared" si="11"/>
        <v>0.0372415761658763</v>
      </c>
      <c r="AA78">
        <f ca="1" t="shared" si="22"/>
        <v>0</v>
      </c>
      <c r="AB78">
        <f t="shared" si="12"/>
        <v>0</v>
      </c>
      <c r="AC78" s="5">
        <f ca="1" t="shared" si="23"/>
        <v>0</v>
      </c>
      <c r="AD78">
        <f ca="1" t="shared" si="24"/>
        <v>0</v>
      </c>
    </row>
    <row r="79" spans="1:30">
      <c r="A79">
        <f>IF([1]Sheet!A79="","",[1]Sheet!A79)</f>
        <v>3275480</v>
      </c>
      <c r="B79" t="str">
        <f>IF(A79="","",[1]Sheet!B79)</f>
        <v>2025-04-19 05:24:49</v>
      </c>
      <c r="C79" t="str">
        <f>IF(A79="","",[1]Sheet!C79)</f>
        <v>大双31.45  小双34.28  大单34.28</v>
      </c>
      <c r="D79" t="str">
        <f>IF(A79="","",[1]Sheet!D79)</f>
        <v>大双</v>
      </c>
      <c r="E79">
        <f>IF(A79="","",[1]Sheet!E79)</f>
        <v>100.01</v>
      </c>
      <c r="F79">
        <f>IF(A79="","",[1]Sheet!F79)</f>
        <v>18</v>
      </c>
      <c r="G79" t="str">
        <f>IF(A79="","",[1]Sheet!G79)</f>
        <v>大双</v>
      </c>
      <c r="H79">
        <f>IF(A79="","",[1]Sheet!H79)</f>
        <v>148.444</v>
      </c>
      <c r="I79">
        <f>IF(A79="","",[1]Sheet!I79)</f>
        <v>48.434</v>
      </c>
      <c r="J79" t="str">
        <f>IF(A79="","",IF(F79="待开奖","",[1]Sheet!J79))</f>
        <v>是</v>
      </c>
      <c r="K79">
        <f t="shared" si="26"/>
        <v>1</v>
      </c>
      <c r="L79" s="7">
        <f t="shared" si="25"/>
        <v>1</v>
      </c>
      <c r="M79" s="7" cm="1">
        <f ca="1" t="array" ref="M79">IF(L78="",IF(G78=0,M78,""),IF(ROW()&lt;32,"",AVERAGE(IF(OFFSET(L$2,ROW()-31,0,30,1)&lt;&gt;"",OFFSET(L$2,ROW()-31,0,30,1)))))</f>
        <v>0.566666666666667</v>
      </c>
      <c r="N79" s="8">
        <f ca="1" t="shared" si="8"/>
        <v>0.53010752688172</v>
      </c>
      <c r="O79" s="7">
        <f ca="1" t="array" ref="O79">IF(L78="","",IF(ROW()&lt;32,"",AVERAGE(IF(OFFSET(L$2,ROW()-21,0,20,1)&lt;&gt;"",OFFSET(L$2,ROW()-21,0,20,1)))))</f>
        <v>0.55</v>
      </c>
      <c r="P79" s="8">
        <f ca="1" t="shared" si="9"/>
        <v>0.514516129032258</v>
      </c>
      <c r="Q79" s="7">
        <f t="shared" si="21"/>
        <v>48.434</v>
      </c>
      <c r="R79" s="7">
        <f t="shared" si="14"/>
        <v>9218.73639999997</v>
      </c>
      <c r="S79" s="14">
        <f t="shared" si="15"/>
        <v>-0.0747688441174744</v>
      </c>
      <c r="T79" s="15">
        <f ca="1" t="shared" si="16"/>
        <v>0.53010752688172</v>
      </c>
      <c r="U79" s="14">
        <f t="shared" si="17"/>
        <v>0.0795278687755363</v>
      </c>
      <c r="V79" s="9">
        <f t="shared" si="18"/>
        <v>-2.36170682544822</v>
      </c>
      <c r="W79" s="16">
        <f t="shared" si="19"/>
        <v>0.495734474575367</v>
      </c>
      <c r="X79" s="17">
        <f ca="1" t="shared" si="20"/>
        <v>-0.126864743578844</v>
      </c>
      <c r="Y79" s="9">
        <f ca="1" t="shared" si="10"/>
        <v>-0.114841173443203</v>
      </c>
      <c r="Z79" s="5">
        <f ca="1" t="shared" si="11"/>
        <v>0.0362544614324202</v>
      </c>
      <c r="AA79">
        <f ca="1" t="shared" si="22"/>
        <v>0</v>
      </c>
      <c r="AB79">
        <f t="shared" si="12"/>
        <v>0</v>
      </c>
      <c r="AC79" s="5">
        <f ca="1" t="shared" si="23"/>
        <v>0</v>
      </c>
      <c r="AD79">
        <f ca="1" t="shared" si="24"/>
        <v>0</v>
      </c>
    </row>
    <row r="80" spans="1:30">
      <c r="A80">
        <f>IF([1]Sheet!A80="","",[1]Sheet!A80)</f>
        <v>3275481</v>
      </c>
      <c r="B80" t="str">
        <f>IF(A80="","",[1]Sheet!B80)</f>
        <v>2025-04-19 05:28:10</v>
      </c>
      <c r="C80" t="str">
        <f>IF(A80="","",[1]Sheet!C80)</f>
        <v>大双31.45  小双34.28  大单34.28</v>
      </c>
      <c r="D80" t="str">
        <f>IF(A80="","",[1]Sheet!D80)</f>
        <v>大双</v>
      </c>
      <c r="E80">
        <f>IF(A80="","",[1]Sheet!E80)</f>
        <v>100.01</v>
      </c>
      <c r="F80">
        <f>IF(A80="","",[1]Sheet!F80)</f>
        <v>8</v>
      </c>
      <c r="G80" t="str">
        <f>IF(A80="","",[1]Sheet!G80)</f>
        <v>小双</v>
      </c>
      <c r="H80">
        <f>IF(A80="","",[1]Sheet!H80)</f>
        <v>148.4324</v>
      </c>
      <c r="I80">
        <f>IF(A80="","",[1]Sheet!I80)</f>
        <v>48.4224</v>
      </c>
      <c r="J80" t="str">
        <f>IF(A80="","",IF(F80="待开奖","",[1]Sheet!J80))</f>
        <v>是</v>
      </c>
      <c r="K80">
        <f t="shared" si="26"/>
        <v>1</v>
      </c>
      <c r="L80" s="7">
        <f t="shared" si="25"/>
        <v>1</v>
      </c>
      <c r="M80" s="7" cm="1">
        <f ca="1" t="array" ref="M80">IF(L79="",IF(G79=0,M79,""),IF(ROW()&lt;32,"",AVERAGE(IF(OFFSET(L$2,ROW()-31,0,30,1)&lt;&gt;"",OFFSET(L$2,ROW()-31,0,30,1)))))</f>
        <v>0.6</v>
      </c>
      <c r="N80" s="8">
        <f ca="1" t="shared" si="8"/>
        <v>0.594623655913979</v>
      </c>
      <c r="O80" s="7">
        <f ca="1" t="array" ref="O80">IF(L79="","",IF(ROW()&lt;32,"",AVERAGE(IF(OFFSET(L$2,ROW()-21,0,20,1)&lt;&gt;"",OFFSET(L$2,ROW()-21,0,20,1)))))</f>
        <v>0.55</v>
      </c>
      <c r="P80" s="8">
        <f ca="1" t="shared" si="9"/>
        <v>0.579032258064516</v>
      </c>
      <c r="Q80" s="7">
        <f t="shared" si="21"/>
        <v>48.4224</v>
      </c>
      <c r="R80" s="7">
        <f t="shared" si="14"/>
        <v>9267.15879999997</v>
      </c>
      <c r="S80" s="14">
        <f t="shared" si="15"/>
        <v>-0.0604011662570199</v>
      </c>
      <c r="T80" s="15">
        <f ca="1" t="shared" si="16"/>
        <v>0.594623655913979</v>
      </c>
      <c r="U80" s="14">
        <f t="shared" si="17"/>
        <v>0.0795278687755363</v>
      </c>
      <c r="V80" s="9">
        <f t="shared" si="18"/>
        <v>-2.35006188146427</v>
      </c>
      <c r="W80" s="16">
        <f t="shared" si="19"/>
        <v>0.495742207290083</v>
      </c>
      <c r="X80" s="17">
        <f ca="1" t="shared" si="20"/>
        <v>-0.108485946744389</v>
      </c>
      <c r="Y80" s="9">
        <f ca="1" t="shared" si="10"/>
        <v>-0.114488105293269</v>
      </c>
      <c r="Z80" s="5">
        <f ca="1" t="shared" si="11"/>
        <v>0.0352630642710319</v>
      </c>
      <c r="AA80">
        <f ca="1" t="shared" si="22"/>
        <v>0</v>
      </c>
      <c r="AB80">
        <f t="shared" si="12"/>
        <v>0</v>
      </c>
      <c r="AC80" s="5">
        <f ca="1" t="shared" si="23"/>
        <v>0</v>
      </c>
      <c r="AD80">
        <f ca="1" t="shared" si="24"/>
        <v>0</v>
      </c>
    </row>
    <row r="81" spans="1:30">
      <c r="A81">
        <f>IF([1]Sheet!A81="","",[1]Sheet!A81)</f>
        <v>3275482</v>
      </c>
      <c r="B81" t="str">
        <f>IF(A81="","",[1]Sheet!B81)</f>
        <v>2025-04-19 05:31:41</v>
      </c>
      <c r="C81" t="str">
        <f>IF(A81="","",[1]Sheet!C81)</f>
        <v>小单32.36  小双35.28  大双32.36</v>
      </c>
      <c r="D81" t="str">
        <f>IF(A81="","",[1]Sheet!D81)</f>
        <v>小双</v>
      </c>
      <c r="E81">
        <f>IF(A81="","",[1]Sheet!E81)</f>
        <v>100</v>
      </c>
      <c r="F81">
        <f>IF(A81="","",[1]Sheet!F81)</f>
        <v>5</v>
      </c>
      <c r="G81" t="str">
        <f>IF(A81="","",[1]Sheet!G81)</f>
        <v>小单</v>
      </c>
      <c r="H81">
        <f>IF(A81="","",[1]Sheet!H81)</f>
        <v>152.7392</v>
      </c>
      <c r="I81">
        <f>IF(A81="","",[1]Sheet!I81)</f>
        <v>52.7392</v>
      </c>
      <c r="J81" t="str">
        <f>IF(A81="","",IF(F81="待开奖","",[1]Sheet!J81))</f>
        <v>是</v>
      </c>
      <c r="K81">
        <f t="shared" si="26"/>
        <v>1</v>
      </c>
      <c r="L81" s="7">
        <f t="shared" si="25"/>
        <v>1</v>
      </c>
      <c r="M81" s="7" cm="1">
        <f ca="1" t="array" ref="M81">IF(L80="",IF(G80=0,M80,""),IF(ROW()&lt;32,"",AVERAGE(IF(OFFSET(L$2,ROW()-31,0,30,1)&lt;&gt;"",OFFSET(L$2,ROW()-31,0,30,1)))))</f>
        <v>0.6</v>
      </c>
      <c r="N81" s="8">
        <f ca="1" t="shared" si="8"/>
        <v>0.625806451612903</v>
      </c>
      <c r="O81" s="7">
        <f ca="1" t="array" ref="O81">IF(L80="","",IF(ROW()&lt;32,"",AVERAGE(IF(OFFSET(L$2,ROW()-21,0,20,1)&lt;&gt;"",OFFSET(L$2,ROW()-21,0,20,1)))))</f>
        <v>0.55</v>
      </c>
      <c r="P81" s="8">
        <f ca="1" t="shared" si="9"/>
        <v>0.579032258064516</v>
      </c>
      <c r="Q81" s="7">
        <f t="shared" si="21"/>
        <v>52.7392</v>
      </c>
      <c r="R81" s="7">
        <f t="shared" si="14"/>
        <v>9319.89799999997</v>
      </c>
      <c r="S81" s="14">
        <f t="shared" si="15"/>
        <v>-0.0601056355412778</v>
      </c>
      <c r="T81" s="15">
        <f ca="1" t="shared" si="16"/>
        <v>0.625806451612903</v>
      </c>
      <c r="U81" s="14">
        <f t="shared" si="17"/>
        <v>0.0795278687755363</v>
      </c>
      <c r="V81" s="9">
        <f t="shared" si="18"/>
        <v>-2.3424552609979</v>
      </c>
      <c r="W81" s="16">
        <f t="shared" si="19"/>
        <v>0.565737834884402</v>
      </c>
      <c r="X81" s="17">
        <f ca="1" t="shared" si="20"/>
        <v>-0.094400503583813</v>
      </c>
      <c r="Y81" s="9">
        <f ca="1" t="shared" si="10"/>
        <v>-0.113430863098034</v>
      </c>
      <c r="Z81" s="5">
        <f ca="1" t="shared" si="11"/>
        <v>0.0346144029304521</v>
      </c>
      <c r="AA81">
        <f ca="1" t="shared" si="22"/>
        <v>0</v>
      </c>
      <c r="AB81">
        <f t="shared" si="12"/>
        <v>0</v>
      </c>
      <c r="AC81" s="5">
        <f ca="1" t="shared" si="23"/>
        <v>0</v>
      </c>
      <c r="AD81">
        <f ca="1" t="shared" si="24"/>
        <v>0</v>
      </c>
    </row>
    <row r="82" spans="1:30">
      <c r="A82">
        <f>IF([1]Sheet!A82="","",[1]Sheet!A82)</f>
        <v>3275483</v>
      </c>
      <c r="B82" t="str">
        <f>IF(A82="","",[1]Sheet!B82)</f>
        <v>2025-04-19 05:35:11</v>
      </c>
      <c r="C82" t="str">
        <f>IF(A82="","",[1]Sheet!C82)</f>
        <v>小单32.36  小双35.28  大双32.36</v>
      </c>
      <c r="D82" t="str">
        <f>IF(A82="","",[1]Sheet!D82)</f>
        <v>小双</v>
      </c>
      <c r="E82">
        <f>IF(A82="","",[1]Sheet!E82)</f>
        <v>100</v>
      </c>
      <c r="F82">
        <f>IF(A82="","",[1]Sheet!F82)</f>
        <v>16</v>
      </c>
      <c r="G82" t="str">
        <f>IF(A82="","",[1]Sheet!G82)</f>
        <v>大双</v>
      </c>
      <c r="H82">
        <f>IF(A82="","",[1]Sheet!H82)</f>
        <v>152.7392</v>
      </c>
      <c r="I82">
        <f>IF(A82="","",[1]Sheet!I82)</f>
        <v>52.7392</v>
      </c>
      <c r="J82" t="str">
        <f>IF(A82="","",IF(F82="待开奖","",[1]Sheet!J82))</f>
        <v>是</v>
      </c>
      <c r="K82">
        <f t="shared" si="26"/>
        <v>1</v>
      </c>
      <c r="L82" s="7">
        <f t="shared" si="25"/>
        <v>1</v>
      </c>
      <c r="M82" s="7" cm="1">
        <f ca="1" t="array" ref="M82">IF(L81="",IF(G81=0,M81,""),IF(ROW()&lt;32,"",AVERAGE(IF(OFFSET(L$2,ROW()-31,0,30,1)&lt;&gt;"",OFFSET(L$2,ROW()-31,0,30,1)))))</f>
        <v>0.6</v>
      </c>
      <c r="N82" s="8">
        <f ca="1" t="shared" si="8"/>
        <v>0.625806451612903</v>
      </c>
      <c r="O82" s="7">
        <f ca="1" t="array" ref="O82">IF(L81="","",IF(ROW()&lt;32,"",AVERAGE(IF(OFFSET(L$2,ROW()-21,0,20,1)&lt;&gt;"",OFFSET(L$2,ROW()-21,0,20,1)))))</f>
        <v>0.55</v>
      </c>
      <c r="P82" s="8">
        <f ca="1" t="shared" si="9"/>
        <v>0.579032258064516</v>
      </c>
      <c r="Q82" s="7">
        <f t="shared" si="21"/>
        <v>52.7392</v>
      </c>
      <c r="R82" s="7">
        <f t="shared" si="14"/>
        <v>9372.63719999997</v>
      </c>
      <c r="S82" s="14">
        <f t="shared" si="15"/>
        <v>-0.0593773155013015</v>
      </c>
      <c r="T82" s="15">
        <f ca="1" t="shared" si="16"/>
        <v>0.625806451612903</v>
      </c>
      <c r="U82" s="14">
        <f t="shared" si="17"/>
        <v>0.0795278687755363</v>
      </c>
      <c r="V82" s="9">
        <f t="shared" si="18"/>
        <v>-2.33689323799451</v>
      </c>
      <c r="W82" s="16">
        <f t="shared" si="19"/>
        <v>0.56881273614216</v>
      </c>
      <c r="X82" s="17">
        <f ca="1" t="shared" si="20"/>
        <v>-0.0933183151457053</v>
      </c>
      <c r="Y82" s="9">
        <f ca="1" t="shared" si="10"/>
        <v>-0.112425235700418</v>
      </c>
      <c r="Z82" s="5">
        <f ca="1" t="shared" si="11"/>
        <v>0.0340215150825769</v>
      </c>
      <c r="AA82">
        <f ca="1" t="shared" si="22"/>
        <v>0</v>
      </c>
      <c r="AB82">
        <f t="shared" si="12"/>
        <v>0</v>
      </c>
      <c r="AC82" s="5">
        <f ca="1" t="shared" si="23"/>
        <v>0</v>
      </c>
      <c r="AD82">
        <f ca="1" t="shared" si="24"/>
        <v>0</v>
      </c>
    </row>
    <row r="83" spans="1:30">
      <c r="A83">
        <f>IF([1]Sheet!A83="","",[1]Sheet!A83)</f>
        <v>3275484</v>
      </c>
      <c r="B83" t="str">
        <f>IF(A83="","",[1]Sheet!B83)</f>
        <v>2025-04-19 05:38:42</v>
      </c>
      <c r="C83" t="str">
        <f>IF(A83="","",[1]Sheet!C83)</f>
        <v>小单32.36  小双35.28  大双32.36</v>
      </c>
      <c r="D83" t="str">
        <f>IF(A83="","",[1]Sheet!D83)</f>
        <v>小双</v>
      </c>
      <c r="E83">
        <f>IF(A83="","",[1]Sheet!E83)</f>
        <v>100</v>
      </c>
      <c r="F83">
        <f>IF(A83="","",[1]Sheet!F83)</f>
        <v>16</v>
      </c>
      <c r="G83" t="str">
        <f>IF(A83="","",[1]Sheet!G83)</f>
        <v>大双</v>
      </c>
      <c r="H83">
        <f>IF(A83="","",[1]Sheet!H83)</f>
        <v>152.7392</v>
      </c>
      <c r="I83">
        <f>IF(A83="","",[1]Sheet!I83)</f>
        <v>52.7392</v>
      </c>
      <c r="J83" t="str">
        <f>IF(A83="","",IF(F83="待开奖","",[1]Sheet!J83))</f>
        <v>是</v>
      </c>
      <c r="K83">
        <f t="shared" si="26"/>
        <v>1</v>
      </c>
      <c r="L83" s="7">
        <f t="shared" si="25"/>
        <v>1</v>
      </c>
      <c r="M83" s="7" cm="1">
        <f ca="1" t="array" ref="M83">IF(L82="",IF(G82=0,M82,""),IF(ROW()&lt;32,"",AVERAGE(IF(OFFSET(L$2,ROW()-31,0,30,1)&lt;&gt;"",OFFSET(L$2,ROW()-31,0,30,1)))))</f>
        <v>0.6</v>
      </c>
      <c r="N83" s="8">
        <f ca="1" t="shared" si="8"/>
        <v>0.625806451612903</v>
      </c>
      <c r="O83" s="7">
        <f ca="1" t="array" ref="O83">IF(L82="","",IF(ROW()&lt;32,"",AVERAGE(IF(OFFSET(L$2,ROW()-21,0,20,1)&lt;&gt;"",OFFSET(L$2,ROW()-21,0,20,1)))))</f>
        <v>0.55</v>
      </c>
      <c r="P83" s="8">
        <f ca="1" t="shared" si="9"/>
        <v>0.579032258064516</v>
      </c>
      <c r="Q83" s="7">
        <f t="shared" si="21"/>
        <v>52.7392</v>
      </c>
      <c r="R83" s="7">
        <f t="shared" si="14"/>
        <v>9425.37639999997</v>
      </c>
      <c r="S83" s="14">
        <f t="shared" si="15"/>
        <v>-0.0586560812648787</v>
      </c>
      <c r="T83" s="15">
        <f ca="1" t="shared" si="16"/>
        <v>0.625806451612903</v>
      </c>
      <c r="U83" s="14">
        <f t="shared" si="17"/>
        <v>0.0795278687755363</v>
      </c>
      <c r="V83" s="9">
        <f t="shared" si="18"/>
        <v>-2.37060098589218</v>
      </c>
      <c r="W83" s="16">
        <f t="shared" si="19"/>
        <v>0.571887637399918</v>
      </c>
      <c r="X83" s="17">
        <f ca="1" t="shared" si="20"/>
        <v>-0.0961652295387702</v>
      </c>
      <c r="Y83" s="9">
        <f ca="1" t="shared" si="10"/>
        <v>-0.11165094969272</v>
      </c>
      <c r="Z83" s="5">
        <f ca="1" t="shared" si="11"/>
        <v>0.0333816799453154</v>
      </c>
      <c r="AA83">
        <f ca="1" t="shared" si="22"/>
        <v>0</v>
      </c>
      <c r="AB83">
        <f t="shared" si="12"/>
        <v>0</v>
      </c>
      <c r="AC83" s="5">
        <f ca="1" t="shared" si="23"/>
        <v>0</v>
      </c>
      <c r="AD83">
        <f ca="1" t="shared" si="24"/>
        <v>0</v>
      </c>
    </row>
    <row r="84" spans="1:30">
      <c r="A84">
        <f>IF([1]Sheet!A84="","",[1]Sheet!A84)</f>
        <v>3275485</v>
      </c>
      <c r="B84" t="str">
        <f>IF(A84="","",[1]Sheet!B84)</f>
        <v>2025-04-19 05:42:13</v>
      </c>
      <c r="C84" t="str">
        <f>IF(A84="","",[1]Sheet!C84)</f>
        <v>大双31.45  小双34.28  大单34.28</v>
      </c>
      <c r="D84" t="str">
        <f>IF(A84="","",[1]Sheet!D84)</f>
        <v>大双</v>
      </c>
      <c r="E84">
        <f>IF(A84="","",[1]Sheet!E84)</f>
        <v>100.01</v>
      </c>
      <c r="F84">
        <f>IF(A84="","",[1]Sheet!F84)</f>
        <v>14</v>
      </c>
      <c r="G84" t="str">
        <f>IF(A84="","",[1]Sheet!G84)</f>
        <v>大双</v>
      </c>
      <c r="H84">
        <f>IF(A84="","",[1]Sheet!H84)</f>
        <v>0</v>
      </c>
      <c r="I84">
        <f>IF(A84="","",[1]Sheet!I84)</f>
        <v>-100.01</v>
      </c>
      <c r="J84" t="str">
        <f>IF(A84="","",IF(F84="待开奖","",[1]Sheet!J84))</f>
        <v>否</v>
      </c>
      <c r="K84">
        <f t="shared" si="26"/>
        <v>0</v>
      </c>
      <c r="L84" s="7">
        <f t="shared" si="25"/>
        <v>1</v>
      </c>
      <c r="M84" s="7" cm="1">
        <f ca="1" t="array" ref="M84">IF(L83="",IF(G83=0,M83,""),IF(ROW()&lt;32,"",AVERAGE(IF(OFFSET(L$2,ROW()-31,0,30,1)&lt;&gt;"",OFFSET(L$2,ROW()-31,0,30,1)))))</f>
        <v>0.633333333333333</v>
      </c>
      <c r="N84" s="8">
        <f ca="1" t="shared" si="8"/>
        <v>0.625806451612903</v>
      </c>
      <c r="O84" s="7">
        <f ca="1" t="array" ref="O84">IF(L83="","",IF(ROW()&lt;32,"",AVERAGE(IF(OFFSET(L$2,ROW()-21,0,20,1)&lt;&gt;"",OFFSET(L$2,ROW()-21,0,20,1)))))</f>
        <v>0.6</v>
      </c>
      <c r="P84" s="8">
        <f ca="1" t="shared" si="9"/>
        <v>0.625806451612903</v>
      </c>
      <c r="Q84" s="7">
        <f t="shared" si="21"/>
        <v>-68.1</v>
      </c>
      <c r="R84" s="7">
        <f t="shared" si="14"/>
        <v>9357.27639999997</v>
      </c>
      <c r="S84" s="14">
        <f t="shared" si="15"/>
        <v>-0.0437541550646813</v>
      </c>
      <c r="T84" s="15">
        <f ca="1" t="shared" si="16"/>
        <v>0.625806451612903</v>
      </c>
      <c r="U84" s="14">
        <f t="shared" si="17"/>
        <v>0.0701883407474859</v>
      </c>
      <c r="V84" s="9">
        <f t="shared" si="18"/>
        <v>-2.48025118818523</v>
      </c>
      <c r="W84" s="16">
        <f t="shared" si="19"/>
        <v>0.574962538657677</v>
      </c>
      <c r="X84" s="17">
        <f ca="1" t="shared" si="20"/>
        <v>-0.0995503233738248</v>
      </c>
      <c r="Y84" s="9">
        <f ca="1" t="shared" si="10"/>
        <v>-0.111100921223679</v>
      </c>
      <c r="Z84" s="5">
        <f ca="1" t="shared" si="11"/>
        <v>0.0327114361040335</v>
      </c>
      <c r="AA84">
        <f ca="1" t="shared" si="22"/>
        <v>0</v>
      </c>
      <c r="AB84">
        <f t="shared" si="12"/>
        <v>0</v>
      </c>
      <c r="AC84" s="5">
        <f ca="1" t="shared" si="23"/>
        <v>0</v>
      </c>
      <c r="AD84">
        <f ca="1" t="shared" si="24"/>
        <v>0</v>
      </c>
    </row>
    <row r="85" spans="1:30">
      <c r="A85">
        <f>IF([1]Sheet!A85="","",[1]Sheet!A85)</f>
        <v>3275486</v>
      </c>
      <c r="B85" t="str">
        <f>IF(A85="","",[1]Sheet!B85)</f>
        <v>2025-04-19 05:45:44</v>
      </c>
      <c r="C85" t="str">
        <f>IF(A85="","",[1]Sheet!C85)</f>
        <v>大双31.45  小双34.28  大单34.28</v>
      </c>
      <c r="D85" t="str">
        <f>IF(A85="","",[1]Sheet!D85)</f>
        <v>大双</v>
      </c>
      <c r="E85">
        <f>IF(A85="","",[1]Sheet!E85)</f>
        <v>100.01</v>
      </c>
      <c r="F85">
        <f>IF(A85="","",[1]Sheet!F85)</f>
        <v>21</v>
      </c>
      <c r="G85" t="str">
        <f>IF(A85="","",[1]Sheet!G85)</f>
        <v>大单</v>
      </c>
      <c r="H85">
        <f>IF(A85="","",[1]Sheet!H85)</f>
        <v>148.4324</v>
      </c>
      <c r="I85">
        <f>IF(A85="","",[1]Sheet!I85)</f>
        <v>48.4224</v>
      </c>
      <c r="J85" t="str">
        <f>IF(A85="","",IF(F85="待开奖","",[1]Sheet!J85))</f>
        <v>是</v>
      </c>
      <c r="K85">
        <f t="shared" si="26"/>
        <v>1</v>
      </c>
      <c r="L85" s="7">
        <f t="shared" si="25"/>
        <v>1</v>
      </c>
      <c r="M85" s="7" cm="1">
        <f ca="1" t="array" ref="M85">IF(L84="",IF(G84=0,M84,""),IF(ROW()&lt;32,"",AVERAGE(IF(OFFSET(L$2,ROW()-31,0,30,1)&lt;&gt;"",OFFSET(L$2,ROW()-31,0,30,1)))))</f>
        <v>0.666666666666667</v>
      </c>
      <c r="N85" s="8">
        <f ca="1" t="shared" si="8"/>
        <v>0.656989247311828</v>
      </c>
      <c r="O85" s="7">
        <f ca="1" t="array" ref="O85">IF(L84="","",IF(ROW()&lt;32,"",AVERAGE(IF(OFFSET(L$2,ROW()-21,0,20,1)&lt;&gt;"",OFFSET(L$2,ROW()-21,0,20,1)))))</f>
        <v>0.65</v>
      </c>
      <c r="P85" s="8">
        <f ca="1" t="shared" si="9"/>
        <v>0.67258064516129</v>
      </c>
      <c r="Q85" s="7">
        <f t="shared" si="21"/>
        <v>48.4224</v>
      </c>
      <c r="R85" s="7">
        <f t="shared" si="14"/>
        <v>9405.69879999997</v>
      </c>
      <c r="S85" s="14">
        <f t="shared" si="15"/>
        <v>-0.0409320606377888</v>
      </c>
      <c r="T85" s="15">
        <f ca="1" t="shared" si="16"/>
        <v>0.656989247311828</v>
      </c>
      <c r="U85" s="14">
        <f t="shared" si="17"/>
        <v>0.061226344447002</v>
      </c>
      <c r="V85" s="9">
        <f t="shared" si="18"/>
        <v>-2.59430652147414</v>
      </c>
      <c r="W85" s="16">
        <f t="shared" si="19"/>
        <v>0.574962538657677</v>
      </c>
      <c r="X85" s="17">
        <f ca="1" t="shared" si="20"/>
        <v>-0.101184070344718</v>
      </c>
      <c r="Y85" s="9">
        <f ca="1" t="shared" si="10"/>
        <v>-0.110669753794159</v>
      </c>
      <c r="Z85" s="5">
        <f ca="1" t="shared" si="11"/>
        <v>0.0320562720255131</v>
      </c>
      <c r="AA85">
        <f ca="1" t="shared" si="22"/>
        <v>0</v>
      </c>
      <c r="AB85">
        <f t="shared" si="12"/>
        <v>1</v>
      </c>
      <c r="AC85" s="5">
        <f ca="1" t="shared" si="23"/>
        <v>0</v>
      </c>
      <c r="AD85">
        <f ca="1" t="shared" si="24"/>
        <v>0</v>
      </c>
    </row>
    <row r="86" spans="1:30">
      <c r="A86">
        <f>IF([1]Sheet!A86="","",[1]Sheet!A86)</f>
        <v>3275487</v>
      </c>
      <c r="B86" t="str">
        <f>IF(A86="","",[1]Sheet!B86)</f>
        <v>2025-04-19 05:49:14</v>
      </c>
      <c r="C86" t="str">
        <f>IF(A86="","",[1]Sheet!C86)</f>
        <v>大双31.45  小双34.28  大单34.28</v>
      </c>
      <c r="D86" t="str">
        <f>IF(A86="","",[1]Sheet!D86)</f>
        <v>大双</v>
      </c>
      <c r="E86">
        <f>IF(A86="","",[1]Sheet!E86)</f>
        <v>100.01</v>
      </c>
      <c r="F86">
        <f>IF(A86="","",[1]Sheet!F86)</f>
        <v>10</v>
      </c>
      <c r="G86" t="str">
        <f>IF(A86="","",[1]Sheet!G86)</f>
        <v>小双</v>
      </c>
      <c r="H86">
        <f>IF(A86="","",[1]Sheet!H86)</f>
        <v>148.4324</v>
      </c>
      <c r="I86">
        <f>IF(A86="","",[1]Sheet!I86)</f>
        <v>48.4224</v>
      </c>
      <c r="J86" t="str">
        <f>IF(A86="","",IF(F86="待开奖","",[1]Sheet!J86))</f>
        <v>是</v>
      </c>
      <c r="K86">
        <f t="shared" si="26"/>
        <v>1</v>
      </c>
      <c r="L86" s="7">
        <f t="shared" si="25"/>
        <v>1</v>
      </c>
      <c r="M86" s="7" cm="1">
        <f ca="1" t="array" ref="M86">IF(L85="",IF(G85=0,M85,""),IF(ROW()&lt;32,"",AVERAGE(IF(OFFSET(L$2,ROW()-31,0,30,1)&lt;&gt;"",OFFSET(L$2,ROW()-31,0,30,1)))))</f>
        <v>0.666666666666667</v>
      </c>
      <c r="N86" s="8">
        <f ca="1" t="shared" si="8"/>
        <v>0.688172043010753</v>
      </c>
      <c r="O86" s="7">
        <f ca="1" t="array" ref="O86">IF(L85="","",IF(ROW()&lt;32,"",AVERAGE(IF(OFFSET(L$2,ROW()-21,0,20,1)&lt;&gt;"",OFFSET(L$2,ROW()-21,0,20,1)))))</f>
        <v>0.7</v>
      </c>
      <c r="P86" s="8">
        <f ca="1" t="shared" si="9"/>
        <v>0.719354838709677</v>
      </c>
      <c r="Q86" s="7">
        <f t="shared" si="21"/>
        <v>48.4224</v>
      </c>
      <c r="R86" s="7">
        <f t="shared" si="14"/>
        <v>9454.12119999997</v>
      </c>
      <c r="S86" s="14">
        <f t="shared" si="15"/>
        <v>-0.0291929360304986</v>
      </c>
      <c r="T86" s="15">
        <f ca="1" t="shared" si="16"/>
        <v>0.688172043010753</v>
      </c>
      <c r="U86" s="14">
        <f t="shared" si="17"/>
        <v>0.061226344447002</v>
      </c>
      <c r="V86" s="9">
        <f t="shared" si="18"/>
        <v>-2.55903949239552</v>
      </c>
      <c r="W86" s="16">
        <f t="shared" si="19"/>
        <v>0.6564365818014</v>
      </c>
      <c r="X86" s="17">
        <f ca="1" t="shared" si="20"/>
        <v>-0.0797516666005115</v>
      </c>
      <c r="Y86" s="9">
        <f ca="1" t="shared" si="10"/>
        <v>-0.109381500161091</v>
      </c>
      <c r="Z86" s="5">
        <f ca="1" t="shared" si="11"/>
        <v>0.0319837217903852</v>
      </c>
      <c r="AA86">
        <f ca="1" t="shared" si="22"/>
        <v>0</v>
      </c>
      <c r="AB86">
        <f t="shared" si="12"/>
        <v>0</v>
      </c>
      <c r="AC86" s="5">
        <f ca="1" t="shared" si="23"/>
        <v>0</v>
      </c>
      <c r="AD86">
        <f ca="1" t="shared" si="24"/>
        <v>0</v>
      </c>
    </row>
    <row r="87" spans="1:30">
      <c r="A87">
        <f>IF([1]Sheet!A87="","",[1]Sheet!A87)</f>
        <v>3275488</v>
      </c>
      <c r="B87" t="str">
        <f>IF(A87="","",[1]Sheet!B87)</f>
        <v>2025-04-19 05:52:45</v>
      </c>
      <c r="C87" t="str">
        <f>IF(A87="","",[1]Sheet!C87)</f>
        <v>大双31.45  小双34.28  大单34.28</v>
      </c>
      <c r="D87" t="str">
        <f>IF(A87="","",[1]Sheet!D87)</f>
        <v>大双</v>
      </c>
      <c r="E87">
        <f>IF(A87="","",[1]Sheet!E87)</f>
        <v>100.01</v>
      </c>
      <c r="F87">
        <f>IF(A87="","",[1]Sheet!F87)</f>
        <v>16</v>
      </c>
      <c r="G87" t="str">
        <f>IF(A87="","",[1]Sheet!G87)</f>
        <v>大双</v>
      </c>
      <c r="H87">
        <f>IF(A87="","",[1]Sheet!H87)</f>
        <v>148.444</v>
      </c>
      <c r="I87">
        <f>IF(A87="","",[1]Sheet!I87)</f>
        <v>48.434</v>
      </c>
      <c r="J87" t="str">
        <f>IF(A87="","",IF(F87="待开奖","",[1]Sheet!J87))</f>
        <v>是</v>
      </c>
      <c r="K87">
        <f t="shared" si="26"/>
        <v>1</v>
      </c>
      <c r="L87" s="7">
        <f t="shared" si="25"/>
        <v>1</v>
      </c>
      <c r="M87" s="7" cm="1">
        <f ca="1" t="array" ref="M87">IF(L86="",IF(G86=0,M86,""),IF(ROW()&lt;32,"",AVERAGE(IF(OFFSET(L$2,ROW()-31,0,30,1)&lt;&gt;"",OFFSET(L$2,ROW()-31,0,30,1)))))</f>
        <v>0.7</v>
      </c>
      <c r="N87" s="8">
        <f ca="1" t="shared" si="8"/>
        <v>0.688172043010753</v>
      </c>
      <c r="O87" s="7">
        <f ca="1" t="array" ref="O87">IF(L86="","",IF(ROW()&lt;32,"",AVERAGE(IF(OFFSET(L$2,ROW()-21,0,20,1)&lt;&gt;"",OFFSET(L$2,ROW()-21,0,20,1)))))</f>
        <v>0.7</v>
      </c>
      <c r="P87" s="8">
        <f ca="1" t="shared" si="9"/>
        <v>0.719354838709677</v>
      </c>
      <c r="Q87" s="7">
        <f t="shared" si="21"/>
        <v>48.434</v>
      </c>
      <c r="R87" s="7">
        <f t="shared" si="14"/>
        <v>9502.55519999997</v>
      </c>
      <c r="S87" s="14">
        <f t="shared" si="15"/>
        <v>-0.0140172124064631</v>
      </c>
      <c r="T87" s="15">
        <f ca="1" t="shared" si="16"/>
        <v>0.688172043010753</v>
      </c>
      <c r="U87" s="14">
        <f t="shared" si="17"/>
        <v>0.061226344447002</v>
      </c>
      <c r="V87" s="9">
        <f t="shared" si="18"/>
        <v>-2.42058184252845</v>
      </c>
      <c r="W87" s="16">
        <f t="shared" si="19"/>
        <v>0.751489971585464</v>
      </c>
      <c r="X87" s="17">
        <f ca="1" t="shared" si="20"/>
        <v>-0.0518478455481873</v>
      </c>
      <c r="Y87" s="9">
        <f ca="1" t="shared" si="10"/>
        <v>-0.107080153976575</v>
      </c>
      <c r="Z87" s="5">
        <f ca="1" t="shared" si="11"/>
        <v>0.0333038854106523</v>
      </c>
      <c r="AA87">
        <f ca="1" t="shared" si="22"/>
        <v>0</v>
      </c>
      <c r="AB87">
        <f t="shared" si="12"/>
        <v>0</v>
      </c>
      <c r="AC87" s="5">
        <f ca="1" t="shared" si="23"/>
        <v>0</v>
      </c>
      <c r="AD87">
        <f ca="1" t="shared" si="24"/>
        <v>0</v>
      </c>
    </row>
    <row r="88" spans="1:30">
      <c r="A88">
        <f>IF([1]Sheet!A88="","",[1]Sheet!A88)</f>
        <v>3275489</v>
      </c>
      <c r="B88" t="str">
        <f>IF(A88="","",[1]Sheet!B88)</f>
        <v>2025-04-19 05:56:16</v>
      </c>
      <c r="C88" t="str">
        <f>IF(A88="","",[1]Sheet!C88)</f>
        <v>大双31.45  小双34.28  大单34.28</v>
      </c>
      <c r="D88" t="str">
        <f>IF(A88="","",[1]Sheet!D88)</f>
        <v>大双</v>
      </c>
      <c r="E88">
        <f>IF(A88="","",[1]Sheet!E88)</f>
        <v>100.01</v>
      </c>
      <c r="F88">
        <f>IF(A88="","",[1]Sheet!F88)</f>
        <v>2</v>
      </c>
      <c r="G88" t="str">
        <f>IF(A88="","",[1]Sheet!G88)</f>
        <v>小双</v>
      </c>
      <c r="H88">
        <f>IF(A88="","",[1]Sheet!H88)</f>
        <v>148.4324</v>
      </c>
      <c r="I88">
        <f>IF(A88="","",[1]Sheet!I88)</f>
        <v>48.4224</v>
      </c>
      <c r="J88" t="str">
        <f>IF(A88="","",IF(F88="待开奖","",[1]Sheet!J88))</f>
        <v>是</v>
      </c>
      <c r="K88">
        <f t="shared" si="26"/>
        <v>1</v>
      </c>
      <c r="L88" s="7">
        <f t="shared" si="25"/>
        <v>1</v>
      </c>
      <c r="M88" s="7" cm="1">
        <f ca="1" t="array" ref="M88">IF(L87="",IF(G87=0,M87,""),IF(ROW()&lt;32,"",AVERAGE(IF(OFFSET(L$2,ROW()-31,0,30,1)&lt;&gt;"",OFFSET(L$2,ROW()-31,0,30,1)))))</f>
        <v>0.7</v>
      </c>
      <c r="N88" s="8">
        <f ca="1" t="shared" si="8"/>
        <v>0.719354838709677</v>
      </c>
      <c r="O88" s="7">
        <f ca="1" t="array" ref="O88">IF(L87="","",IF(ROW()&lt;32,"",AVERAGE(IF(OFFSET(L$2,ROW()-21,0,20,1)&lt;&gt;"",OFFSET(L$2,ROW()-21,0,20,1)))))</f>
        <v>0.75</v>
      </c>
      <c r="P88" s="8">
        <f ca="1" t="shared" si="9"/>
        <v>0.766129032258065</v>
      </c>
      <c r="Q88" s="7">
        <f t="shared" ref="Q88:Q119" si="27">IF(OR(F88=13,F88=14),IF(L88=1,-68.1,I88),I88)</f>
        <v>48.4224</v>
      </c>
      <c r="R88" s="7">
        <f t="shared" si="14"/>
        <v>9550.97759999997</v>
      </c>
      <c r="S88" s="14">
        <f t="shared" si="15"/>
        <v>-0.0139467638735363</v>
      </c>
      <c r="T88" s="15">
        <f ca="1" t="shared" si="16"/>
        <v>0.719354838709677</v>
      </c>
      <c r="U88" s="14">
        <f t="shared" si="17"/>
        <v>0.061226344447002</v>
      </c>
      <c r="V88" s="9">
        <f t="shared" si="18"/>
        <v>-2.29708093171546</v>
      </c>
      <c r="W88" s="16">
        <f t="shared" si="19"/>
        <v>0.863836811868228</v>
      </c>
      <c r="X88" s="17">
        <f ca="1" t="shared" si="20"/>
        <v>-0.0220053767389497</v>
      </c>
      <c r="Y88" s="9">
        <f ca="1" t="shared" si="10"/>
        <v>-0.103808047159743</v>
      </c>
      <c r="Z88" s="5">
        <f ca="1" t="shared" si="11"/>
        <v>0.0365261042320517</v>
      </c>
      <c r="AA88">
        <f ca="1" t="shared" si="22"/>
        <v>0</v>
      </c>
      <c r="AB88">
        <f t="shared" si="12"/>
        <v>0</v>
      </c>
      <c r="AC88" s="5">
        <f ca="1" t="shared" si="23"/>
        <v>0</v>
      </c>
      <c r="AD88">
        <f ca="1" t="shared" si="24"/>
        <v>0</v>
      </c>
    </row>
    <row r="89" spans="1:30">
      <c r="A89">
        <f>IF([1]Sheet!A89="","",[1]Sheet!A89)</f>
        <v>3275490</v>
      </c>
      <c r="B89" t="str">
        <f>IF(A89="","",[1]Sheet!B89)</f>
        <v>2025-04-19 05:59:46</v>
      </c>
      <c r="C89" t="str">
        <f>IF(A89="","",[1]Sheet!C89)</f>
        <v>大双31.45  小双34.28  大单34.28</v>
      </c>
      <c r="D89" t="str">
        <f>IF(A89="","",[1]Sheet!D89)</f>
        <v>大双</v>
      </c>
      <c r="E89">
        <f>IF(A89="","",[1]Sheet!E89)</f>
        <v>100.01</v>
      </c>
      <c r="F89">
        <f>IF(A89="","",[1]Sheet!F89)</f>
        <v>18</v>
      </c>
      <c r="G89" t="str">
        <f>IF(A89="","",[1]Sheet!G89)</f>
        <v>大双</v>
      </c>
      <c r="H89">
        <f>IF(A89="","",[1]Sheet!H89)</f>
        <v>148.444</v>
      </c>
      <c r="I89">
        <f>IF(A89="","",[1]Sheet!I89)</f>
        <v>48.434</v>
      </c>
      <c r="J89" t="str">
        <f>IF(A89="","",IF(F89="待开奖","",[1]Sheet!J89))</f>
        <v>是</v>
      </c>
      <c r="K89">
        <f t="shared" si="26"/>
        <v>1</v>
      </c>
      <c r="L89" s="7">
        <f t="shared" si="25"/>
        <v>1</v>
      </c>
      <c r="M89" s="7" cm="1">
        <f ca="1" t="array" ref="M89">IF(L88="",IF(G88=0,M88,""),IF(ROW()&lt;32,"",AVERAGE(IF(OFFSET(L$2,ROW()-31,0,30,1)&lt;&gt;"",OFFSET(L$2,ROW()-31,0,30,1)))))</f>
        <v>0.7</v>
      </c>
      <c r="N89" s="8">
        <f ca="1" t="shared" si="8"/>
        <v>0.719354838709677</v>
      </c>
      <c r="O89" s="7">
        <f ca="1" t="array" ref="O89">IF(L88="","",IF(ROW()&lt;32,"",AVERAGE(IF(OFFSET(L$2,ROW()-21,0,20,1)&lt;&gt;"",OFFSET(L$2,ROW()-21,0,20,1)))))</f>
        <v>0.8</v>
      </c>
      <c r="P89" s="8">
        <f ca="1" t="shared" si="9"/>
        <v>0.812903225806452</v>
      </c>
      <c r="Q89" s="7">
        <f t="shared" si="27"/>
        <v>48.434</v>
      </c>
      <c r="R89" s="7">
        <f t="shared" si="14"/>
        <v>9599.41159999997</v>
      </c>
      <c r="S89" s="14">
        <f t="shared" si="15"/>
        <v>-0.00186877023464831</v>
      </c>
      <c r="T89" s="15">
        <f ca="1" t="shared" si="16"/>
        <v>0.719354838709677</v>
      </c>
      <c r="U89" s="14">
        <f t="shared" si="17"/>
        <v>0.061226344447002</v>
      </c>
      <c r="V89" s="9">
        <f t="shared" si="18"/>
        <v>-2.14133097313922</v>
      </c>
      <c r="W89" s="16">
        <f t="shared" si="19"/>
        <v>0.863826267180569</v>
      </c>
      <c r="X89" s="17">
        <f ca="1" t="shared" si="20"/>
        <v>-0.00280803725842482</v>
      </c>
      <c r="Y89" s="9">
        <f ca="1" t="shared" si="10"/>
        <v>-0.100067306052287</v>
      </c>
      <c r="Z89" s="5">
        <f ca="1" t="shared" si="11"/>
        <v>0.0406025225729804</v>
      </c>
      <c r="AA89">
        <f ca="1" t="shared" si="22"/>
        <v>0</v>
      </c>
      <c r="AB89">
        <f t="shared" si="12"/>
        <v>0</v>
      </c>
      <c r="AC89" s="5">
        <f ca="1" t="shared" si="23"/>
        <v>0</v>
      </c>
      <c r="AD89">
        <f ca="1" t="shared" si="24"/>
        <v>0</v>
      </c>
    </row>
    <row r="90" spans="1:30">
      <c r="A90">
        <f>IF([1]Sheet!A90="","",[1]Sheet!A90)</f>
        <v>3275491</v>
      </c>
      <c r="B90" t="str">
        <f>IF(A90="","",[1]Sheet!B90)</f>
        <v>2025-04-19 06:03:17</v>
      </c>
      <c r="C90" t="str">
        <f>IF(A90="","",[1]Sheet!C90)</f>
        <v>大双31.45  小双34.28  大单34.28</v>
      </c>
      <c r="D90" t="str">
        <f>IF(A90="","",[1]Sheet!D90)</f>
        <v>大双</v>
      </c>
      <c r="E90">
        <f>IF(A90="","",[1]Sheet!E90)</f>
        <v>100.01</v>
      </c>
      <c r="F90">
        <f>IF(A90="","",[1]Sheet!F90)</f>
        <v>9</v>
      </c>
      <c r="G90" t="str">
        <f>IF(A90="","",[1]Sheet!G90)</f>
        <v>小单</v>
      </c>
      <c r="H90">
        <f>IF(A90="","",[1]Sheet!H90)</f>
        <v>0</v>
      </c>
      <c r="I90">
        <f>IF(A90="","",[1]Sheet!I90)</f>
        <v>-100.01</v>
      </c>
      <c r="J90" t="str">
        <f>IF(A90="","",IF(F90="待开奖","",[1]Sheet!J90))</f>
        <v>否</v>
      </c>
      <c r="K90">
        <f t="shared" si="26"/>
        <v>0</v>
      </c>
      <c r="L90" s="7">
        <f t="shared" si="25"/>
        <v>0</v>
      </c>
      <c r="M90" s="7" cm="1">
        <f ca="1" t="array" ref="M90">IF(L89="",IF(G89=0,M89,""),IF(ROW()&lt;32,"",AVERAGE(IF(OFFSET(L$2,ROW()-31,0,30,1)&lt;&gt;"",OFFSET(L$2,ROW()-31,0,30,1)))))</f>
        <v>0.666666666666667</v>
      </c>
      <c r="N90" s="8">
        <f ca="1" t="shared" si="8"/>
        <v>0.719354838709677</v>
      </c>
      <c r="O90" s="7">
        <f ca="1" t="array" ref="O90">IF(L89="","",IF(ROW()&lt;32,"",AVERAGE(IF(OFFSET(L$2,ROW()-21,0,20,1)&lt;&gt;"",OFFSET(L$2,ROW()-21,0,20,1)))))</f>
        <v>0.75</v>
      </c>
      <c r="P90" s="8">
        <f ca="1" t="shared" si="9"/>
        <v>0.766129032258065</v>
      </c>
      <c r="Q90" s="7">
        <f t="shared" si="27"/>
        <v>-100.01</v>
      </c>
      <c r="R90" s="7">
        <f t="shared" si="14"/>
        <v>9499.40159999997</v>
      </c>
      <c r="S90" s="14">
        <f t="shared" si="15"/>
        <v>-0.00185815493400411</v>
      </c>
      <c r="T90" s="15">
        <f ca="1" t="shared" si="16"/>
        <v>0.719354838709677</v>
      </c>
      <c r="U90" s="14">
        <f t="shared" si="17"/>
        <v>0.061226344447002</v>
      </c>
      <c r="V90" s="9">
        <f t="shared" si="18"/>
        <v>-2.02368119580913</v>
      </c>
      <c r="W90" s="16">
        <f t="shared" si="19"/>
        <v>0.998642095053346</v>
      </c>
      <c r="X90" s="17">
        <f ca="1" t="shared" si="20"/>
        <v>0.0224417078520557</v>
      </c>
      <c r="Y90" s="9">
        <f ca="1" t="shared" si="10"/>
        <v>-0.0956919841271316</v>
      </c>
      <c r="Z90" s="5">
        <f ca="1" t="shared" si="11"/>
        <v>0.045897281577633</v>
      </c>
      <c r="AA90">
        <f ca="1" t="shared" si="22"/>
        <v>-100.01</v>
      </c>
      <c r="AB90">
        <f t="shared" si="12"/>
        <v>0</v>
      </c>
      <c r="AC90" s="5">
        <f ca="1" t="shared" si="23"/>
        <v>-100.01</v>
      </c>
      <c r="AD90">
        <f ca="1" t="shared" si="24"/>
        <v>0</v>
      </c>
    </row>
    <row r="91" spans="1:30">
      <c r="A91">
        <f>IF([1]Sheet!A91="","",[1]Sheet!A91)</f>
        <v>3275492</v>
      </c>
      <c r="B91" t="str">
        <f>IF(A91="","",[1]Sheet!B91)</f>
        <v>2025-04-19 06:06:48</v>
      </c>
      <c r="C91" t="str">
        <f>IF(A91="","",[1]Sheet!C91)</f>
        <v>小单32.36  小双35.28  大双32.36</v>
      </c>
      <c r="D91" t="str">
        <f>IF(A91="","",[1]Sheet!D91)</f>
        <v>小双</v>
      </c>
      <c r="E91">
        <f>IF(A91="","",[1]Sheet!E91)</f>
        <v>100</v>
      </c>
      <c r="F91">
        <f>IF(A91="","",[1]Sheet!F91)</f>
        <v>11</v>
      </c>
      <c r="G91" t="str">
        <f>IF(A91="","",[1]Sheet!G91)</f>
        <v>小单</v>
      </c>
      <c r="H91">
        <f>IF(A91="","",[1]Sheet!H91)</f>
        <v>152.7392</v>
      </c>
      <c r="I91">
        <f>IF(A91="","",[1]Sheet!I91)</f>
        <v>52.7392</v>
      </c>
      <c r="J91" t="str">
        <f>IF(A91="","",IF(F91="待开奖","",[1]Sheet!J91))</f>
        <v>是</v>
      </c>
      <c r="K91">
        <f t="shared" si="26"/>
        <v>1</v>
      </c>
      <c r="L91" s="7">
        <f t="shared" si="25"/>
        <v>1</v>
      </c>
      <c r="M91" s="7" cm="1">
        <f ca="1" t="array" ref="M91">IF(L90="",IF(G90=0,M90,""),IF(ROW()&lt;32,"",AVERAGE(IF(OFFSET(L$2,ROW()-31,0,30,1)&lt;&gt;"",OFFSET(L$2,ROW()-31,0,30,1)))))</f>
        <v>0.666666666666667</v>
      </c>
      <c r="N91" s="8">
        <f ca="1" t="shared" si="8"/>
        <v>0.623655913978495</v>
      </c>
      <c r="O91" s="7">
        <f ca="1" t="array" ref="O91">IF(L90="","",IF(ROW()&lt;32,"",AVERAGE(IF(OFFSET(L$2,ROW()-21,0,20,1)&lt;&gt;"",OFFSET(L$2,ROW()-21,0,20,1)))))</f>
        <v>0.75</v>
      </c>
      <c r="P91" s="8">
        <f ca="1" t="shared" si="9"/>
        <v>0.701612903225806</v>
      </c>
      <c r="Q91" s="7">
        <f t="shared" si="27"/>
        <v>52.7392</v>
      </c>
      <c r="R91" s="7">
        <f t="shared" si="14"/>
        <v>9552.14079999997</v>
      </c>
      <c r="S91" s="14">
        <f t="shared" si="15"/>
        <v>-0.0172054506446534</v>
      </c>
      <c r="T91" s="15">
        <f ca="1" t="shared" si="16"/>
        <v>0.623655913978495</v>
      </c>
      <c r="U91" s="14">
        <f t="shared" si="17"/>
        <v>0.061226344447002</v>
      </c>
      <c r="V91" s="9">
        <f t="shared" si="18"/>
        <v>-2.01458512611106</v>
      </c>
      <c r="W91" s="16">
        <f t="shared" si="19"/>
        <v>0.863836811868227</v>
      </c>
      <c r="X91" s="17">
        <f ca="1" t="shared" si="20"/>
        <v>-0.0138731871560805</v>
      </c>
      <c r="Y91" s="9">
        <f ca="1" t="shared" si="10"/>
        <v>-0.0928706463005436</v>
      </c>
      <c r="Z91" s="5">
        <f ca="1" t="shared" si="11"/>
        <v>0.0475057781766969</v>
      </c>
      <c r="AA91">
        <f ca="1" t="shared" si="22"/>
        <v>0</v>
      </c>
      <c r="AB91">
        <f t="shared" si="12"/>
        <v>0</v>
      </c>
      <c r="AC91" s="5">
        <f ca="1" t="shared" si="23"/>
        <v>0</v>
      </c>
      <c r="AD91">
        <f ca="1" t="shared" si="24"/>
        <v>0</v>
      </c>
    </row>
    <row r="92" spans="1:30">
      <c r="A92">
        <f>IF([1]Sheet!A92="","",[1]Sheet!A92)</f>
        <v>3275493</v>
      </c>
      <c r="B92" t="str">
        <f>IF(A92="","",[1]Sheet!B92)</f>
        <v>2025-04-19 06:10:19</v>
      </c>
      <c r="C92" t="str">
        <f>IF(A92="","",[1]Sheet!C92)</f>
        <v>小单32.36  小双35.28  大双32.36</v>
      </c>
      <c r="D92" t="str">
        <f>IF(A92="","",[1]Sheet!D92)</f>
        <v>小双</v>
      </c>
      <c r="E92">
        <f>IF(A92="","",[1]Sheet!E92)</f>
        <v>100</v>
      </c>
      <c r="F92">
        <f>IF(A92="","",[1]Sheet!F92)</f>
        <v>5</v>
      </c>
      <c r="G92" t="str">
        <f>IF(A92="","",[1]Sheet!G92)</f>
        <v>小单</v>
      </c>
      <c r="H92">
        <f>IF(A92="","",[1]Sheet!H92)</f>
        <v>152.7392</v>
      </c>
      <c r="I92">
        <f>IF(A92="","",[1]Sheet!I92)</f>
        <v>52.7392</v>
      </c>
      <c r="J92" t="str">
        <f>IF(A92="","",IF(F92="待开奖","",[1]Sheet!J92))</f>
        <v>是</v>
      </c>
      <c r="K92">
        <f t="shared" si="26"/>
        <v>1</v>
      </c>
      <c r="L92" s="7">
        <f t="shared" si="25"/>
        <v>1</v>
      </c>
      <c r="M92" s="7" cm="1">
        <f ca="1" t="array" ref="M92">IF(L91="",IF(G91=0,M91,""),IF(ROW()&lt;32,"",AVERAGE(IF(OFFSET(L$2,ROW()-31,0,30,1)&lt;&gt;"",OFFSET(L$2,ROW()-31,0,30,1)))))</f>
        <v>0.666666666666667</v>
      </c>
      <c r="N92" s="8">
        <f ca="1" t="shared" si="8"/>
        <v>0.688172043010753</v>
      </c>
      <c r="O92" s="7">
        <f ca="1" t="array" ref="O92">IF(L91="","",IF(ROW()&lt;32,"",AVERAGE(IF(OFFSET(L$2,ROW()-21,0,20,1)&lt;&gt;"",OFFSET(L$2,ROW()-21,0,20,1)))))</f>
        <v>0.75</v>
      </c>
      <c r="P92" s="8">
        <f ca="1" t="shared" si="9"/>
        <v>0.766129032258065</v>
      </c>
      <c r="Q92" s="7">
        <f t="shared" si="27"/>
        <v>52.7392</v>
      </c>
      <c r="R92" s="7">
        <f t="shared" si="14"/>
        <v>9604.87999999997</v>
      </c>
      <c r="S92" s="14">
        <f t="shared" si="15"/>
        <v>-0.0166753022000916</v>
      </c>
      <c r="T92" s="15">
        <f ca="1" t="shared" si="16"/>
        <v>0.688172043010753</v>
      </c>
      <c r="U92" s="14">
        <f t="shared" si="17"/>
        <v>0.061226344447002</v>
      </c>
      <c r="V92" s="9">
        <f t="shared" si="18"/>
        <v>-2.00318593856357</v>
      </c>
      <c r="W92" s="16">
        <f t="shared" si="19"/>
        <v>0.867760890117082</v>
      </c>
      <c r="X92" s="17">
        <f ca="1" t="shared" si="20"/>
        <v>0.000721409763373593</v>
      </c>
      <c r="Y92" s="9">
        <f ca="1" t="shared" si="10"/>
        <v>-0.0897509110984131</v>
      </c>
      <c r="Z92" s="5">
        <f ca="1" t="shared" si="11"/>
        <v>0.0496369017201791</v>
      </c>
      <c r="AA92">
        <f ca="1" t="shared" si="22"/>
        <v>0</v>
      </c>
      <c r="AB92">
        <f t="shared" si="12"/>
        <v>0</v>
      </c>
      <c r="AC92" s="5">
        <f ca="1" t="shared" si="23"/>
        <v>0</v>
      </c>
      <c r="AD92">
        <f ca="1" t="shared" si="24"/>
        <v>0</v>
      </c>
    </row>
    <row r="93" spans="1:30">
      <c r="A93">
        <f>IF([1]Sheet!A93="","",[1]Sheet!A93)</f>
        <v>3275494</v>
      </c>
      <c r="B93" t="str">
        <f>IF(A93="","",[1]Sheet!B93)</f>
        <v>2025-04-19 06:13:39</v>
      </c>
      <c r="C93" t="str">
        <f>IF(A93="","",[1]Sheet!C93)</f>
        <v>小单32.36  小双35.28  大双32.36</v>
      </c>
      <c r="D93" t="str">
        <f>IF(A93="","",[1]Sheet!D93)</f>
        <v>小双</v>
      </c>
      <c r="E93">
        <f>IF(A93="","",[1]Sheet!E93)</f>
        <v>100</v>
      </c>
      <c r="F93">
        <f>IF(A93="","",[1]Sheet!F93)</f>
        <v>7</v>
      </c>
      <c r="G93" t="str">
        <f>IF(A93="","",[1]Sheet!G93)</f>
        <v>小单</v>
      </c>
      <c r="H93">
        <f>IF(A93="","",[1]Sheet!H93)</f>
        <v>152.7392</v>
      </c>
      <c r="I93">
        <f>IF(A93="","",[1]Sheet!I93)</f>
        <v>52.7392</v>
      </c>
      <c r="J93" t="str">
        <f>IF(A93="","",IF(F93="待开奖","",[1]Sheet!J93))</f>
        <v>是</v>
      </c>
      <c r="K93">
        <f t="shared" si="26"/>
        <v>1</v>
      </c>
      <c r="L93" s="7">
        <f t="shared" si="25"/>
        <v>1</v>
      </c>
      <c r="M93" s="7" cm="1">
        <f ca="1" t="array" ref="M93">IF(L92="",IF(G92=0,M92,""),IF(ROW()&lt;32,"",AVERAGE(IF(OFFSET(L$2,ROW()-31,0,30,1)&lt;&gt;"",OFFSET(L$2,ROW()-31,0,30,1)))))</f>
        <v>0.666666666666667</v>
      </c>
      <c r="N93" s="8">
        <f ca="1" t="shared" si="8"/>
        <v>0.688172043010753</v>
      </c>
      <c r="O93" s="7">
        <f ca="1" t="array" ref="O93">IF(L92="","",IF(ROW()&lt;32,"",AVERAGE(IF(OFFSET(L$2,ROW()-21,0,20,1)&lt;&gt;"",OFFSET(L$2,ROW()-21,0,20,1)))))</f>
        <v>0.8</v>
      </c>
      <c r="P93" s="8">
        <f ca="1" t="shared" si="9"/>
        <v>0.812903225806452</v>
      </c>
      <c r="Q93" s="7">
        <f t="shared" si="27"/>
        <v>52.7392</v>
      </c>
      <c r="R93" s="7">
        <f t="shared" si="14"/>
        <v>9657.61919999997</v>
      </c>
      <c r="S93" s="14">
        <f t="shared" si="15"/>
        <v>-0.0161504128450393</v>
      </c>
      <c r="T93" s="15">
        <f ca="1" t="shared" si="16"/>
        <v>0.688172043010753</v>
      </c>
      <c r="U93" s="14">
        <f t="shared" si="17"/>
        <v>0.061226344447002</v>
      </c>
      <c r="V93" s="9">
        <f t="shared" si="18"/>
        <v>-1.9895556007147</v>
      </c>
      <c r="W93" s="16">
        <f t="shared" si="19"/>
        <v>0.871684968365937</v>
      </c>
      <c r="X93" s="17">
        <f ca="1" t="shared" si="20"/>
        <v>0.00263431817966221</v>
      </c>
      <c r="Y93" s="9">
        <f ca="1" t="shared" si="10"/>
        <v>-0.0889684472797708</v>
      </c>
      <c r="Z93" s="5">
        <f ca="1" t="shared" si="11"/>
        <v>0.0508863289351947</v>
      </c>
      <c r="AA93">
        <f ca="1" t="shared" si="22"/>
        <v>0</v>
      </c>
      <c r="AB93">
        <f t="shared" si="12"/>
        <v>0</v>
      </c>
      <c r="AC93" s="5">
        <f ca="1" t="shared" si="23"/>
        <v>0</v>
      </c>
      <c r="AD93">
        <f ca="1" t="shared" si="24"/>
        <v>0</v>
      </c>
    </row>
    <row r="94" spans="1:30">
      <c r="A94">
        <f>IF([1]Sheet!A94="","",[1]Sheet!A94)</f>
        <v>3275495</v>
      </c>
      <c r="B94" t="str">
        <f>IF(A94="","",[1]Sheet!B94)</f>
        <v>2025-04-19 06:17:10</v>
      </c>
      <c r="C94" t="str">
        <f>IF(A94="","",[1]Sheet!C94)</f>
        <v>小单32.36  小双35.28  大双32.36</v>
      </c>
      <c r="D94" t="str">
        <f>IF(A94="","",[1]Sheet!D94)</f>
        <v>小双</v>
      </c>
      <c r="E94">
        <f>IF(A94="","",[1]Sheet!E94)</f>
        <v>100</v>
      </c>
      <c r="F94">
        <f>IF(A94="","",[1]Sheet!F94)</f>
        <v>8</v>
      </c>
      <c r="G94" t="str">
        <f>IF(A94="","",[1]Sheet!G94)</f>
        <v>小双</v>
      </c>
      <c r="H94">
        <f>IF(A94="","",[1]Sheet!H94)</f>
        <v>152.7624</v>
      </c>
      <c r="I94">
        <f>IF(A94="","",[1]Sheet!I94)</f>
        <v>52.7624</v>
      </c>
      <c r="J94" t="str">
        <f>IF(A94="","",IF(F94="待开奖","",[1]Sheet!J94))</f>
        <v>是</v>
      </c>
      <c r="K94">
        <f t="shared" si="26"/>
        <v>1</v>
      </c>
      <c r="L94" s="7">
        <f t="shared" si="25"/>
        <v>1</v>
      </c>
      <c r="M94" s="7" cm="1">
        <f ca="1" t="array" ref="M94">IF(L93="",IF(G93=0,M93,""),IF(ROW()&lt;32,"",AVERAGE(IF(OFFSET(L$2,ROW()-31,0,30,1)&lt;&gt;"",OFFSET(L$2,ROW()-31,0,30,1)))))</f>
        <v>0.7</v>
      </c>
      <c r="N94" s="8">
        <f ca="1" t="shared" si="8"/>
        <v>0.688172043010753</v>
      </c>
      <c r="O94" s="7">
        <f ca="1" t="array" ref="O94">IF(L93="","",IF(ROW()&lt;32,"",AVERAGE(IF(OFFSET(L$2,ROW()-21,0,20,1)&lt;&gt;"",OFFSET(L$2,ROW()-21,0,20,1)))))</f>
        <v>0.85</v>
      </c>
      <c r="P94" s="8">
        <f ca="1" t="shared" si="9"/>
        <v>0.859677419354839</v>
      </c>
      <c r="Q94" s="7">
        <f t="shared" si="27"/>
        <v>52.7624</v>
      </c>
      <c r="R94" s="7">
        <f t="shared" si="14"/>
        <v>9710.38159999997</v>
      </c>
      <c r="S94" s="14">
        <f t="shared" si="15"/>
        <v>-0.0005091829278175</v>
      </c>
      <c r="T94" s="15">
        <f ca="1" t="shared" si="16"/>
        <v>0.688172043010753</v>
      </c>
      <c r="U94" s="14">
        <f t="shared" si="17"/>
        <v>0.0515097729176616</v>
      </c>
      <c r="V94" s="9">
        <f t="shared" si="18"/>
        <v>-1.88024556528083</v>
      </c>
      <c r="W94" s="16">
        <f t="shared" si="19"/>
        <v>0.875609046614791</v>
      </c>
      <c r="X94" s="17">
        <f ca="1" t="shared" si="20"/>
        <v>0.0215650699819032</v>
      </c>
      <c r="Y94" s="9">
        <f ca="1" t="shared" si="10"/>
        <v>-0.0872221097208969</v>
      </c>
      <c r="Z94" s="5">
        <f ca="1" t="shared" si="11"/>
        <v>0.053674347662196</v>
      </c>
      <c r="AA94">
        <f ca="1" t="shared" si="22"/>
        <v>52.7624</v>
      </c>
      <c r="AB94">
        <f t="shared" si="12"/>
        <v>0</v>
      </c>
      <c r="AC94" s="5">
        <f ca="1" t="shared" si="23"/>
        <v>52.7624</v>
      </c>
      <c r="AD94">
        <f ca="1" t="shared" si="24"/>
        <v>0</v>
      </c>
    </row>
    <row r="95" spans="1:30">
      <c r="A95">
        <f>IF([1]Sheet!A95="","",[1]Sheet!A95)</f>
        <v>3275496</v>
      </c>
      <c r="B95" t="str">
        <f>IF(A95="","",[1]Sheet!B95)</f>
        <v>2025-04-19 06:20:41</v>
      </c>
      <c r="C95" t="str">
        <f>IF(A95="","",[1]Sheet!C95)</f>
        <v>小单32.36  小双35.28  大双32.36</v>
      </c>
      <c r="D95" t="str">
        <f>IF(A95="","",[1]Sheet!D95)</f>
        <v>小双</v>
      </c>
      <c r="E95">
        <f>IF(A95="","",[1]Sheet!E95)</f>
        <v>100</v>
      </c>
      <c r="F95">
        <f>IF(A95="","",[1]Sheet!F95)</f>
        <v>4</v>
      </c>
      <c r="G95" t="str">
        <f>IF(A95="","",[1]Sheet!G95)</f>
        <v>小双</v>
      </c>
      <c r="H95">
        <f>IF(A95="","",[1]Sheet!H95)</f>
        <v>152.7624</v>
      </c>
      <c r="I95">
        <f>IF(A95="","",[1]Sheet!I95)</f>
        <v>52.7624</v>
      </c>
      <c r="J95" t="str">
        <f>IF(A95="","",IF(F95="待开奖","",[1]Sheet!J95))</f>
        <v>是</v>
      </c>
      <c r="K95">
        <f t="shared" si="26"/>
        <v>1</v>
      </c>
      <c r="L95" s="7">
        <f t="shared" si="25"/>
        <v>1</v>
      </c>
      <c r="M95" s="7" cm="1">
        <f ca="1" t="array" ref="M95">IF(L94="",IF(G94=0,M94,""),IF(ROW()&lt;32,"",AVERAGE(IF(OFFSET(L$2,ROW()-31,0,30,1)&lt;&gt;"",OFFSET(L$2,ROW()-31,0,30,1)))))</f>
        <v>0.733333333333333</v>
      </c>
      <c r="N95" s="8">
        <f ca="1" t="shared" si="8"/>
        <v>0.719354838709677</v>
      </c>
      <c r="O95" s="7">
        <f ca="1" t="array" ref="O95">IF(L94="","",IF(ROW()&lt;32,"",AVERAGE(IF(OFFSET(L$2,ROW()-21,0,20,1)&lt;&gt;"",OFFSET(L$2,ROW()-21,0,20,1)))))</f>
        <v>0.9</v>
      </c>
      <c r="P95" s="8">
        <f ca="1" t="shared" si="9"/>
        <v>0.906451612903226</v>
      </c>
      <c r="Q95" s="7">
        <f t="shared" si="27"/>
        <v>52.7624</v>
      </c>
      <c r="R95" s="7">
        <f t="shared" si="14"/>
        <v>9763.14399999997</v>
      </c>
      <c r="S95" s="14">
        <f t="shared" si="15"/>
        <v>0.0154616416753</v>
      </c>
      <c r="T95" s="15">
        <f ca="1" t="shared" si="16"/>
        <v>0.719354838709677</v>
      </c>
      <c r="U95" s="14">
        <f t="shared" si="17"/>
        <v>0.0561829207618366</v>
      </c>
      <c r="V95" s="9">
        <f t="shared" si="18"/>
        <v>-1.6393964185516</v>
      </c>
      <c r="W95" s="16">
        <f t="shared" si="19"/>
        <v>1.01593128481006</v>
      </c>
      <c r="X95" s="17">
        <f ca="1" t="shared" si="20"/>
        <v>0.0693080706418211</v>
      </c>
      <c r="Y95" s="9">
        <f ca="1" t="shared" si="10"/>
        <v>-0.0821637867961176</v>
      </c>
      <c r="Z95" s="5">
        <f ca="1" t="shared" si="11"/>
        <v>0.0605913396559909</v>
      </c>
      <c r="AA95">
        <f ca="1" t="shared" si="22"/>
        <v>52.7624</v>
      </c>
      <c r="AB95">
        <f t="shared" si="12"/>
        <v>0</v>
      </c>
      <c r="AC95" s="5">
        <f ca="1" t="shared" si="23"/>
        <v>52.7624</v>
      </c>
      <c r="AD95">
        <f ca="1" t="shared" si="24"/>
        <v>0</v>
      </c>
    </row>
    <row r="96" s="5" customFormat="1" spans="1:30">
      <c r="A96" s="5">
        <f>IF([1]Sheet!A96="","",[1]Sheet!A96)</f>
        <v>3275497</v>
      </c>
      <c r="B96" s="5" t="str">
        <f>IF(A96="","",[1]Sheet!B96)</f>
        <v>2025-04-19 06:24:12</v>
      </c>
      <c r="C96" s="5" t="str">
        <f>IF(A96="","",[1]Sheet!C96)</f>
        <v>小单32.36  小双35.28  大双32.36</v>
      </c>
      <c r="D96" s="5" t="str">
        <f>IF(A96="","",[1]Sheet!D96)</f>
        <v>小双</v>
      </c>
      <c r="E96" s="5">
        <f>IF(A96="","",[1]Sheet!E96)</f>
        <v>100</v>
      </c>
      <c r="F96" s="5">
        <f>IF(A96="","",[1]Sheet!F96)</f>
        <v>9</v>
      </c>
      <c r="G96" s="5" t="str">
        <f>IF(A96="","",[1]Sheet!G96)</f>
        <v>小单</v>
      </c>
      <c r="H96" s="5">
        <f>IF(A96="","",[1]Sheet!H96)</f>
        <v>152.7392</v>
      </c>
      <c r="I96" s="5">
        <f>IF(A96="","",[1]Sheet!I96)</f>
        <v>52.7392</v>
      </c>
      <c r="J96" s="5" t="str">
        <f>IF(A96="","",IF(F96="待开奖","",[1]Sheet!J96))</f>
        <v>是</v>
      </c>
      <c r="K96" s="5">
        <f t="shared" si="26"/>
        <v>1</v>
      </c>
      <c r="L96" s="9">
        <f t="shared" si="25"/>
        <v>1</v>
      </c>
      <c r="M96" s="9" cm="1">
        <f ca="1" t="array" ref="M96">IF(L95="",IF(G95=0,M95,""),IF(ROW()&lt;32,"",AVERAGE(IF(OFFSET(L$2,ROW()-31,0,30,1)&lt;&gt;"",OFFSET(L$2,ROW()-31,0,30,1)))))</f>
        <v>0.766666666666667</v>
      </c>
      <c r="N96" s="24">
        <f ca="1" t="shared" si="8"/>
        <v>0.750537634408602</v>
      </c>
      <c r="O96" s="9">
        <f ca="1" t="array" ref="O96">IF(L95="","",IF(ROW()&lt;32,"",AVERAGE(IF(OFFSET(L$2,ROW()-21,0,20,1)&lt;&gt;"",OFFSET(L$2,ROW()-21,0,20,1)))))</f>
        <v>0.9</v>
      </c>
      <c r="P96" s="24">
        <f ca="1" t="shared" si="9"/>
        <v>0.906451612903226</v>
      </c>
      <c r="Q96" s="9">
        <f t="shared" si="27"/>
        <v>52.7392</v>
      </c>
      <c r="R96" s="9">
        <f t="shared" si="14"/>
        <v>9815.88319999997</v>
      </c>
      <c r="S96" s="14">
        <f t="shared" si="15"/>
        <v>0.0317700597109481</v>
      </c>
      <c r="T96" s="15">
        <f ca="1" t="shared" si="16"/>
        <v>0.750537634408602</v>
      </c>
      <c r="U96" s="14">
        <f t="shared" si="17"/>
        <v>0.0612835373523115</v>
      </c>
      <c r="V96" s="9">
        <f t="shared" si="18"/>
        <v>-1.36403618315268</v>
      </c>
      <c r="W96" s="15">
        <f t="shared" si="19"/>
        <v>1.18743728195898</v>
      </c>
      <c r="X96" s="17">
        <f ca="1" t="shared" si="20"/>
        <v>0.123593593469941</v>
      </c>
      <c r="Y96" s="9">
        <f ca="1" t="shared" si="10"/>
        <v>-0.0740427041493606</v>
      </c>
      <c r="Z96" s="5">
        <f ca="1" t="shared" si="11"/>
        <v>0.0704893207367628</v>
      </c>
      <c r="AA96">
        <f ca="1" t="shared" ref="AA96:AA127" si="28">IF(X96="","",IF(X96&gt;0,IF(X96&gt;Y96+Z96*$Z$1,I96,0),0))</f>
        <v>52.7392</v>
      </c>
      <c r="AB96">
        <f t="shared" si="12"/>
        <v>0</v>
      </c>
      <c r="AC96" s="5">
        <f ca="1" t="shared" si="23"/>
        <v>52.7392</v>
      </c>
      <c r="AD96">
        <f ca="1" t="shared" si="24"/>
        <v>0</v>
      </c>
    </row>
    <row r="97" spans="1:30">
      <c r="A97">
        <f>IF([1]Sheet!A97="","",[1]Sheet!A97)</f>
        <v>3275498</v>
      </c>
      <c r="B97" t="str">
        <f>IF(A97="","",[1]Sheet!B97)</f>
        <v>2025-04-19 06:27:42</v>
      </c>
      <c r="C97" t="str">
        <f>IF(A97="","",[1]Sheet!C97)</f>
        <v>小单32.36  小双35.28  大双32.36</v>
      </c>
      <c r="D97" t="str">
        <f>IF(A97="","",[1]Sheet!D97)</f>
        <v>小双</v>
      </c>
      <c r="E97">
        <f>IF(A97="","",[1]Sheet!E97)</f>
        <v>100</v>
      </c>
      <c r="F97">
        <f>IF(A97="","",[1]Sheet!F97)</f>
        <v>17</v>
      </c>
      <c r="G97" t="str">
        <f>IF(A97="","",[1]Sheet!G97)</f>
        <v>大单</v>
      </c>
      <c r="H97">
        <f>IF(A97="","",[1]Sheet!H97)</f>
        <v>0</v>
      </c>
      <c r="I97">
        <f>IF(A97="","",[1]Sheet!I97)</f>
        <v>-100</v>
      </c>
      <c r="J97" t="str">
        <f>IF(A97="","",IF(F97="待开奖","",[1]Sheet!J97))</f>
        <v>否</v>
      </c>
      <c r="K97">
        <f t="shared" si="26"/>
        <v>0</v>
      </c>
      <c r="L97" s="7">
        <f t="shared" si="25"/>
        <v>0</v>
      </c>
      <c r="M97" s="7" cm="1">
        <f ca="1" t="array" ref="M97">IF(L96="",IF(G96=0,M96,""),IF(ROW()&lt;32,"",AVERAGE(IF(OFFSET(L$2,ROW()-31,0,30,1)&lt;&gt;"",OFFSET(L$2,ROW()-31,0,30,1)))))</f>
        <v>0.733333333333333</v>
      </c>
      <c r="N97" s="8">
        <f ca="1" t="shared" ref="N97:N160" si="29">IF(G96=0,N95,IF(L96="","",IF(ROW()&lt;32,"",IF(ROW()=32,AVERAGE(L66:L95),2/31*L96+(1-2/31)*M96))))</f>
        <v>0.781720430107527</v>
      </c>
      <c r="O97" s="7">
        <f ca="1" t="array" ref="O97">IF(L96="","",IF(ROW()&lt;32,"",AVERAGE(IF(OFFSET(L$2,ROW()-21,0,20,1)&lt;&gt;"",OFFSET(L$2,ROW()-21,0,20,1)))))</f>
        <v>0.85</v>
      </c>
      <c r="P97" s="8">
        <f ca="1" t="shared" ref="P97:P160" si="30">IF(G96=0,P95,IF(L96="","",IF(ROW()&lt;32,"",IF(ROW()=32,AVERAGE(L66:L95),2/31*L96+(1-2/31)*O97))))</f>
        <v>0.859677419354839</v>
      </c>
      <c r="Q97" s="7">
        <f t="shared" si="27"/>
        <v>-100</v>
      </c>
      <c r="R97" s="7">
        <f t="shared" si="14"/>
        <v>9715.88319999997</v>
      </c>
      <c r="S97" s="14">
        <f t="shared" si="15"/>
        <v>0.0315939712157468</v>
      </c>
      <c r="T97" s="15">
        <f ca="1" t="shared" si="16"/>
        <v>0.781720430107527</v>
      </c>
      <c r="U97" s="14">
        <f t="shared" si="17"/>
        <v>0.0663271135907563</v>
      </c>
      <c r="V97" s="9">
        <f t="shared" si="18"/>
        <v>-1.15613447941761</v>
      </c>
      <c r="W97" s="16">
        <f t="shared" si="19"/>
        <v>1.40179238797575</v>
      </c>
      <c r="X97" s="17">
        <f ca="1" t="shared" si="20"/>
        <v>0.170489934164817</v>
      </c>
      <c r="Y97" s="9">
        <f ca="1" t="shared" si="10"/>
        <v>-0.0638692771222069</v>
      </c>
      <c r="Z97" s="5">
        <f ca="1" t="shared" si="11"/>
        <v>0.0820716583202878</v>
      </c>
      <c r="AA97">
        <f ca="1" t="shared" si="28"/>
        <v>-100</v>
      </c>
      <c r="AB97">
        <f t="shared" si="12"/>
        <v>0</v>
      </c>
      <c r="AC97" s="5">
        <f ca="1" t="shared" si="23"/>
        <v>-100</v>
      </c>
      <c r="AD97">
        <f ca="1" t="shared" si="24"/>
        <v>0</v>
      </c>
    </row>
    <row r="98" spans="1:30">
      <c r="A98">
        <f>IF([1]Sheet!A98="","",[1]Sheet!A98)</f>
        <v>3275499</v>
      </c>
      <c r="B98" t="str">
        <f>IF(A98="","",[1]Sheet!B98)</f>
        <v>2025-04-19 06:31:23</v>
      </c>
      <c r="C98" t="str">
        <f>IF(A98="","",[1]Sheet!C98)</f>
        <v>小单31.45  小双34.28  大单34.28</v>
      </c>
      <c r="D98" t="str">
        <f>IF(A98="","",[1]Sheet!D98)</f>
        <v>小单</v>
      </c>
      <c r="E98">
        <f>IF(A98="","",[1]Sheet!E98)</f>
        <v>100.01</v>
      </c>
      <c r="F98">
        <f>IF(A98="","",[1]Sheet!F98)</f>
        <v>20</v>
      </c>
      <c r="G98" t="str">
        <f>IF(A98="","",[1]Sheet!G98)</f>
        <v>大双</v>
      </c>
      <c r="H98">
        <f>IF(A98="","",[1]Sheet!H98)</f>
        <v>0</v>
      </c>
      <c r="I98">
        <f>IF(A98="","",[1]Sheet!I98)</f>
        <v>-100.01</v>
      </c>
      <c r="J98" t="str">
        <f>IF(A98="","",IF(F98="待开奖","",[1]Sheet!J98))</f>
        <v>否</v>
      </c>
      <c r="K98">
        <f t="shared" si="26"/>
        <v>0</v>
      </c>
      <c r="L98" s="7">
        <f t="shared" si="25"/>
        <v>0</v>
      </c>
      <c r="M98" s="7" cm="1">
        <f ca="1" t="array" ref="M98">IF(L97="",IF(G97=0,M97,""),IF(ROW()&lt;32,"",AVERAGE(IF(OFFSET(L$2,ROW()-31,0,30,1)&lt;&gt;"",OFFSET(L$2,ROW()-31,0,30,1)))))</f>
        <v>0.733333333333333</v>
      </c>
      <c r="N98" s="8">
        <f ca="1" t="shared" si="29"/>
        <v>0.686021505376344</v>
      </c>
      <c r="O98" s="7">
        <f ca="1" t="array" ref="O98">IF(L97="","",IF(ROW()&lt;32,"",AVERAGE(IF(OFFSET(L$2,ROW()-21,0,20,1)&lt;&gt;"",OFFSET(L$2,ROW()-21,0,20,1)))))</f>
        <v>0.85</v>
      </c>
      <c r="P98" s="8">
        <f ca="1" t="shared" si="30"/>
        <v>0.795161290322581</v>
      </c>
      <c r="Q98" s="7">
        <f t="shared" si="27"/>
        <v>-100.01</v>
      </c>
      <c r="R98" s="7">
        <f t="shared" si="14"/>
        <v>9615.87319999997</v>
      </c>
      <c r="S98" s="14">
        <f t="shared" si="15"/>
        <v>0.0319295325978513</v>
      </c>
      <c r="T98" s="15">
        <f ca="1" t="shared" si="16"/>
        <v>0.686021505376344</v>
      </c>
      <c r="U98" s="14">
        <f t="shared" si="17"/>
        <v>0.0663271135907563</v>
      </c>
      <c r="V98" s="9">
        <f t="shared" si="18"/>
        <v>-0.999958615740616</v>
      </c>
      <c r="W98" s="16">
        <f t="shared" si="19"/>
        <v>1.18745047497361</v>
      </c>
      <c r="X98" s="17">
        <f ca="1" t="shared" si="20"/>
        <v>0.145634212700697</v>
      </c>
      <c r="Y98" s="9">
        <f ca="1" t="shared" ref="Y98:Y161" si="31">IF(X98="","",AVERAGE(X69:X98))</f>
        <v>-0.0546164220801294</v>
      </c>
      <c r="Z98" s="5">
        <f ca="1" t="shared" ref="Z98:Z161" si="32">IF(X98="","",(_xlfn.STDEV.P(X69:X98)))</f>
        <v>0.0892115061211431</v>
      </c>
      <c r="AA98">
        <f ca="1" t="shared" si="28"/>
        <v>-100.01</v>
      </c>
      <c r="AB98">
        <f t="shared" ref="AB98:AB161" si="33">IF(S98="","",IF(OR(F97=13,F97=14),1,0))</f>
        <v>0</v>
      </c>
      <c r="AC98" s="5">
        <f ca="1" t="shared" si="23"/>
        <v>-100.01</v>
      </c>
      <c r="AD98">
        <f ca="1" t="shared" si="24"/>
        <v>0</v>
      </c>
    </row>
    <row r="99" spans="1:30">
      <c r="A99">
        <f>IF([1]Sheet!A99="","",[1]Sheet!A99)</f>
        <v>3275500</v>
      </c>
      <c r="B99" t="str">
        <f>IF(A99="","",[1]Sheet!B99)</f>
        <v>2025-04-19 06:34:44</v>
      </c>
      <c r="C99" t="str">
        <f>IF(A99="","",[1]Sheet!C99)</f>
        <v>小单32.36  小双35.28  大双32.36</v>
      </c>
      <c r="D99" t="str">
        <f>IF(A99="","",[1]Sheet!D99)</f>
        <v>小双</v>
      </c>
      <c r="E99">
        <f>IF(A99="","",[1]Sheet!E99)</f>
        <v>100</v>
      </c>
      <c r="F99">
        <f>IF(A99="","",[1]Sheet!F99)</f>
        <v>16</v>
      </c>
      <c r="G99" t="str">
        <f>IF(A99="","",[1]Sheet!G99)</f>
        <v>大双</v>
      </c>
      <c r="H99">
        <f>IF(A99="","",[1]Sheet!H99)</f>
        <v>152.7392</v>
      </c>
      <c r="I99">
        <f>IF(A99="","",[1]Sheet!I99)</f>
        <v>52.7392</v>
      </c>
      <c r="J99" t="str">
        <f>IF(A99="","",IF(F99="待开奖","",[1]Sheet!J99))</f>
        <v>是</v>
      </c>
      <c r="K99">
        <f t="shared" ref="K99:K130" si="34">IF(J99="是",1,IF(J99="否",0,""))</f>
        <v>1</v>
      </c>
      <c r="L99" s="7">
        <f t="shared" si="25"/>
        <v>1</v>
      </c>
      <c r="M99" s="7" cm="1">
        <f ca="1" t="array" ref="M99">IF(L98="",IF(G98=0,M98,""),IF(ROW()&lt;32,"",AVERAGE(IF(OFFSET(L$2,ROW()-31,0,30,1)&lt;&gt;"",OFFSET(L$2,ROW()-31,0,30,1)))))</f>
        <v>0.766666666666667</v>
      </c>
      <c r="N99" s="8">
        <f ca="1" t="shared" si="29"/>
        <v>0.686021505376344</v>
      </c>
      <c r="O99" s="7">
        <f ca="1" t="array" ref="O99">IF(L98="","",IF(ROW()&lt;32,"",AVERAGE(IF(OFFSET(L$2,ROW()-21,0,20,1)&lt;&gt;"",OFFSET(L$2,ROW()-21,0,20,1)))))</f>
        <v>0.85</v>
      </c>
      <c r="P99" s="8">
        <f ca="1" t="shared" si="30"/>
        <v>0.795161290322581</v>
      </c>
      <c r="Q99" s="7">
        <f t="shared" si="27"/>
        <v>52.7392</v>
      </c>
      <c r="R99" s="7">
        <f t="shared" ref="R99:R162" si="35">IF(G99=0,R98,IF(Q99="","",+R98+Q99))</f>
        <v>9668.61239999997</v>
      </c>
      <c r="S99" s="14">
        <f t="shared" si="15"/>
        <v>0.0322712250258128</v>
      </c>
      <c r="T99" s="15">
        <f ca="1" t="shared" si="16"/>
        <v>0.686021505376344</v>
      </c>
      <c r="U99" s="14">
        <f t="shared" si="17"/>
        <v>0.0663271135907563</v>
      </c>
      <c r="V99" s="9">
        <f t="shared" si="18"/>
        <v>-0.863660509504992</v>
      </c>
      <c r="W99" s="16">
        <f t="shared" si="19"/>
        <v>1.18743728195898</v>
      </c>
      <c r="X99" s="17">
        <f ca="1" t="shared" si="20"/>
        <v>0.159365211751185</v>
      </c>
      <c r="Y99" s="9">
        <f ca="1" t="shared" si="31"/>
        <v>-0.0444627184282678</v>
      </c>
      <c r="Z99" s="5">
        <f ca="1" t="shared" si="32"/>
        <v>0.095436242511882</v>
      </c>
      <c r="AA99">
        <f ca="1" t="shared" si="28"/>
        <v>52.7392</v>
      </c>
      <c r="AB99">
        <f t="shared" si="33"/>
        <v>0</v>
      </c>
      <c r="AC99" s="5">
        <f ca="1" t="shared" si="23"/>
        <v>52.7392</v>
      </c>
      <c r="AD99">
        <f ca="1" t="shared" si="24"/>
        <v>0</v>
      </c>
    </row>
    <row r="100" spans="1:30">
      <c r="A100">
        <f>IF([1]Sheet!A100="","",[1]Sheet!A100)</f>
        <v>3275501</v>
      </c>
      <c r="B100" t="str">
        <f>IF(A100="","",[1]Sheet!B100)</f>
        <v>2025-04-19 06:38:15</v>
      </c>
      <c r="C100" t="str">
        <f>IF(A100="","",[1]Sheet!C100)</f>
        <v>小单32.36  小双35.28  大双32.36</v>
      </c>
      <c r="D100" t="str">
        <f>IF(A100="","",[1]Sheet!D100)</f>
        <v>小双</v>
      </c>
      <c r="E100">
        <f>IF(A100="","",[1]Sheet!E100)</f>
        <v>100</v>
      </c>
      <c r="F100">
        <f>IF(A100="","",[1]Sheet!F100)</f>
        <v>9</v>
      </c>
      <c r="G100" t="str">
        <f>IF(A100="","",[1]Sheet!G100)</f>
        <v>小单</v>
      </c>
      <c r="H100">
        <f>IF(A100="","",[1]Sheet!H100)</f>
        <v>152.7392</v>
      </c>
      <c r="I100">
        <f>IF(A100="","",[1]Sheet!I100)</f>
        <v>52.7392</v>
      </c>
      <c r="J100" t="str">
        <f>IF(A100="","",IF(F100="待开奖","",[1]Sheet!J100))</f>
        <v>是</v>
      </c>
      <c r="K100">
        <f t="shared" si="34"/>
        <v>1</v>
      </c>
      <c r="L100" s="7">
        <f t="shared" si="25"/>
        <v>1</v>
      </c>
      <c r="M100" s="7" cm="1">
        <f ca="1" t="array" ref="M100">IF(L99="",IF(G99=0,M99,""),IF(ROW()&lt;32,"",AVERAGE(IF(OFFSET(L$2,ROW()-31,0,30,1)&lt;&gt;"",OFFSET(L$2,ROW()-31,0,30,1)))))</f>
        <v>0.766666666666667</v>
      </c>
      <c r="N100" s="8">
        <f ca="1" t="shared" si="29"/>
        <v>0.781720430107527</v>
      </c>
      <c r="O100" s="7">
        <f ca="1" t="array" ref="O100">IF(L99="","",IF(ROW()&lt;32,"",AVERAGE(IF(OFFSET(L$2,ROW()-21,0,20,1)&lt;&gt;"",OFFSET(L$2,ROW()-21,0,20,1)))))</f>
        <v>0.85</v>
      </c>
      <c r="P100" s="8">
        <f ca="1" t="shared" si="30"/>
        <v>0.859677419354839</v>
      </c>
      <c r="Q100" s="7">
        <f t="shared" si="27"/>
        <v>52.7392</v>
      </c>
      <c r="R100" s="7">
        <f t="shared" si="35"/>
        <v>9721.35159999997</v>
      </c>
      <c r="S100" s="14">
        <f t="shared" si="15"/>
        <v>0.0320895470767406</v>
      </c>
      <c r="T100" s="15">
        <f ca="1" t="shared" si="16"/>
        <v>0.781720430107527</v>
      </c>
      <c r="U100" s="14">
        <f t="shared" si="17"/>
        <v>0.0663271135907563</v>
      </c>
      <c r="V100" s="9">
        <f t="shared" si="18"/>
        <v>-0.747441526541244</v>
      </c>
      <c r="W100" s="16">
        <f t="shared" si="19"/>
        <v>1.40177486688498</v>
      </c>
      <c r="X100" s="17">
        <f ca="1" t="shared" si="20"/>
        <v>0.211506150101675</v>
      </c>
      <c r="Y100" s="9">
        <f ca="1" t="shared" si="31"/>
        <v>-0.0323113692437366</v>
      </c>
      <c r="Z100" s="5">
        <f ca="1" t="shared" si="32"/>
        <v>0.103689424202295</v>
      </c>
      <c r="AA100">
        <f ca="1" t="shared" si="28"/>
        <v>52.7392</v>
      </c>
      <c r="AB100">
        <f t="shared" si="33"/>
        <v>0</v>
      </c>
      <c r="AC100" s="5">
        <f ca="1" t="shared" si="23"/>
        <v>52.7392</v>
      </c>
      <c r="AD100">
        <f ca="1" t="shared" si="24"/>
        <v>0</v>
      </c>
    </row>
    <row r="101" spans="1:30">
      <c r="A101">
        <f>IF([1]Sheet!A101="","",[1]Sheet!A101)</f>
        <v>3275502</v>
      </c>
      <c r="B101" t="str">
        <f>IF(A101="","",[1]Sheet!B101)</f>
        <v>2025-04-19 06:41:45</v>
      </c>
      <c r="C101" t="str">
        <f>IF(A101="","",[1]Sheet!C101)</f>
        <v>小单32.36  小双35.28  大双32.36</v>
      </c>
      <c r="D101" t="str">
        <f>IF(A101="","",[1]Sheet!D101)</f>
        <v>小双</v>
      </c>
      <c r="E101">
        <f>IF(A101="","",[1]Sheet!E101)</f>
        <v>100</v>
      </c>
      <c r="F101">
        <f>IF(A101="","",[1]Sheet!F101)</f>
        <v>11</v>
      </c>
      <c r="G101" t="str">
        <f>IF(A101="","",[1]Sheet!G101)</f>
        <v>小单</v>
      </c>
      <c r="H101">
        <f>IF(A101="","",[1]Sheet!H101)</f>
        <v>152.7392</v>
      </c>
      <c r="I101">
        <f>IF(A101="","",[1]Sheet!I101)</f>
        <v>52.7392</v>
      </c>
      <c r="J101" t="str">
        <f>IF(A101="","",IF(F101="待开奖","",[1]Sheet!J101))</f>
        <v>是</v>
      </c>
      <c r="K101">
        <f t="shared" si="34"/>
        <v>1</v>
      </c>
      <c r="L101" s="7">
        <f t="shared" si="25"/>
        <v>1</v>
      </c>
      <c r="M101" s="7" cm="1">
        <f ca="1" t="array" ref="M101">IF(L100="",IF(G100=0,M100,""),IF(ROW()&lt;32,"",AVERAGE(IF(OFFSET(L$2,ROW()-31,0,30,1)&lt;&gt;"",OFFSET(L$2,ROW()-31,0,30,1)))))</f>
        <v>0.766666666666667</v>
      </c>
      <c r="N101" s="8">
        <f ca="1" t="shared" si="29"/>
        <v>0.781720430107527</v>
      </c>
      <c r="O101" s="7">
        <f ca="1" t="array" ref="O101">IF(L100="","",IF(ROW()&lt;32,"",AVERAGE(IF(OFFSET(L$2,ROW()-21,0,20,1)&lt;&gt;"",OFFSET(L$2,ROW()-21,0,20,1)))))</f>
        <v>0.85</v>
      </c>
      <c r="P101" s="8">
        <f ca="1" t="shared" si="30"/>
        <v>0.859677419354839</v>
      </c>
      <c r="Q101" s="7">
        <f t="shared" si="27"/>
        <v>52.7392</v>
      </c>
      <c r="R101" s="7">
        <f t="shared" si="35"/>
        <v>9774.09079999997</v>
      </c>
      <c r="S101" s="14">
        <f t="shared" si="15"/>
        <v>0.0323829650758986</v>
      </c>
      <c r="T101" s="15">
        <f ca="1" t="shared" si="16"/>
        <v>0.781720430107527</v>
      </c>
      <c r="U101" s="14">
        <f t="shared" si="17"/>
        <v>0.0663271135907563</v>
      </c>
      <c r="V101" s="9">
        <f t="shared" si="18"/>
        <v>-0.650413446754793</v>
      </c>
      <c r="W101" s="16">
        <f t="shared" si="19"/>
        <v>1.40177486688498</v>
      </c>
      <c r="X101" s="17">
        <f ca="1" t="shared" si="20"/>
        <v>0.221296983480067</v>
      </c>
      <c r="Y101" s="9">
        <f ca="1" t="shared" si="31"/>
        <v>-0.0207667975646884</v>
      </c>
      <c r="Z101" s="5">
        <f ca="1" t="shared" si="32"/>
        <v>0.111693800684823</v>
      </c>
      <c r="AA101">
        <f ca="1" t="shared" si="28"/>
        <v>52.7392</v>
      </c>
      <c r="AB101">
        <f t="shared" si="33"/>
        <v>0</v>
      </c>
      <c r="AC101" s="5">
        <f ca="1" t="shared" si="23"/>
        <v>52.7392</v>
      </c>
      <c r="AD101">
        <f ca="1" t="shared" si="24"/>
        <v>0</v>
      </c>
    </row>
    <row r="102" spans="1:30">
      <c r="A102">
        <f>IF([1]Sheet!A102="","",[1]Sheet!A102)</f>
        <v>3275503</v>
      </c>
      <c r="B102" t="str">
        <f>IF(A102="","",[1]Sheet!B102)</f>
        <v>2025-04-19 06:45:16</v>
      </c>
      <c r="C102" t="str">
        <f>IF(A102="","",[1]Sheet!C102)</f>
        <v>小单32.36  小双35.28  大双32.36</v>
      </c>
      <c r="D102" t="str">
        <f>IF(A102="","",[1]Sheet!D102)</f>
        <v>小双</v>
      </c>
      <c r="E102">
        <f>IF(A102="","",[1]Sheet!E102)</f>
        <v>100</v>
      </c>
      <c r="F102">
        <f>IF(A102="","",[1]Sheet!F102)</f>
        <v>9</v>
      </c>
      <c r="G102" t="str">
        <f>IF(A102="","",[1]Sheet!G102)</f>
        <v>小单</v>
      </c>
      <c r="H102">
        <f>IF(A102="","",[1]Sheet!H102)</f>
        <v>152.7392</v>
      </c>
      <c r="I102">
        <f>IF(A102="","",[1]Sheet!I102)</f>
        <v>52.7392</v>
      </c>
      <c r="J102" t="str">
        <f>IF(A102="","",IF(F102="待开奖","",[1]Sheet!J102))</f>
        <v>是</v>
      </c>
      <c r="K102">
        <f t="shared" si="34"/>
        <v>1</v>
      </c>
      <c r="L102" s="7">
        <f t="shared" si="25"/>
        <v>1</v>
      </c>
      <c r="M102" s="7" cm="1">
        <f ca="1" t="array" ref="M102">IF(L101="",IF(G101=0,M101,""),IF(ROW()&lt;32,"",AVERAGE(IF(OFFSET(L$2,ROW()-31,0,30,1)&lt;&gt;"",OFFSET(L$2,ROW()-31,0,30,1)))))</f>
        <v>0.766666666666667</v>
      </c>
      <c r="N102" s="8">
        <f ca="1" t="shared" si="29"/>
        <v>0.781720430107527</v>
      </c>
      <c r="O102" s="7">
        <f ca="1" t="array" ref="O102">IF(L101="","",IF(ROW()&lt;32,"",AVERAGE(IF(OFFSET(L$2,ROW()-21,0,20,1)&lt;&gt;"",OFFSET(L$2,ROW()-21,0,20,1)))))</f>
        <v>0.85</v>
      </c>
      <c r="P102" s="8">
        <f ca="1" t="shared" si="30"/>
        <v>0.859677419354839</v>
      </c>
      <c r="Q102" s="7">
        <f t="shared" si="27"/>
        <v>52.7392</v>
      </c>
      <c r="R102" s="7">
        <f t="shared" si="35"/>
        <v>9826.82999999997</v>
      </c>
      <c r="S102" s="14">
        <f t="shared" si="15"/>
        <v>0.032672115174729</v>
      </c>
      <c r="T102" s="15">
        <f ca="1" t="shared" si="16"/>
        <v>0.781720430107527</v>
      </c>
      <c r="U102" s="14">
        <f t="shared" si="17"/>
        <v>0.0663271135907563</v>
      </c>
      <c r="V102" s="9">
        <f t="shared" si="18"/>
        <v>-0.563354417931157</v>
      </c>
      <c r="W102" s="16">
        <f t="shared" si="19"/>
        <v>1.40717046221533</v>
      </c>
      <c r="X102" s="17">
        <f ca="1" t="shared" si="20"/>
        <v>0.230629190925115</v>
      </c>
      <c r="Y102" s="9">
        <f ca="1" t="shared" si="31"/>
        <v>-0.0091959363573621</v>
      </c>
      <c r="Z102" s="5">
        <f ca="1" t="shared" si="32"/>
        <v>0.118923553561747</v>
      </c>
      <c r="AA102">
        <f ca="1" t="shared" si="28"/>
        <v>52.7392</v>
      </c>
      <c r="AB102">
        <f t="shared" si="33"/>
        <v>0</v>
      </c>
      <c r="AC102" s="5">
        <f ca="1" t="shared" si="23"/>
        <v>52.7392</v>
      </c>
      <c r="AD102">
        <f ca="1" t="shared" si="24"/>
        <v>0</v>
      </c>
    </row>
    <row r="103" spans="1:30">
      <c r="A103">
        <f>IF([1]Sheet!A103="","",[1]Sheet!A103)</f>
        <v>3275504</v>
      </c>
      <c r="B103" t="str">
        <f>IF(A103="","",[1]Sheet!B103)</f>
        <v>2025-04-19 06:48:37</v>
      </c>
      <c r="C103" t="str">
        <f>IF(A103="","",[1]Sheet!C103)</f>
        <v>小单32.36  小双35.28  大双32.36</v>
      </c>
      <c r="D103" t="str">
        <f>IF(A103="","",[1]Sheet!D103)</f>
        <v>小双</v>
      </c>
      <c r="E103">
        <f>IF(A103="","",[1]Sheet!E103)</f>
        <v>100</v>
      </c>
      <c r="F103">
        <f>IF(A103="","",[1]Sheet!F103)</f>
        <v>13</v>
      </c>
      <c r="G103" t="str">
        <f>IF(A103="","",[1]Sheet!G103)</f>
        <v>小单</v>
      </c>
      <c r="H103">
        <f>IF(A103="","",[1]Sheet!H103)</f>
        <v>0</v>
      </c>
      <c r="I103">
        <f>IF(A103="","",[1]Sheet!I103)</f>
        <v>-100</v>
      </c>
      <c r="J103" t="str">
        <f>IF(A103="","",IF(F103="待开奖","",[1]Sheet!J103))</f>
        <v>否</v>
      </c>
      <c r="K103">
        <f t="shared" si="34"/>
        <v>0</v>
      </c>
      <c r="L103" s="7">
        <f t="shared" si="25"/>
        <v>1</v>
      </c>
      <c r="M103" s="7" cm="1">
        <f ca="1" t="array" ref="M103">IF(L102="",IF(G102=0,M102,""),IF(ROW()&lt;32,"",AVERAGE(IF(OFFSET(L$2,ROW()-31,0,30,1)&lt;&gt;"",OFFSET(L$2,ROW()-31,0,30,1)))))</f>
        <v>0.8</v>
      </c>
      <c r="N103" s="8">
        <f ca="1" t="shared" si="29"/>
        <v>0.781720430107527</v>
      </c>
      <c r="O103" s="7">
        <f ca="1" t="array" ref="O103">IF(L102="","",IF(ROW()&lt;32,"",AVERAGE(IF(OFFSET(L$2,ROW()-21,0,20,1)&lt;&gt;"",OFFSET(L$2,ROW()-21,0,20,1)))))</f>
        <v>0.85</v>
      </c>
      <c r="P103" s="8">
        <f ca="1" t="shared" si="30"/>
        <v>0.859677419354839</v>
      </c>
      <c r="Q103" s="7">
        <f t="shared" si="27"/>
        <v>-68.1</v>
      </c>
      <c r="R103" s="7">
        <f t="shared" si="35"/>
        <v>9758.72999999997</v>
      </c>
      <c r="S103" s="14">
        <f t="shared" ref="S103:S166" si="36">IF(R102="","",(R102-R73)/R73)</f>
        <v>0.0493319482951339</v>
      </c>
      <c r="T103" s="15">
        <f ca="1" t="shared" ref="T103:T166" si="37">N103</f>
        <v>0.781720430107527</v>
      </c>
      <c r="U103" s="14">
        <f t="shared" ref="U103:U166" si="38">IF(R102="","",(MAX(R73:R102)-MIN(R73:R102))/MAX(R73:R102))</f>
        <v>0.0673671977636731</v>
      </c>
      <c r="V103" s="9">
        <f t="shared" ref="V103:V166" si="39">IF(ROW()&lt;=62,"",IF(S103="","",(AVERAGE(S74:S103)-0)/(_xlfn.STDEV.P(S74:S103)+1/1000000)))</f>
        <v>-0.459820654050046</v>
      </c>
      <c r="W103" s="16">
        <f t="shared" ref="W103:W166" si="40">IF(I102="","",IF(ABS(SUMIF(I73:I102,"&lt;0"))=0,10,IF(SUMIF(I73:I102,"&gt;0")/ABS(SUMIF(I73:I102,"&lt;0"))&gt;10,10,SUMIF(I73:I102,"&gt;0")/ABS(SUMIF(I73:I102,"&lt;0")))))</f>
        <v>1.4125515586331</v>
      </c>
      <c r="X103" s="17">
        <f ca="1" t="shared" ref="X103:X166" si="41">IF(V103="","",S103*0.3+T103*0.2-0.3*U103+0.1*V103+0.1*W103)</f>
        <v>0.246206601639249</v>
      </c>
      <c r="Y103" s="9">
        <f ca="1" t="shared" si="31"/>
        <v>0.00288047822115427</v>
      </c>
      <c r="Z103" s="5">
        <f ca="1" t="shared" si="32"/>
        <v>0.12566014482333</v>
      </c>
      <c r="AA103">
        <f ca="1" t="shared" si="28"/>
        <v>0</v>
      </c>
      <c r="AB103">
        <f t="shared" si="33"/>
        <v>0</v>
      </c>
      <c r="AC103" s="5">
        <f ca="1" t="shared" si="23"/>
        <v>0</v>
      </c>
      <c r="AD103">
        <f ca="1" t="shared" si="24"/>
        <v>0</v>
      </c>
    </row>
    <row r="104" spans="1:30">
      <c r="A104">
        <f>IF([1]Sheet!A104="","",[1]Sheet!A104)</f>
        <v>3275505</v>
      </c>
      <c r="B104" t="str">
        <f>IF(A104="","",[1]Sheet!B104)</f>
        <v>2025-04-19 06:52:17</v>
      </c>
      <c r="C104" t="str">
        <f>IF(A104="","",[1]Sheet!C104)</f>
        <v>小单32.36  小双35.28  大双32.36</v>
      </c>
      <c r="D104" t="str">
        <f>IF(A104="","",[1]Sheet!D104)</f>
        <v>小双</v>
      </c>
      <c r="E104">
        <f>IF(A104="","",[1]Sheet!E104)</f>
        <v>100</v>
      </c>
      <c r="F104">
        <f>IF(A104="","",[1]Sheet!F104)</f>
        <v>16</v>
      </c>
      <c r="G104" t="str">
        <f>IF(A104="","",[1]Sheet!G104)</f>
        <v>大双</v>
      </c>
      <c r="H104">
        <f>IF(A104="","",[1]Sheet!H104)</f>
        <v>152.7392</v>
      </c>
      <c r="I104">
        <f>IF(A104="","",[1]Sheet!I104)</f>
        <v>52.7392</v>
      </c>
      <c r="J104" t="str">
        <f>IF(A104="","",IF(F104="待开奖","",[1]Sheet!J104))</f>
        <v>是</v>
      </c>
      <c r="K104">
        <f t="shared" si="34"/>
        <v>1</v>
      </c>
      <c r="L104" s="7">
        <f t="shared" si="25"/>
        <v>1</v>
      </c>
      <c r="M104" s="7" cm="1">
        <f ca="1" t="array" ref="M104">IF(L103="",IF(G103=0,M103,""),IF(ROW()&lt;32,"",AVERAGE(IF(OFFSET(L$2,ROW()-31,0,30,1)&lt;&gt;"",OFFSET(L$2,ROW()-31,0,30,1)))))</f>
        <v>0.833333333333333</v>
      </c>
      <c r="N104" s="8">
        <f ca="1" t="shared" si="29"/>
        <v>0.812903225806452</v>
      </c>
      <c r="O104" s="7">
        <f ca="1" t="array" ref="O104">IF(L103="","",IF(ROW()&lt;32,"",AVERAGE(IF(OFFSET(L$2,ROW()-21,0,20,1)&lt;&gt;"",OFFSET(L$2,ROW()-21,0,20,1)))))</f>
        <v>0.85</v>
      </c>
      <c r="P104" s="8">
        <f ca="1" t="shared" si="30"/>
        <v>0.859677419354839</v>
      </c>
      <c r="Q104" s="7">
        <f t="shared" si="27"/>
        <v>52.7392</v>
      </c>
      <c r="R104" s="7">
        <f t="shared" si="35"/>
        <v>9811.46919999997</v>
      </c>
      <c r="S104" s="14">
        <f t="shared" si="36"/>
        <v>0.0533086723410257</v>
      </c>
      <c r="T104" s="15">
        <f ca="1" t="shared" si="37"/>
        <v>0.812903225806452</v>
      </c>
      <c r="U104" s="14">
        <f t="shared" si="38"/>
        <v>0.0673671977636731</v>
      </c>
      <c r="V104" s="9">
        <f t="shared" si="39"/>
        <v>-0.354804658694601</v>
      </c>
      <c r="W104" s="16">
        <f t="shared" si="40"/>
        <v>1.4125692144241</v>
      </c>
      <c r="X104" s="17">
        <f ca="1" t="shared" si="41"/>
        <v>0.264139543107446</v>
      </c>
      <c r="Y104" s="9">
        <f ca="1" t="shared" si="31"/>
        <v>0.0162716875343074</v>
      </c>
      <c r="Z104" s="5">
        <f ca="1" t="shared" si="32"/>
        <v>0.131257619016166</v>
      </c>
      <c r="AA104">
        <f ca="1" t="shared" si="28"/>
        <v>0</v>
      </c>
      <c r="AB104">
        <f t="shared" si="33"/>
        <v>1</v>
      </c>
      <c r="AC104" s="5">
        <f ca="1" t="shared" si="23"/>
        <v>0</v>
      </c>
      <c r="AD104">
        <f ca="1" t="shared" si="24"/>
        <v>0</v>
      </c>
    </row>
    <row r="105" spans="1:30">
      <c r="A105">
        <f>IF([1]Sheet!A105="","",[1]Sheet!A105)</f>
        <v>3275506</v>
      </c>
      <c r="B105" t="str">
        <f>IF(A105="","",[1]Sheet!B105)</f>
        <v>2025-04-19 06:55:48</v>
      </c>
      <c r="C105" t="str">
        <f>IF(A105="","",[1]Sheet!C105)</f>
        <v>小单32.36  小双35.28  大双32.36</v>
      </c>
      <c r="D105" t="str">
        <f>IF(A105="","",[1]Sheet!D105)</f>
        <v>小双</v>
      </c>
      <c r="E105">
        <f>IF(A105="","",[1]Sheet!E105)</f>
        <v>100</v>
      </c>
      <c r="F105">
        <f>IF(A105="","",[1]Sheet!F105)</f>
        <v>4</v>
      </c>
      <c r="G105" t="str">
        <f>IF(A105="","",[1]Sheet!G105)</f>
        <v>小双</v>
      </c>
      <c r="H105">
        <f>IF(A105="","",[1]Sheet!H105)</f>
        <v>152.7624</v>
      </c>
      <c r="I105">
        <f>IF(A105="","",[1]Sheet!I105)</f>
        <v>52.7624</v>
      </c>
      <c r="J105" t="str">
        <f>IF(A105="","",IF(F105="待开奖","",[1]Sheet!J105))</f>
        <v>是</v>
      </c>
      <c r="K105">
        <f t="shared" si="34"/>
        <v>1</v>
      </c>
      <c r="L105" s="7">
        <f t="shared" si="25"/>
        <v>1</v>
      </c>
      <c r="M105" s="7" cm="1">
        <f ca="1" t="array" ref="M105">IF(L104="",IF(G104=0,M104,""),IF(ROW()&lt;32,"",AVERAGE(IF(OFFSET(L$2,ROW()-31,0,30,1)&lt;&gt;"",OFFSET(L$2,ROW()-31,0,30,1)))))</f>
        <v>0.866666666666667</v>
      </c>
      <c r="N105" s="8">
        <f ca="1" t="shared" si="29"/>
        <v>0.844086021505376</v>
      </c>
      <c r="O105" s="7">
        <f ca="1" t="array" ref="O105">IF(L104="","",IF(ROW()&lt;32,"",AVERAGE(IF(OFFSET(L$2,ROW()-21,0,20,1)&lt;&gt;"",OFFSET(L$2,ROW()-21,0,20,1)))))</f>
        <v>0.85</v>
      </c>
      <c r="P105" s="8">
        <f ca="1" t="shared" si="30"/>
        <v>0.859677419354839</v>
      </c>
      <c r="Q105" s="7">
        <f t="shared" si="27"/>
        <v>52.7624</v>
      </c>
      <c r="R105" s="7">
        <f t="shared" si="35"/>
        <v>9864.23159999997</v>
      </c>
      <c r="S105" s="14">
        <f t="shared" si="36"/>
        <v>0.0705572960266335</v>
      </c>
      <c r="T105" s="15">
        <f ca="1" t="shared" si="37"/>
        <v>0.844086021505376</v>
      </c>
      <c r="U105" s="14">
        <f t="shared" si="38"/>
        <v>0.0673671977636731</v>
      </c>
      <c r="V105" s="9">
        <f t="shared" si="39"/>
        <v>-0.23120775672823</v>
      </c>
      <c r="W105" s="16">
        <f t="shared" si="40"/>
        <v>1.68971087366436</v>
      </c>
      <c r="X105" s="17">
        <f ca="1" t="shared" si="41"/>
        <v>0.315624545473577</v>
      </c>
      <c r="Y105" s="9">
        <f ca="1" t="shared" si="31"/>
        <v>0.031317168302972</v>
      </c>
      <c r="Z105" s="5">
        <f ca="1" t="shared" si="32"/>
        <v>0.138632668032341</v>
      </c>
      <c r="AA105">
        <f ca="1" t="shared" si="28"/>
        <v>52.7624</v>
      </c>
      <c r="AB105">
        <f t="shared" si="33"/>
        <v>0</v>
      </c>
      <c r="AC105" s="5">
        <f ca="1" t="shared" si="23"/>
        <v>52.7624</v>
      </c>
      <c r="AD105">
        <f ca="1" t="shared" si="24"/>
        <v>0</v>
      </c>
    </row>
    <row r="106" spans="1:30">
      <c r="A106">
        <f>IF([1]Sheet!A106="","",[1]Sheet!A106)</f>
        <v>3275507</v>
      </c>
      <c r="B106" t="str">
        <f>IF(A106="","",[1]Sheet!B106)</f>
        <v>2025-04-19 06:59:19</v>
      </c>
      <c r="C106" t="str">
        <f>IF(A106="","",[1]Sheet!C106)</f>
        <v>小单32.36  小双35.28  大双32.36</v>
      </c>
      <c r="D106" t="str">
        <f>IF(A106="","",[1]Sheet!D106)</f>
        <v>小双</v>
      </c>
      <c r="E106">
        <f>IF(A106="","",[1]Sheet!E106)</f>
        <v>100</v>
      </c>
      <c r="F106">
        <f>IF(A106="","",[1]Sheet!F106)</f>
        <v>16</v>
      </c>
      <c r="G106" t="str">
        <f>IF(A106="","",[1]Sheet!G106)</f>
        <v>大双</v>
      </c>
      <c r="H106">
        <f>IF(A106="","",[1]Sheet!H106)</f>
        <v>152.7392</v>
      </c>
      <c r="I106">
        <f>IF(A106="","",[1]Sheet!I106)</f>
        <v>52.7392</v>
      </c>
      <c r="J106" t="str">
        <f>IF(A106="","",IF(F106="待开奖","",[1]Sheet!J106))</f>
        <v>是</v>
      </c>
      <c r="K106">
        <f t="shared" si="34"/>
        <v>1</v>
      </c>
      <c r="L106" s="7">
        <f t="shared" si="25"/>
        <v>1</v>
      </c>
      <c r="M106" s="7" cm="1">
        <f ca="1" t="array" ref="M106">IF(L105="",IF(G105=0,M105,""),IF(ROW()&lt;32,"",AVERAGE(IF(OFFSET(L$2,ROW()-31,0,30,1)&lt;&gt;"",OFFSET(L$2,ROW()-31,0,30,1)))))</f>
        <v>0.866666666666667</v>
      </c>
      <c r="N106" s="8">
        <f ca="1" t="shared" si="29"/>
        <v>0.875268817204301</v>
      </c>
      <c r="O106" s="7">
        <f ca="1" t="array" ref="O106">IF(L105="","",IF(ROW()&lt;32,"",AVERAGE(IF(OFFSET(L$2,ROW()-21,0,20,1)&lt;&gt;"",OFFSET(L$2,ROW()-21,0,20,1)))))</f>
        <v>0.85</v>
      </c>
      <c r="P106" s="8">
        <f ca="1" t="shared" si="30"/>
        <v>0.859677419354839</v>
      </c>
      <c r="Q106" s="7">
        <f t="shared" si="27"/>
        <v>52.7392</v>
      </c>
      <c r="R106" s="7">
        <f t="shared" si="35"/>
        <v>9916.97079999997</v>
      </c>
      <c r="S106" s="14">
        <f t="shared" si="36"/>
        <v>0.070156112409405</v>
      </c>
      <c r="T106" s="15">
        <f ca="1" t="shared" si="37"/>
        <v>0.875268817204301</v>
      </c>
      <c r="U106" s="14">
        <f t="shared" si="38"/>
        <v>0.0703480238643216</v>
      </c>
      <c r="V106" s="9">
        <f t="shared" si="39"/>
        <v>-0.114583407216341</v>
      </c>
      <c r="W106" s="16">
        <f t="shared" si="40"/>
        <v>2.05927636951486</v>
      </c>
      <c r="X106" s="17">
        <f ca="1" t="shared" si="41"/>
        <v>0.369465486234237</v>
      </c>
      <c r="Y106" s="9">
        <f ca="1" t="shared" si="31"/>
        <v>0.0484918462403148</v>
      </c>
      <c r="Z106" s="5">
        <f ca="1" t="shared" si="32"/>
        <v>0.147275718049574</v>
      </c>
      <c r="AA106">
        <f ca="1" t="shared" si="28"/>
        <v>52.7392</v>
      </c>
      <c r="AB106">
        <f t="shared" si="33"/>
        <v>0</v>
      </c>
      <c r="AC106" s="5">
        <f ca="1" t="shared" si="23"/>
        <v>52.7392</v>
      </c>
      <c r="AD106">
        <f ca="1" t="shared" si="24"/>
        <v>0</v>
      </c>
    </row>
    <row r="107" spans="1:30">
      <c r="A107">
        <f>IF([1]Sheet!A107="","",[1]Sheet!A107)</f>
        <v>3275508</v>
      </c>
      <c r="B107" t="str">
        <f>IF(A107="","",[1]Sheet!B107)</f>
        <v>2025-04-19 07:02:40</v>
      </c>
      <c r="C107" t="str">
        <f>IF(A107="","",[1]Sheet!C107)</f>
        <v>小单32.36  小双35.28  大双32.36</v>
      </c>
      <c r="D107" t="str">
        <f>IF(A107="","",[1]Sheet!D107)</f>
        <v>小双</v>
      </c>
      <c r="E107">
        <f>IF(A107="","",[1]Sheet!E107)</f>
        <v>100</v>
      </c>
      <c r="F107">
        <f>IF(A107="","",[1]Sheet!F107)</f>
        <v>6</v>
      </c>
      <c r="G107" t="str">
        <f>IF(A107="","",[1]Sheet!G107)</f>
        <v>小双</v>
      </c>
      <c r="H107">
        <f>IF(A107="","",[1]Sheet!H107)</f>
        <v>152.7624</v>
      </c>
      <c r="I107">
        <f>IF(A107="","",[1]Sheet!I107)</f>
        <v>52.7624</v>
      </c>
      <c r="J107" t="str">
        <f>IF(A107="","",IF(F107="待开奖","",[1]Sheet!J107))</f>
        <v>是</v>
      </c>
      <c r="K107">
        <f t="shared" si="34"/>
        <v>1</v>
      </c>
      <c r="L107" s="7">
        <f t="shared" si="25"/>
        <v>1</v>
      </c>
      <c r="M107" s="7" cm="1">
        <f ca="1" t="array" ref="M107">IF(L106="",IF(G106=0,M106,""),IF(ROW()&lt;32,"",AVERAGE(IF(OFFSET(L$2,ROW()-31,0,30,1)&lt;&gt;"",OFFSET(L$2,ROW()-31,0,30,1)))))</f>
        <v>0.866666666666667</v>
      </c>
      <c r="N107" s="8">
        <f ca="1" t="shared" si="29"/>
        <v>0.875268817204301</v>
      </c>
      <c r="O107" s="7">
        <f ca="1" t="array" ref="O107">IF(L106="","",IF(ROW()&lt;32,"",AVERAGE(IF(OFFSET(L$2,ROW()-21,0,20,1)&lt;&gt;"",OFFSET(L$2,ROW()-21,0,20,1)))))</f>
        <v>0.85</v>
      </c>
      <c r="P107" s="8">
        <f ca="1" t="shared" si="30"/>
        <v>0.859677419354839</v>
      </c>
      <c r="Q107" s="7">
        <f t="shared" si="27"/>
        <v>52.7624</v>
      </c>
      <c r="R107" s="7">
        <f t="shared" si="35"/>
        <v>9969.73319999997</v>
      </c>
      <c r="S107" s="14">
        <f t="shared" si="36"/>
        <v>0.0697569908830585</v>
      </c>
      <c r="T107" s="15">
        <f ca="1" t="shared" si="37"/>
        <v>0.875268817204301</v>
      </c>
      <c r="U107" s="14">
        <f t="shared" si="38"/>
        <v>0.0752919833140979</v>
      </c>
      <c r="V107" s="9">
        <f t="shared" si="39"/>
        <v>-0.0124520377520824</v>
      </c>
      <c r="W107" s="16">
        <f t="shared" si="40"/>
        <v>2.05927636951486</v>
      </c>
      <c r="X107" s="17">
        <f ca="1" t="shared" si="41"/>
        <v>0.378075698887826</v>
      </c>
      <c r="Y107" s="9">
        <f ca="1" t="shared" si="31"/>
        <v>0.0651977702204264</v>
      </c>
      <c r="Z107" s="5">
        <f ca="1" t="shared" si="32"/>
        <v>0.155081971630856</v>
      </c>
      <c r="AA107">
        <f ca="1" t="shared" si="28"/>
        <v>52.7624</v>
      </c>
      <c r="AB107">
        <f t="shared" si="33"/>
        <v>0</v>
      </c>
      <c r="AC107" s="5">
        <f ca="1" t="shared" si="23"/>
        <v>52.7624</v>
      </c>
      <c r="AD107">
        <f ca="1" t="shared" si="24"/>
        <v>0</v>
      </c>
    </row>
    <row r="108" spans="1:30">
      <c r="A108">
        <f>IF([1]Sheet!A108="","",[1]Sheet!A108)</f>
        <v>3275509</v>
      </c>
      <c r="B108" t="str">
        <f>IF(A108="","",[1]Sheet!B108)</f>
        <v>2025-04-19 07:06:10</v>
      </c>
      <c r="C108" t="str">
        <f>IF(A108="","",[1]Sheet!C108)</f>
        <v>小单32.36  小双35.28  大双32.36</v>
      </c>
      <c r="D108" t="str">
        <f>IF(A108="","",[1]Sheet!D108)</f>
        <v>小双</v>
      </c>
      <c r="E108">
        <f>IF(A108="","",[1]Sheet!E108)</f>
        <v>100</v>
      </c>
      <c r="F108">
        <f>IF(A108="","",[1]Sheet!F108)</f>
        <v>15</v>
      </c>
      <c r="G108" t="str">
        <f>IF(A108="","",[1]Sheet!G108)</f>
        <v>大单</v>
      </c>
      <c r="H108">
        <f>IF(A108="","",[1]Sheet!H108)</f>
        <v>0</v>
      </c>
      <c r="I108">
        <f>IF(A108="","",[1]Sheet!I108)</f>
        <v>-100</v>
      </c>
      <c r="J108" t="str">
        <f>IF(A108="","",IF(F108="待开奖","",[1]Sheet!J108))</f>
        <v>否</v>
      </c>
      <c r="K108">
        <f t="shared" si="34"/>
        <v>0</v>
      </c>
      <c r="L108" s="7">
        <f t="shared" si="25"/>
        <v>0</v>
      </c>
      <c r="M108" s="7" cm="1">
        <f ca="1" t="array" ref="M108">IF(L107="",IF(G107=0,M107,""),IF(ROW()&lt;32,"",AVERAGE(IF(OFFSET(L$2,ROW()-31,0,30,1)&lt;&gt;"",OFFSET(L$2,ROW()-31,0,30,1)))))</f>
        <v>0.866666666666667</v>
      </c>
      <c r="N108" s="8">
        <f ca="1" t="shared" si="29"/>
        <v>0.875268817204301</v>
      </c>
      <c r="O108" s="7">
        <f ca="1" t="array" ref="O108">IF(L107="","",IF(ROW()&lt;32,"",AVERAGE(IF(OFFSET(L$2,ROW()-21,0,20,1)&lt;&gt;"",OFFSET(L$2,ROW()-21,0,20,1)))))</f>
        <v>0.8</v>
      </c>
      <c r="P108" s="8">
        <f ca="1" t="shared" si="30"/>
        <v>0.812903225806452</v>
      </c>
      <c r="Q108" s="7">
        <f t="shared" si="27"/>
        <v>-100</v>
      </c>
      <c r="R108" s="7">
        <f t="shared" si="35"/>
        <v>9869.73319999997</v>
      </c>
      <c r="S108" s="14">
        <f t="shared" si="36"/>
        <v>0.0871760564842436</v>
      </c>
      <c r="T108" s="15">
        <f ca="1" t="shared" si="37"/>
        <v>0.875268817204301</v>
      </c>
      <c r="U108" s="14">
        <f t="shared" si="38"/>
        <v>0.0801857766865813</v>
      </c>
      <c r="V108" s="9">
        <f t="shared" si="39"/>
        <v>0.0976559591951309</v>
      </c>
      <c r="W108" s="16">
        <f t="shared" si="40"/>
        <v>2.05931503424829</v>
      </c>
      <c r="X108" s="17">
        <f ca="1" t="shared" si="41"/>
        <v>0.392847946724501</v>
      </c>
      <c r="Y108" s="9">
        <f ca="1" t="shared" si="31"/>
        <v>0.0818430143155643</v>
      </c>
      <c r="Z108" s="5">
        <f ca="1" t="shared" si="32"/>
        <v>0.162385539922051</v>
      </c>
      <c r="AA108">
        <f ca="1" t="shared" si="28"/>
        <v>0</v>
      </c>
      <c r="AB108">
        <f t="shared" si="33"/>
        <v>0</v>
      </c>
      <c r="AC108" s="5">
        <f ca="1" t="shared" si="23"/>
        <v>0</v>
      </c>
      <c r="AD108">
        <f ca="1" t="shared" si="24"/>
        <v>0</v>
      </c>
    </row>
    <row r="109" spans="1:30">
      <c r="A109">
        <f>IF([1]Sheet!A109="","",[1]Sheet!A109)</f>
        <v>3275510</v>
      </c>
      <c r="B109" t="str">
        <f>IF(A109="","",[1]Sheet!B109)</f>
        <v>2025-04-19 07:09:41</v>
      </c>
      <c r="C109" t="str">
        <f>IF(A109="","",[1]Sheet!C109)</f>
        <v>小单32.36  小双35.28  大双32.36</v>
      </c>
      <c r="D109" t="str">
        <f>IF(A109="","",[1]Sheet!D109)</f>
        <v>小双</v>
      </c>
      <c r="E109">
        <f>IF(A109="","",[1]Sheet!E109)</f>
        <v>100</v>
      </c>
      <c r="F109">
        <f>IF(A109="","",[1]Sheet!F109)</f>
        <v>14</v>
      </c>
      <c r="G109" t="str">
        <f>IF(A109="","",[1]Sheet!G109)</f>
        <v>大双</v>
      </c>
      <c r="H109">
        <f>IF(A109="","",[1]Sheet!H109)</f>
        <v>0</v>
      </c>
      <c r="I109">
        <f>IF(A109="","",[1]Sheet!I109)</f>
        <v>-100</v>
      </c>
      <c r="J109" t="str">
        <f>IF(A109="","",IF(F109="待开奖","",[1]Sheet!J109))</f>
        <v>否</v>
      </c>
      <c r="K109">
        <f t="shared" si="34"/>
        <v>0</v>
      </c>
      <c r="L109" s="7">
        <f t="shared" si="25"/>
        <v>1</v>
      </c>
      <c r="M109" s="7" cm="1">
        <f ca="1" t="array" ref="M109">IF(L108="",IF(G108=0,M108,""),IF(ROW()&lt;32,"",AVERAGE(IF(OFFSET(L$2,ROW()-31,0,30,1)&lt;&gt;"",OFFSET(L$2,ROW()-31,0,30,1)))))</f>
        <v>0.866666666666667</v>
      </c>
      <c r="N109" s="8">
        <f ca="1" t="shared" si="29"/>
        <v>0.810752688172043</v>
      </c>
      <c r="O109" s="7">
        <f ca="1" t="array" ref="O109">IF(L108="","",IF(ROW()&lt;32,"",AVERAGE(IF(OFFSET(L$2,ROW()-21,0,20,1)&lt;&gt;"",OFFSET(L$2,ROW()-21,0,20,1)))))</f>
        <v>0.8</v>
      </c>
      <c r="P109" s="8">
        <f ca="1" t="shared" si="30"/>
        <v>0.748387096774194</v>
      </c>
      <c r="Q109" s="7">
        <f t="shared" si="27"/>
        <v>-68.1</v>
      </c>
      <c r="R109" s="7">
        <f t="shared" si="35"/>
        <v>9801.63319999997</v>
      </c>
      <c r="S109" s="14">
        <f t="shared" si="36"/>
        <v>0.0706167062114929</v>
      </c>
      <c r="T109" s="15">
        <f ca="1" t="shared" si="37"/>
        <v>0.810752688172043</v>
      </c>
      <c r="U109" s="14">
        <f t="shared" si="38"/>
        <v>0.0753276727605906</v>
      </c>
      <c r="V109" s="9">
        <f t="shared" si="39"/>
        <v>0.210576675099427</v>
      </c>
      <c r="W109" s="16">
        <f t="shared" si="40"/>
        <v>2.05931503424829</v>
      </c>
      <c r="X109" s="17">
        <f ca="1" t="shared" si="41"/>
        <v>0.387726418604451</v>
      </c>
      <c r="Y109" s="9">
        <f ca="1" t="shared" si="31"/>
        <v>0.0989960530550075</v>
      </c>
      <c r="Z109" s="5">
        <f ca="1" t="shared" si="32"/>
        <v>0.166558381551076</v>
      </c>
      <c r="AA109">
        <f ca="1" t="shared" si="28"/>
        <v>0</v>
      </c>
      <c r="AB109">
        <f t="shared" si="33"/>
        <v>0</v>
      </c>
      <c r="AC109" s="5">
        <f ca="1" t="shared" si="23"/>
        <v>0</v>
      </c>
      <c r="AD109">
        <f ca="1" t="shared" si="24"/>
        <v>0</v>
      </c>
    </row>
    <row r="110" spans="1:30">
      <c r="A110">
        <f>IF([1]Sheet!A110="","",[1]Sheet!A110)</f>
        <v>3275511</v>
      </c>
      <c r="B110" t="str">
        <f>IF(A110="","",[1]Sheet!B110)</f>
        <v>2025-04-19 07:13:12</v>
      </c>
      <c r="C110" t="str">
        <f>IF(A110="","",[1]Sheet!C110)</f>
        <v>小单32.36  小双35.28  大双32.36</v>
      </c>
      <c r="D110" t="str">
        <f>IF(A110="","",[1]Sheet!D110)</f>
        <v>小双</v>
      </c>
      <c r="E110">
        <f>IF(A110="","",[1]Sheet!E110)</f>
        <v>100</v>
      </c>
      <c r="F110">
        <f>IF(A110="","",[1]Sheet!F110)</f>
        <v>15</v>
      </c>
      <c r="G110" t="str">
        <f>IF(A110="","",[1]Sheet!G110)</f>
        <v>大单</v>
      </c>
      <c r="H110">
        <f>IF(A110="","",[1]Sheet!H110)</f>
        <v>0</v>
      </c>
      <c r="I110">
        <f>IF(A110="","",[1]Sheet!I110)</f>
        <v>-100</v>
      </c>
      <c r="J110" t="str">
        <f>IF(A110="","",IF(F110="待开奖","",[1]Sheet!J110))</f>
        <v>否</v>
      </c>
      <c r="K110">
        <f t="shared" si="34"/>
        <v>0</v>
      </c>
      <c r="L110" s="7">
        <f t="shared" si="25"/>
        <v>0</v>
      </c>
      <c r="M110" s="7" cm="1">
        <f ca="1" t="array" ref="M110">IF(L109="",IF(G109=0,M109,""),IF(ROW()&lt;32,"",AVERAGE(IF(OFFSET(L$2,ROW()-31,0,30,1)&lt;&gt;"",OFFSET(L$2,ROW()-31,0,30,1)))))</f>
        <v>0.833333333333333</v>
      </c>
      <c r="N110" s="8">
        <f ca="1" t="shared" si="29"/>
        <v>0.875268817204301</v>
      </c>
      <c r="O110" s="7">
        <f ca="1" t="array" ref="O110">IF(L109="","",IF(ROW()&lt;32,"",AVERAGE(IF(OFFSET(L$2,ROW()-21,0,20,1)&lt;&gt;"",OFFSET(L$2,ROW()-21,0,20,1)))))</f>
        <v>0.8</v>
      </c>
      <c r="P110" s="8">
        <f ca="1" t="shared" si="30"/>
        <v>0.812903225806452</v>
      </c>
      <c r="Q110" s="7">
        <f t="shared" si="27"/>
        <v>-100</v>
      </c>
      <c r="R110" s="7">
        <f t="shared" si="35"/>
        <v>9701.63319999997</v>
      </c>
      <c r="S110" s="14">
        <f t="shared" si="36"/>
        <v>0.0576740305777425</v>
      </c>
      <c r="T110" s="15">
        <f ca="1" t="shared" si="37"/>
        <v>0.875268817204301</v>
      </c>
      <c r="U110" s="14">
        <f t="shared" si="38"/>
        <v>0.0704707323562075</v>
      </c>
      <c r="V110" s="9">
        <f t="shared" si="39"/>
        <v>0.308588799297456</v>
      </c>
      <c r="W110" s="16">
        <f t="shared" si="40"/>
        <v>1.69595131637216</v>
      </c>
      <c r="X110" s="17">
        <f ca="1" t="shared" si="41"/>
        <v>0.371668764474282</v>
      </c>
      <c r="Y110" s="9">
        <f ca="1" t="shared" si="31"/>
        <v>0.11500121009563</v>
      </c>
      <c r="Z110" s="5">
        <f ca="1" t="shared" si="32"/>
        <v>0.168905053181025</v>
      </c>
      <c r="AA110">
        <f ca="1" t="shared" si="28"/>
        <v>0</v>
      </c>
      <c r="AB110">
        <f t="shared" si="33"/>
        <v>1</v>
      </c>
      <c r="AC110" s="5">
        <f ca="1" t="shared" si="23"/>
        <v>0</v>
      </c>
      <c r="AD110">
        <f ca="1" t="shared" si="24"/>
        <v>0</v>
      </c>
    </row>
    <row r="111" spans="1:30">
      <c r="A111">
        <f>IF([1]Sheet!A111="","",[1]Sheet!A111)</f>
        <v>3275512</v>
      </c>
      <c r="B111" t="str">
        <f>IF(A111="","",[1]Sheet!B111)</f>
        <v>2025-04-19 07:16:43</v>
      </c>
      <c r="C111" t="str">
        <f>IF(A111="","",[1]Sheet!C111)</f>
        <v>小单32.36  小双35.28  大双32.36</v>
      </c>
      <c r="D111" t="str">
        <f>IF(A111="","",[1]Sheet!D111)</f>
        <v>小双</v>
      </c>
      <c r="E111">
        <f>IF(A111="","",[1]Sheet!E111)</f>
        <v>100</v>
      </c>
      <c r="F111">
        <f>IF(A111="","",[1]Sheet!F111)</f>
        <v>13</v>
      </c>
      <c r="G111" t="str">
        <f>IF(A111="","",[1]Sheet!G111)</f>
        <v>小单</v>
      </c>
      <c r="H111">
        <f>IF(A111="","",[1]Sheet!H111)</f>
        <v>0</v>
      </c>
      <c r="I111">
        <f>IF(A111="","",[1]Sheet!I111)</f>
        <v>-100</v>
      </c>
      <c r="J111" t="str">
        <f>IF(A111="","",IF(F111="待开奖","",[1]Sheet!J111))</f>
        <v>否</v>
      </c>
      <c r="K111">
        <f t="shared" si="34"/>
        <v>0</v>
      </c>
      <c r="L111" s="7">
        <f t="shared" si="25"/>
        <v>1</v>
      </c>
      <c r="M111" s="7" cm="1">
        <f ca="1" t="array" ref="M111">IF(L110="",IF(G110=0,M110,""),IF(ROW()&lt;32,"",AVERAGE(IF(OFFSET(L$2,ROW()-31,0,30,1)&lt;&gt;"",OFFSET(L$2,ROW()-31,0,30,1)))))</f>
        <v>0.833333333333333</v>
      </c>
      <c r="N111" s="8">
        <f ca="1" t="shared" si="29"/>
        <v>0.779569892473118</v>
      </c>
      <c r="O111" s="7">
        <f ca="1" t="array" ref="O111">IF(L110="","",IF(ROW()&lt;32,"",AVERAGE(IF(OFFSET(L$2,ROW()-21,0,20,1)&lt;&gt;"",OFFSET(L$2,ROW()-21,0,20,1)))))</f>
        <v>0.8</v>
      </c>
      <c r="P111" s="8">
        <f ca="1" t="shared" si="30"/>
        <v>0.748387096774194</v>
      </c>
      <c r="Q111" s="7">
        <f t="shared" si="27"/>
        <v>-68.1</v>
      </c>
      <c r="R111" s="7">
        <f t="shared" si="35"/>
        <v>9633.53319999997</v>
      </c>
      <c r="S111" s="14">
        <f t="shared" si="36"/>
        <v>0.0409591607118441</v>
      </c>
      <c r="T111" s="15">
        <f ca="1" t="shared" si="37"/>
        <v>0.779569892473118</v>
      </c>
      <c r="U111" s="14">
        <f t="shared" si="38"/>
        <v>0.0651808014280659</v>
      </c>
      <c r="V111" s="9">
        <f t="shared" si="39"/>
        <v>0.406487891591877</v>
      </c>
      <c r="W111" s="16">
        <f t="shared" si="40"/>
        <v>1.42343962101421</v>
      </c>
      <c r="X111" s="17">
        <f ca="1" t="shared" si="41"/>
        <v>0.331640237540366</v>
      </c>
      <c r="Y111" s="9">
        <f ca="1" t="shared" si="31"/>
        <v>0.129202568133102</v>
      </c>
      <c r="Z111" s="5">
        <f ca="1" t="shared" si="32"/>
        <v>0.168612034279843</v>
      </c>
      <c r="AA111">
        <f ca="1" t="shared" si="28"/>
        <v>0</v>
      </c>
      <c r="AB111">
        <f t="shared" si="33"/>
        <v>0</v>
      </c>
      <c r="AC111" s="5">
        <f ca="1" t="shared" si="23"/>
        <v>0</v>
      </c>
      <c r="AD111">
        <f ca="1" t="shared" si="24"/>
        <v>0</v>
      </c>
    </row>
    <row r="112" spans="1:30">
      <c r="A112">
        <f>IF([1]Sheet!A112="","",[1]Sheet!A112)</f>
        <v>3275513</v>
      </c>
      <c r="B112" t="str">
        <f>IF(A112="","",[1]Sheet!B112)</f>
        <v>2025-04-19 07:20:13</v>
      </c>
      <c r="C112" t="str">
        <f>IF(A112="","",[1]Sheet!C112)</f>
        <v>小单31.45  小双34.28  大单34.28</v>
      </c>
      <c r="D112" t="str">
        <f>IF(A112="","",[1]Sheet!D112)</f>
        <v>小单</v>
      </c>
      <c r="E112">
        <f>IF(A112="","",[1]Sheet!E112)</f>
        <v>100.01</v>
      </c>
      <c r="F112">
        <f>IF(A112="","",[1]Sheet!F112)</f>
        <v>10</v>
      </c>
      <c r="G112" t="str">
        <f>IF(A112="","",[1]Sheet!G112)</f>
        <v>小双</v>
      </c>
      <c r="H112">
        <f>IF(A112="","",[1]Sheet!H112)</f>
        <v>148.4324</v>
      </c>
      <c r="I112">
        <f>IF(A112="","",[1]Sheet!I112)</f>
        <v>48.4224</v>
      </c>
      <c r="J112" t="str">
        <f>IF(A112="","",IF(F112="待开奖","",[1]Sheet!J112))</f>
        <v>是</v>
      </c>
      <c r="K112">
        <f t="shared" si="34"/>
        <v>1</v>
      </c>
      <c r="L112" s="7">
        <f t="shared" si="25"/>
        <v>1</v>
      </c>
      <c r="M112" s="7" cm="1">
        <f ca="1" t="array" ref="M112">IF(L111="",IF(G111=0,M111,""),IF(ROW()&lt;32,"",AVERAGE(IF(OFFSET(L$2,ROW()-31,0,30,1)&lt;&gt;"",OFFSET(L$2,ROW()-31,0,30,1)))))</f>
        <v>0.833333333333333</v>
      </c>
      <c r="N112" s="8">
        <f ca="1" t="shared" si="29"/>
        <v>0.844086021505376</v>
      </c>
      <c r="O112" s="7">
        <f ca="1" t="array" ref="O112">IF(L111="","",IF(ROW()&lt;32,"",AVERAGE(IF(OFFSET(L$2,ROW()-21,0,20,1)&lt;&gt;"",OFFSET(L$2,ROW()-21,0,20,1)))))</f>
        <v>0.8</v>
      </c>
      <c r="P112" s="8">
        <f ca="1" t="shared" si="30"/>
        <v>0.812903225806452</v>
      </c>
      <c r="Q112" s="7">
        <f t="shared" si="27"/>
        <v>48.4224</v>
      </c>
      <c r="R112" s="7">
        <f t="shared" si="35"/>
        <v>9681.95559999997</v>
      </c>
      <c r="S112" s="14">
        <f t="shared" si="36"/>
        <v>0.0278359222098124</v>
      </c>
      <c r="T112" s="15">
        <f ca="1" t="shared" si="37"/>
        <v>0.844086021505376</v>
      </c>
      <c r="U112" s="14">
        <f t="shared" si="38"/>
        <v>0.0614316138369677</v>
      </c>
      <c r="V112" s="9">
        <f t="shared" si="39"/>
        <v>0.50922968120541</v>
      </c>
      <c r="W112" s="16">
        <f t="shared" si="40"/>
        <v>1.2066877770741</v>
      </c>
      <c r="X112" s="17">
        <f ca="1" t="shared" si="41"/>
        <v>0.33033024264088</v>
      </c>
      <c r="Y112" s="9">
        <f ca="1" t="shared" si="31"/>
        <v>0.143324186725989</v>
      </c>
      <c r="Z112" s="5">
        <f ca="1" t="shared" si="32"/>
        <v>0.167118195471234</v>
      </c>
      <c r="AA112">
        <f ca="1" t="shared" si="28"/>
        <v>0</v>
      </c>
      <c r="AB112">
        <f t="shared" si="33"/>
        <v>1</v>
      </c>
      <c r="AC112" s="5">
        <f ca="1" t="shared" si="23"/>
        <v>0</v>
      </c>
      <c r="AD112">
        <f ca="1" t="shared" si="24"/>
        <v>0</v>
      </c>
    </row>
    <row r="113" spans="1:30">
      <c r="A113">
        <f>IF([1]Sheet!A113="","",[1]Sheet!A113)</f>
        <v>3275514</v>
      </c>
      <c r="B113" t="str">
        <f>IF(A113="","",[1]Sheet!B113)</f>
        <v>2025-04-19 07:23:44</v>
      </c>
      <c r="C113" t="str">
        <f>IF(A113="","",[1]Sheet!C113)</f>
        <v>小单31.45  小双34.28  大单34.28</v>
      </c>
      <c r="D113" t="str">
        <f>IF(A113="","",[1]Sheet!D113)</f>
        <v>小单</v>
      </c>
      <c r="E113">
        <f>IF(A113="","",[1]Sheet!E113)</f>
        <v>100.01</v>
      </c>
      <c r="F113">
        <f>IF(A113="","",[1]Sheet!F113)</f>
        <v>8</v>
      </c>
      <c r="G113" t="str">
        <f>IF(A113="","",[1]Sheet!G113)</f>
        <v>小双</v>
      </c>
      <c r="H113">
        <f>IF(A113="","",[1]Sheet!H113)</f>
        <v>148.4324</v>
      </c>
      <c r="I113">
        <f>IF(A113="","",[1]Sheet!I113)</f>
        <v>48.4224</v>
      </c>
      <c r="J113" t="str">
        <f>IF(A113="","",IF(F113="待开奖","",[1]Sheet!J113))</f>
        <v>是</v>
      </c>
      <c r="K113">
        <f t="shared" si="34"/>
        <v>1</v>
      </c>
      <c r="L113" s="7">
        <f t="shared" si="25"/>
        <v>1</v>
      </c>
      <c r="M113" s="7" cm="1">
        <f ca="1" t="array" ref="M113">IF(L112="",IF(G112=0,M112,""),IF(ROW()&lt;32,"",AVERAGE(IF(OFFSET(L$2,ROW()-31,0,30,1)&lt;&gt;"",OFFSET(L$2,ROW()-31,0,30,1)))))</f>
        <v>0.833333333333333</v>
      </c>
      <c r="N113" s="8">
        <f ca="1" t="shared" si="29"/>
        <v>0.844086021505376</v>
      </c>
      <c r="O113" s="7">
        <f ca="1" t="array" ref="O113">IF(L112="","",IF(ROW()&lt;32,"",AVERAGE(IF(OFFSET(L$2,ROW()-21,0,20,1)&lt;&gt;"",OFFSET(L$2,ROW()-21,0,20,1)))))</f>
        <v>0.8</v>
      </c>
      <c r="P113" s="8">
        <f ca="1" t="shared" si="30"/>
        <v>0.812903225806452</v>
      </c>
      <c r="Q113" s="7">
        <f t="shared" si="27"/>
        <v>48.4224</v>
      </c>
      <c r="R113" s="7">
        <f t="shared" si="35"/>
        <v>9730.37799999997</v>
      </c>
      <c r="S113" s="14">
        <f t="shared" si="36"/>
        <v>0.0272221701405998</v>
      </c>
      <c r="T113" s="15">
        <f ca="1" t="shared" si="37"/>
        <v>0.844086021505376</v>
      </c>
      <c r="U113" s="14">
        <f t="shared" si="38"/>
        <v>0.0614316138369677</v>
      </c>
      <c r="V113" s="9">
        <f t="shared" si="39"/>
        <v>0.631465682265894</v>
      </c>
      <c r="W113" s="16">
        <f t="shared" si="40"/>
        <v>1.20189149250581</v>
      </c>
      <c r="X113" s="17">
        <f ca="1" t="shared" si="41"/>
        <v>0.341890088669335</v>
      </c>
      <c r="Y113" s="9">
        <f ca="1" t="shared" si="31"/>
        <v>0.157926030666259</v>
      </c>
      <c r="Z113" s="5">
        <f ca="1" t="shared" si="32"/>
        <v>0.164674584078712</v>
      </c>
      <c r="AA113">
        <f ca="1" t="shared" si="28"/>
        <v>0</v>
      </c>
      <c r="AB113">
        <f t="shared" si="33"/>
        <v>0</v>
      </c>
      <c r="AC113" s="5">
        <f ca="1" t="shared" si="23"/>
        <v>0</v>
      </c>
      <c r="AD113">
        <f ca="1" t="shared" si="24"/>
        <v>0</v>
      </c>
    </row>
    <row r="114" spans="1:30">
      <c r="A114">
        <f>IF([1]Sheet!A114="","",[1]Sheet!A114)</f>
        <v>3275515</v>
      </c>
      <c r="B114" t="str">
        <f>IF(A114="","",[1]Sheet!B114)</f>
        <v>2025-04-19 07:27:15</v>
      </c>
      <c r="C114" t="str">
        <f>IF(A114="","",[1]Sheet!C114)</f>
        <v>小单31.45  小双34.28  大单34.28</v>
      </c>
      <c r="D114" t="str">
        <f>IF(A114="","",[1]Sheet!D114)</f>
        <v>小单</v>
      </c>
      <c r="E114">
        <f>IF(A114="","",[1]Sheet!E114)</f>
        <v>100.01</v>
      </c>
      <c r="F114">
        <f>IF(A114="","",[1]Sheet!F114)</f>
        <v>6</v>
      </c>
      <c r="G114" t="str">
        <f>IF(A114="","",[1]Sheet!G114)</f>
        <v>小双</v>
      </c>
      <c r="H114">
        <f>IF(A114="","",[1]Sheet!H114)</f>
        <v>148.4324</v>
      </c>
      <c r="I114">
        <f>IF(A114="","",[1]Sheet!I114)</f>
        <v>48.4224</v>
      </c>
      <c r="J114" t="str">
        <f>IF(A114="","",IF(F114="待开奖","",[1]Sheet!J114))</f>
        <v>是</v>
      </c>
      <c r="K114">
        <f t="shared" si="34"/>
        <v>1</v>
      </c>
      <c r="L114" s="7">
        <f t="shared" si="25"/>
        <v>1</v>
      </c>
      <c r="M114" s="7" cm="1">
        <f ca="1" t="array" ref="M114">IF(L113="",IF(G113=0,M113,""),IF(ROW()&lt;32,"",AVERAGE(IF(OFFSET(L$2,ROW()-31,0,30,1)&lt;&gt;"",OFFSET(L$2,ROW()-31,0,30,1)))))</f>
        <v>0.833333333333333</v>
      </c>
      <c r="N114" s="8">
        <f ca="1" t="shared" si="29"/>
        <v>0.844086021505376</v>
      </c>
      <c r="O114" s="7">
        <f ca="1" t="array" ref="O114">IF(L113="","",IF(ROW()&lt;32,"",AVERAGE(IF(OFFSET(L$2,ROW()-21,0,20,1)&lt;&gt;"",OFFSET(L$2,ROW()-21,0,20,1)))))</f>
        <v>0.8</v>
      </c>
      <c r="P114" s="8">
        <f ca="1" t="shared" si="30"/>
        <v>0.812903225806452</v>
      </c>
      <c r="Q114" s="7">
        <f t="shared" si="27"/>
        <v>48.4224</v>
      </c>
      <c r="R114" s="7">
        <f t="shared" si="35"/>
        <v>9778.80039999997</v>
      </c>
      <c r="S114" s="14">
        <f t="shared" si="36"/>
        <v>0.0398728843790479</v>
      </c>
      <c r="T114" s="15">
        <f ca="1" t="shared" si="37"/>
        <v>0.844086021505376</v>
      </c>
      <c r="U114" s="14">
        <f t="shared" si="38"/>
        <v>0.0614316138369677</v>
      </c>
      <c r="V114" s="9">
        <f t="shared" si="39"/>
        <v>0.755048217098379</v>
      </c>
      <c r="W114" s="16">
        <f t="shared" si="40"/>
        <v>1.19709520793751</v>
      </c>
      <c r="X114" s="17">
        <f ca="1" t="shared" si="41"/>
        <v>0.357563927967289</v>
      </c>
      <c r="Y114" s="9">
        <f ca="1" t="shared" si="31"/>
        <v>0.173163172377629</v>
      </c>
      <c r="Z114" s="5">
        <f ca="1" t="shared" si="32"/>
        <v>0.161258349837348</v>
      </c>
      <c r="AA114">
        <f ca="1" t="shared" si="28"/>
        <v>0</v>
      </c>
      <c r="AB114">
        <f t="shared" si="33"/>
        <v>0</v>
      </c>
      <c r="AC114" s="5">
        <f ca="1" t="shared" si="23"/>
        <v>0</v>
      </c>
      <c r="AD114">
        <f ca="1" t="shared" si="24"/>
        <v>0</v>
      </c>
    </row>
    <row r="115" spans="1:30">
      <c r="A115">
        <f>IF([1]Sheet!A115="","",[1]Sheet!A115)</f>
        <v>3275516</v>
      </c>
      <c r="B115" t="str">
        <f>IF(A115="","",[1]Sheet!B115)</f>
        <v>2025-04-19 07:30:45</v>
      </c>
      <c r="C115" t="str">
        <f>IF(A115="","",[1]Sheet!C115)</f>
        <v>小单31.45  小双34.28  大单34.28</v>
      </c>
      <c r="D115" t="str">
        <f>IF(A115="","",[1]Sheet!D115)</f>
        <v>小单</v>
      </c>
      <c r="E115">
        <f>IF(A115="","",[1]Sheet!E115)</f>
        <v>100.01</v>
      </c>
      <c r="F115">
        <f>IF(A115="","",[1]Sheet!F115)</f>
        <v>9</v>
      </c>
      <c r="G115" t="str">
        <f>IF(A115="","",[1]Sheet!G115)</f>
        <v>小单</v>
      </c>
      <c r="H115">
        <f>IF(A115="","",[1]Sheet!H115)</f>
        <v>148.444</v>
      </c>
      <c r="I115">
        <f>IF(A115="","",[1]Sheet!I115)</f>
        <v>48.434</v>
      </c>
      <c r="J115" t="str">
        <f>IF(A115="","",IF(F115="待开奖","",[1]Sheet!J115))</f>
        <v>是</v>
      </c>
      <c r="K115">
        <f t="shared" si="34"/>
        <v>1</v>
      </c>
      <c r="L115" s="7">
        <f t="shared" si="25"/>
        <v>1</v>
      </c>
      <c r="M115" s="7" cm="1">
        <f ca="1" t="array" ref="M115">IF(L114="",IF(G114=0,M114,""),IF(ROW()&lt;32,"",AVERAGE(IF(OFFSET(L$2,ROW()-31,0,30,1)&lt;&gt;"",OFFSET(L$2,ROW()-31,0,30,1)))))</f>
        <v>0.833333333333333</v>
      </c>
      <c r="N115" s="8">
        <f ca="1" t="shared" si="29"/>
        <v>0.844086021505376</v>
      </c>
      <c r="O115" s="7">
        <f ca="1" t="array" ref="O115">IF(L114="","",IF(ROW()&lt;32,"",AVERAGE(IF(OFFSET(L$2,ROW()-21,0,20,1)&lt;&gt;"",OFFSET(L$2,ROW()-21,0,20,1)))))</f>
        <v>0.8</v>
      </c>
      <c r="P115" s="8">
        <f ca="1" t="shared" si="30"/>
        <v>0.812903225806452</v>
      </c>
      <c r="Q115" s="7">
        <f t="shared" si="27"/>
        <v>48.434</v>
      </c>
      <c r="R115" s="7">
        <f t="shared" si="35"/>
        <v>9827.23439999996</v>
      </c>
      <c r="S115" s="14">
        <f t="shared" si="36"/>
        <v>0.0396676108743769</v>
      </c>
      <c r="T115" s="15">
        <f ca="1" t="shared" si="37"/>
        <v>0.844086021505376</v>
      </c>
      <c r="U115" s="14">
        <f t="shared" si="38"/>
        <v>0.0565746734325846</v>
      </c>
      <c r="V115" s="9">
        <f t="shared" si="39"/>
        <v>0.897149079232229</v>
      </c>
      <c r="W115" s="16">
        <f t="shared" si="40"/>
        <v>1.40726981825454</v>
      </c>
      <c r="X115" s="17">
        <f ca="1" t="shared" si="41"/>
        <v>0.39418697528229</v>
      </c>
      <c r="Y115" s="9">
        <f ca="1" t="shared" si="31"/>
        <v>0.189675540565196</v>
      </c>
      <c r="Z115" s="5">
        <f ca="1" t="shared" si="32"/>
        <v>0.157642319247738</v>
      </c>
      <c r="AA115">
        <f ca="1" t="shared" si="28"/>
        <v>0</v>
      </c>
      <c r="AB115">
        <f t="shared" si="33"/>
        <v>0</v>
      </c>
      <c r="AC115" s="5">
        <f ca="1" t="shared" si="23"/>
        <v>0</v>
      </c>
      <c r="AD115">
        <f ca="1" t="shared" si="24"/>
        <v>0</v>
      </c>
    </row>
    <row r="116" spans="1:30">
      <c r="A116">
        <f>IF([1]Sheet!A116="","",[1]Sheet!A116)</f>
        <v>3275517</v>
      </c>
      <c r="B116" t="str">
        <f>IF(A116="","",[1]Sheet!B116)</f>
        <v>2025-04-19 07:34:16</v>
      </c>
      <c r="C116" t="str">
        <f>IF(A116="","",[1]Sheet!C116)</f>
        <v>小单31.45  小双34.28  大单34.28</v>
      </c>
      <c r="D116" t="str">
        <f>IF(A116="","",[1]Sheet!D116)</f>
        <v>小单</v>
      </c>
      <c r="E116">
        <f>IF(A116="","",[1]Sheet!E116)</f>
        <v>100.01</v>
      </c>
      <c r="F116">
        <f>IF(A116="","",[1]Sheet!F116)</f>
        <v>20</v>
      </c>
      <c r="G116" t="str">
        <f>IF(A116="","",[1]Sheet!G116)</f>
        <v>大双</v>
      </c>
      <c r="H116">
        <f>IF(A116="","",[1]Sheet!H116)</f>
        <v>0</v>
      </c>
      <c r="I116">
        <f>IF(A116="","",[1]Sheet!I116)</f>
        <v>-100.01</v>
      </c>
      <c r="J116" t="str">
        <f>IF(A116="","",IF(F116="待开奖","",[1]Sheet!J116))</f>
        <v>否</v>
      </c>
      <c r="K116">
        <f t="shared" si="34"/>
        <v>0</v>
      </c>
      <c r="L116" s="7">
        <f t="shared" si="25"/>
        <v>0</v>
      </c>
      <c r="M116" s="7" cm="1">
        <f ca="1" t="array" ref="M116">IF(L115="",IF(G115=0,M115,""),IF(ROW()&lt;32,"",AVERAGE(IF(OFFSET(L$2,ROW()-31,0,30,1)&lt;&gt;"",OFFSET(L$2,ROW()-31,0,30,1)))))</f>
        <v>0.8</v>
      </c>
      <c r="N116" s="8">
        <f ca="1" t="shared" si="29"/>
        <v>0.844086021505376</v>
      </c>
      <c r="O116" s="7">
        <f ca="1" t="array" ref="O116">IF(L115="","",IF(ROW()&lt;32,"",AVERAGE(IF(OFFSET(L$2,ROW()-21,0,20,1)&lt;&gt;"",OFFSET(L$2,ROW()-21,0,20,1)))))</f>
        <v>0.75</v>
      </c>
      <c r="P116" s="8">
        <f ca="1" t="shared" si="30"/>
        <v>0.766129032258065</v>
      </c>
      <c r="Q116" s="7">
        <f t="shared" si="27"/>
        <v>-100.01</v>
      </c>
      <c r="R116" s="7">
        <f t="shared" si="35"/>
        <v>9727.22439999996</v>
      </c>
      <c r="S116" s="14">
        <f t="shared" si="36"/>
        <v>0.0394656670997611</v>
      </c>
      <c r="T116" s="15">
        <f ca="1" t="shared" si="37"/>
        <v>0.844086021505376</v>
      </c>
      <c r="U116" s="14">
        <f t="shared" si="38"/>
        <v>0.0517177330282015</v>
      </c>
      <c r="V116" s="9">
        <f t="shared" si="39"/>
        <v>1.03147106792121</v>
      </c>
      <c r="W116" s="16">
        <f t="shared" si="40"/>
        <v>1.40728431789205</v>
      </c>
      <c r="X116" s="17">
        <f ca="1" t="shared" si="41"/>
        <v>0.40901712310387</v>
      </c>
      <c r="Y116" s="9">
        <f ca="1" t="shared" si="31"/>
        <v>0.205967833555342</v>
      </c>
      <c r="Z116" s="5">
        <f ca="1" t="shared" si="32"/>
        <v>0.154174097486934</v>
      </c>
      <c r="AA116">
        <f ca="1" t="shared" si="28"/>
        <v>0</v>
      </c>
      <c r="AB116">
        <f t="shared" si="33"/>
        <v>0</v>
      </c>
      <c r="AC116" s="5">
        <f ca="1" t="shared" si="23"/>
        <v>0</v>
      </c>
      <c r="AD116">
        <f ca="1" t="shared" si="24"/>
        <v>0</v>
      </c>
    </row>
    <row r="117" spans="1:30">
      <c r="A117">
        <f>IF([1]Sheet!A117="","",[1]Sheet!A117)</f>
        <v>3275518</v>
      </c>
      <c r="B117" t="str">
        <f>IF(A117="","",[1]Sheet!B117)</f>
        <v>2025-04-19 07:37:47</v>
      </c>
      <c r="C117" t="str">
        <f>IF(A117="","",[1]Sheet!C117)</f>
        <v>小单32.36  小双35.28  大双32.36</v>
      </c>
      <c r="D117" t="str">
        <f>IF(A117="","",[1]Sheet!D117)</f>
        <v>小双</v>
      </c>
      <c r="E117">
        <f>IF(A117="","",[1]Sheet!E117)</f>
        <v>100</v>
      </c>
      <c r="F117">
        <f>IF(A117="","",[1]Sheet!F117)</f>
        <v>23</v>
      </c>
      <c r="G117" t="str">
        <f>IF(A117="","",[1]Sheet!G117)</f>
        <v>大单</v>
      </c>
      <c r="H117">
        <f>IF(A117="","",[1]Sheet!H117)</f>
        <v>0</v>
      </c>
      <c r="I117">
        <f>IF(A117="","",[1]Sheet!I117)</f>
        <v>-100</v>
      </c>
      <c r="J117" t="str">
        <f>IF(A117="","",IF(F117="待开奖","",[1]Sheet!J117))</f>
        <v>否</v>
      </c>
      <c r="K117">
        <f t="shared" si="34"/>
        <v>0</v>
      </c>
      <c r="L117" s="7">
        <f t="shared" si="25"/>
        <v>0</v>
      </c>
      <c r="M117" s="7" cm="1">
        <f ca="1" t="array" ref="M117">IF(L116="",IF(G116=0,M116,""),IF(ROW()&lt;32,"",AVERAGE(IF(OFFSET(L$2,ROW()-31,0,30,1)&lt;&gt;"",OFFSET(L$2,ROW()-31,0,30,1)))))</f>
        <v>0.766666666666667</v>
      </c>
      <c r="N117" s="8">
        <f ca="1" t="shared" si="29"/>
        <v>0.748387096774194</v>
      </c>
      <c r="O117" s="7">
        <f ca="1" t="array" ref="O117">IF(L116="","",IF(ROW()&lt;32,"",AVERAGE(IF(OFFSET(L$2,ROW()-21,0,20,1)&lt;&gt;"",OFFSET(L$2,ROW()-21,0,20,1)))))</f>
        <v>0.75</v>
      </c>
      <c r="P117" s="8">
        <f ca="1" t="shared" si="30"/>
        <v>0.701612903225806</v>
      </c>
      <c r="Q117" s="7">
        <f t="shared" si="27"/>
        <v>-100</v>
      </c>
      <c r="R117" s="7">
        <f t="shared" si="35"/>
        <v>9627.22439999996</v>
      </c>
      <c r="S117" s="14">
        <f t="shared" si="36"/>
        <v>0.0236430302451696</v>
      </c>
      <c r="T117" s="15">
        <f ca="1" t="shared" si="37"/>
        <v>0.748387096774194</v>
      </c>
      <c r="U117" s="14">
        <f t="shared" si="38"/>
        <v>0.0471759464937336</v>
      </c>
      <c r="V117" s="9">
        <f t="shared" si="39"/>
        <v>1.11818683056569</v>
      </c>
      <c r="W117" s="16">
        <f t="shared" si="40"/>
        <v>1.19710809639679</v>
      </c>
      <c r="X117" s="17">
        <f ca="1" t="shared" si="41"/>
        <v>0.374147037176517</v>
      </c>
      <c r="Y117" s="9">
        <f ca="1" t="shared" si="31"/>
        <v>0.220167662979499</v>
      </c>
      <c r="Z117" s="5">
        <f ca="1" t="shared" si="32"/>
        <v>0.149315754420635</v>
      </c>
      <c r="AA117">
        <f ca="1" t="shared" si="28"/>
        <v>0</v>
      </c>
      <c r="AB117">
        <f t="shared" si="33"/>
        <v>0</v>
      </c>
      <c r="AC117" s="5">
        <f ca="1" t="shared" si="23"/>
        <v>0</v>
      </c>
      <c r="AD117">
        <f ca="1" t="shared" si="24"/>
        <v>0</v>
      </c>
    </row>
    <row r="118" spans="1:30">
      <c r="A118">
        <f>IF([1]Sheet!A118="","",[1]Sheet!A118)</f>
        <v>3275519</v>
      </c>
      <c r="B118" t="str">
        <f>IF(A118="","",[1]Sheet!B118)</f>
        <v>2025-04-19 07:41:08</v>
      </c>
      <c r="C118" t="str">
        <f>IF(A118="","",[1]Sheet!C118)</f>
        <v>小单32.36  小双35.28  大双32.36</v>
      </c>
      <c r="D118" t="str">
        <f>IF(A118="","",[1]Sheet!D118)</f>
        <v>小双</v>
      </c>
      <c r="E118">
        <f>IF(A118="","",[1]Sheet!E118)</f>
        <v>100</v>
      </c>
      <c r="F118">
        <f>IF(A118="","",[1]Sheet!F118)</f>
        <v>13</v>
      </c>
      <c r="G118" t="str">
        <f>IF(A118="","",[1]Sheet!G118)</f>
        <v>小单</v>
      </c>
      <c r="H118">
        <f>IF(A118="","",[1]Sheet!H118)</f>
        <v>0</v>
      </c>
      <c r="I118">
        <f>IF(A118="","",[1]Sheet!I118)</f>
        <v>-100</v>
      </c>
      <c r="J118" t="str">
        <f>IF(A118="","",IF(F118="待开奖","",[1]Sheet!J118))</f>
        <v>否</v>
      </c>
      <c r="K118">
        <f t="shared" si="34"/>
        <v>0</v>
      </c>
      <c r="L118" s="7">
        <f t="shared" si="25"/>
        <v>1</v>
      </c>
      <c r="M118" s="7" cm="1">
        <f ca="1" t="array" ref="M118">IF(L117="",IF(G117=0,M117,""),IF(ROW()&lt;32,"",AVERAGE(IF(OFFSET(L$2,ROW()-31,0,30,1)&lt;&gt;"",OFFSET(L$2,ROW()-31,0,30,1)))))</f>
        <v>0.766666666666667</v>
      </c>
      <c r="N118" s="8">
        <f ca="1" t="shared" si="29"/>
        <v>0.717204301075269</v>
      </c>
      <c r="O118" s="7">
        <f ca="1" t="array" ref="O118">IF(L117="","",IF(ROW()&lt;32,"",AVERAGE(IF(OFFSET(L$2,ROW()-21,0,20,1)&lt;&gt;"",OFFSET(L$2,ROW()-21,0,20,1)))))</f>
        <v>0.8</v>
      </c>
      <c r="P118" s="8">
        <f ca="1" t="shared" si="30"/>
        <v>0.748387096774194</v>
      </c>
      <c r="Q118" s="7">
        <f t="shared" si="27"/>
        <v>-68.1</v>
      </c>
      <c r="R118" s="7">
        <f t="shared" si="35"/>
        <v>9559.12439999996</v>
      </c>
      <c r="S118" s="14">
        <f t="shared" si="36"/>
        <v>0.00798314090905142</v>
      </c>
      <c r="T118" s="15">
        <f ca="1" t="shared" si="37"/>
        <v>0.717204301075269</v>
      </c>
      <c r="U118" s="14">
        <f t="shared" si="38"/>
        <v>0.0471759464937336</v>
      </c>
      <c r="V118" s="9">
        <f t="shared" si="39"/>
        <v>1.18317189127112</v>
      </c>
      <c r="W118" s="16">
        <f t="shared" si="40"/>
        <v>1.02896833095007</v>
      </c>
      <c r="X118" s="17">
        <f ca="1" t="shared" si="41"/>
        <v>0.352897040761768</v>
      </c>
      <c r="Y118" s="9">
        <f ca="1" t="shared" si="31"/>
        <v>0.232664410229523</v>
      </c>
      <c r="Z118" s="5">
        <f ca="1" t="shared" si="32"/>
        <v>0.144122642374608</v>
      </c>
      <c r="AA118">
        <f ca="1" t="shared" si="28"/>
        <v>0</v>
      </c>
      <c r="AB118">
        <f t="shared" si="33"/>
        <v>0</v>
      </c>
      <c r="AC118" s="5">
        <f ca="1" t="shared" si="23"/>
        <v>0</v>
      </c>
      <c r="AD118">
        <f ca="1" t="shared" si="24"/>
        <v>0</v>
      </c>
    </row>
    <row r="119" spans="1:30">
      <c r="A119">
        <f>IF([1]Sheet!A119="","",[1]Sheet!A119)</f>
        <v>3275520</v>
      </c>
      <c r="B119" t="str">
        <f>IF(A119="","",[1]Sheet!B119)</f>
        <v>2025-04-19 07:44:48</v>
      </c>
      <c r="C119" t="str">
        <f>IF(A119="","",[1]Sheet!C119)</f>
        <v>小单32.36  小双35.28  大双32.36</v>
      </c>
      <c r="D119" t="str">
        <f>IF(A119="","",[1]Sheet!D119)</f>
        <v>小双</v>
      </c>
      <c r="E119">
        <f>IF(A119="","",[1]Sheet!E119)</f>
        <v>100</v>
      </c>
      <c r="F119">
        <f>IF(A119="","",[1]Sheet!F119)</f>
        <v>13</v>
      </c>
      <c r="G119" t="str">
        <f>IF(A119="","",[1]Sheet!G119)</f>
        <v>小单</v>
      </c>
      <c r="H119">
        <f>IF(A119="","",[1]Sheet!H119)</f>
        <v>0</v>
      </c>
      <c r="I119">
        <f>IF(A119="","",[1]Sheet!I119)</f>
        <v>-100</v>
      </c>
      <c r="J119" t="str">
        <f>IF(A119="","",IF(F119="待开奖","",[1]Sheet!J119))</f>
        <v>否</v>
      </c>
      <c r="K119">
        <f t="shared" si="34"/>
        <v>0</v>
      </c>
      <c r="L119" s="7">
        <f t="shared" si="25"/>
        <v>1</v>
      </c>
      <c r="M119" s="7" cm="1">
        <f ca="1" t="array" ref="M119">IF(L118="",IF(G118=0,M118,""),IF(ROW()&lt;32,"",AVERAGE(IF(OFFSET(L$2,ROW()-31,0,30,1)&lt;&gt;"",OFFSET(L$2,ROW()-31,0,30,1)))))</f>
        <v>0.766666666666667</v>
      </c>
      <c r="N119" s="8">
        <f ca="1" t="shared" si="29"/>
        <v>0.781720430107527</v>
      </c>
      <c r="O119" s="7">
        <f ca="1" t="array" ref="O119">IF(L118="","",IF(ROW()&lt;32,"",AVERAGE(IF(OFFSET(L$2,ROW()-21,0,20,1)&lt;&gt;"",OFFSET(L$2,ROW()-21,0,20,1)))))</f>
        <v>0.8</v>
      </c>
      <c r="P119" s="8">
        <f ca="1" t="shared" si="30"/>
        <v>0.812903225806452</v>
      </c>
      <c r="Q119" s="7">
        <f t="shared" si="27"/>
        <v>-68.1</v>
      </c>
      <c r="R119" s="7">
        <f t="shared" si="35"/>
        <v>9491.02439999996</v>
      </c>
      <c r="S119" s="14">
        <f t="shared" si="36"/>
        <v>-0.00419684056468693</v>
      </c>
      <c r="T119" s="15">
        <f ca="1" t="shared" si="37"/>
        <v>0.781720430107527</v>
      </c>
      <c r="U119" s="14">
        <f t="shared" si="38"/>
        <v>0.0471759464937336</v>
      </c>
      <c r="V119" s="9">
        <f t="shared" si="39"/>
        <v>1.17595375435796</v>
      </c>
      <c r="W119" s="16">
        <f t="shared" si="40"/>
        <v>0.891409143386998</v>
      </c>
      <c r="X119" s="17">
        <f ca="1" t="shared" si="41"/>
        <v>0.347668539678475</v>
      </c>
      <c r="Y119" s="9">
        <f ca="1" t="shared" si="31"/>
        <v>0.244346962794086</v>
      </c>
      <c r="Z119" s="5">
        <f ca="1" t="shared" si="32"/>
        <v>0.138663176628693</v>
      </c>
      <c r="AA119">
        <f ca="1" t="shared" si="28"/>
        <v>0</v>
      </c>
      <c r="AB119">
        <f t="shared" si="33"/>
        <v>1</v>
      </c>
      <c r="AC119" s="5">
        <f ca="1" t="shared" si="23"/>
        <v>0</v>
      </c>
      <c r="AD119">
        <f ca="1" t="shared" si="24"/>
        <v>0</v>
      </c>
    </row>
    <row r="120" spans="1:30">
      <c r="A120">
        <f>IF([1]Sheet!A120="","",[1]Sheet!A120)</f>
        <v>3275521</v>
      </c>
      <c r="B120" t="str">
        <f>IF(A120="","",[1]Sheet!B120)</f>
        <v>2025-04-19 07:48:19</v>
      </c>
      <c r="C120" t="str">
        <f>IF(A120="","",[1]Sheet!C120)</f>
        <v>小单31.45  小双34.28  大单34.28</v>
      </c>
      <c r="D120" t="str">
        <f>IF(A120="","",[1]Sheet!D120)</f>
        <v>小单</v>
      </c>
      <c r="E120">
        <f>IF(A120="","",[1]Sheet!E120)</f>
        <v>100.01</v>
      </c>
      <c r="F120">
        <f>IF(A120="","",[1]Sheet!F120)</f>
        <v>17</v>
      </c>
      <c r="G120" t="str">
        <f>IF(A120="","",[1]Sheet!G120)</f>
        <v>大单</v>
      </c>
      <c r="H120">
        <f>IF(A120="","",[1]Sheet!H120)</f>
        <v>148.4324</v>
      </c>
      <c r="I120">
        <f>IF(A120="","",[1]Sheet!I120)</f>
        <v>48.4224</v>
      </c>
      <c r="J120" t="str">
        <f>IF(A120="","",IF(F120="待开奖","",[1]Sheet!J120))</f>
        <v>是</v>
      </c>
      <c r="K120">
        <f t="shared" si="34"/>
        <v>1</v>
      </c>
      <c r="L120" s="7">
        <f t="shared" si="25"/>
        <v>1</v>
      </c>
      <c r="M120" s="7" cm="1">
        <f ca="1" t="array" ref="M120">IF(L119="",IF(G119=0,M119,""),IF(ROW()&lt;32,"",AVERAGE(IF(OFFSET(L$2,ROW()-31,0,30,1)&lt;&gt;"",OFFSET(L$2,ROW()-31,0,30,1)))))</f>
        <v>0.8</v>
      </c>
      <c r="N120" s="8">
        <f ca="1" t="shared" si="29"/>
        <v>0.781720430107527</v>
      </c>
      <c r="O120" s="7">
        <f ca="1" t="array" ref="O120">IF(L119="","",IF(ROW()&lt;32,"",AVERAGE(IF(OFFSET(L$2,ROW()-21,0,20,1)&lt;&gt;"",OFFSET(L$2,ROW()-21,0,20,1)))))</f>
        <v>0.8</v>
      </c>
      <c r="P120" s="8">
        <f ca="1" t="shared" si="30"/>
        <v>0.812903225806452</v>
      </c>
      <c r="Q120" s="7">
        <f t="shared" ref="Q120:Q151" si="42">IF(OR(F120=13,F120=14),IF(L120=1,-68.1,I120),I120)</f>
        <v>48.4224</v>
      </c>
      <c r="R120" s="7">
        <f t="shared" si="35"/>
        <v>9539.44679999996</v>
      </c>
      <c r="S120" s="14">
        <f t="shared" si="36"/>
        <v>-0.000881866074596351</v>
      </c>
      <c r="T120" s="15">
        <f ca="1" t="shared" si="37"/>
        <v>0.781720430107527</v>
      </c>
      <c r="U120" s="14">
        <f t="shared" si="38"/>
        <v>0.0480162097015801</v>
      </c>
      <c r="V120" s="9">
        <f t="shared" si="39"/>
        <v>1.17888446546613</v>
      </c>
      <c r="W120" s="16">
        <f t="shared" si="40"/>
        <v>0.776766247510479</v>
      </c>
      <c r="X120" s="17">
        <f ca="1" t="shared" si="41"/>
        <v>0.337239734586314</v>
      </c>
      <c r="Y120" s="9">
        <f ca="1" t="shared" si="31"/>
        <v>0.254840230351895</v>
      </c>
      <c r="Z120" s="5">
        <f ca="1" t="shared" si="32"/>
        <v>0.133280176263135</v>
      </c>
      <c r="AA120">
        <f ca="1" t="shared" si="28"/>
        <v>0</v>
      </c>
      <c r="AB120">
        <f t="shared" si="33"/>
        <v>1</v>
      </c>
      <c r="AC120" s="5">
        <f ca="1" t="shared" si="23"/>
        <v>0</v>
      </c>
      <c r="AD120">
        <f ca="1" t="shared" si="24"/>
        <v>0</v>
      </c>
    </row>
    <row r="121" spans="1:30">
      <c r="A121">
        <f>IF([1]Sheet!A121="","",[1]Sheet!A121)</f>
        <v>3275522</v>
      </c>
      <c r="B121" t="str">
        <f>IF(A121="","",[1]Sheet!B121)</f>
        <v>2025-04-19 07:51:50</v>
      </c>
      <c r="C121" t="str">
        <f>IF(A121="","",[1]Sheet!C121)</f>
        <v>小单31.45  小双34.28  大单34.28</v>
      </c>
      <c r="D121" t="str">
        <f>IF(A121="","",[1]Sheet!D121)</f>
        <v>小单</v>
      </c>
      <c r="E121">
        <f>IF(A121="","",[1]Sheet!E121)</f>
        <v>100.01</v>
      </c>
      <c r="F121">
        <f>IF(A121="","",[1]Sheet!F121)</f>
        <v>9</v>
      </c>
      <c r="G121" t="str">
        <f>IF(A121="","",[1]Sheet!G121)</f>
        <v>小单</v>
      </c>
      <c r="H121">
        <f>IF(A121="","",[1]Sheet!H121)</f>
        <v>148.444</v>
      </c>
      <c r="I121">
        <f>IF(A121="","",[1]Sheet!I121)</f>
        <v>48.434</v>
      </c>
      <c r="J121" t="str">
        <f>IF(A121="","",IF(F121="待开奖","",[1]Sheet!J121))</f>
        <v>是</v>
      </c>
      <c r="K121">
        <f t="shared" si="34"/>
        <v>1</v>
      </c>
      <c r="L121" s="7">
        <f t="shared" si="25"/>
        <v>1</v>
      </c>
      <c r="M121" s="7" cm="1">
        <f ca="1" t="array" ref="M121">IF(L120="",IF(G120=0,M120,""),IF(ROW()&lt;32,"",AVERAGE(IF(OFFSET(L$2,ROW()-31,0,30,1)&lt;&gt;"",OFFSET(L$2,ROW()-31,0,30,1)))))</f>
        <v>0.8</v>
      </c>
      <c r="N121" s="8">
        <f ca="1" t="shared" si="29"/>
        <v>0.812903225806452</v>
      </c>
      <c r="O121" s="7">
        <f ca="1" t="array" ref="O121">IF(L120="","",IF(ROW()&lt;32,"",AVERAGE(IF(OFFSET(L$2,ROW()-21,0,20,1)&lt;&gt;"",OFFSET(L$2,ROW()-21,0,20,1)))))</f>
        <v>0.8</v>
      </c>
      <c r="P121" s="8">
        <f ca="1" t="shared" si="30"/>
        <v>0.812903225806452</v>
      </c>
      <c r="Q121" s="7">
        <f t="shared" si="42"/>
        <v>48.434</v>
      </c>
      <c r="R121" s="7">
        <f t="shared" si="35"/>
        <v>9587.88079999996</v>
      </c>
      <c r="S121" s="14">
        <f t="shared" si="36"/>
        <v>-0.00132891675968667</v>
      </c>
      <c r="T121" s="15">
        <f ca="1" t="shared" si="37"/>
        <v>0.812903225806452</v>
      </c>
      <c r="U121" s="14">
        <f t="shared" si="38"/>
        <v>0.0480162097015801</v>
      </c>
      <c r="V121" s="9">
        <f t="shared" si="39"/>
        <v>1.23582963185943</v>
      </c>
      <c r="W121" s="16">
        <f t="shared" si="40"/>
        <v>0.891406701696333</v>
      </c>
      <c r="X121" s="17">
        <f ca="1" t="shared" si="41"/>
        <v>0.360500740578487</v>
      </c>
      <c r="Y121" s="9">
        <f ca="1" t="shared" si="31"/>
        <v>0.267319361276381</v>
      </c>
      <c r="Z121" s="5">
        <f ca="1" t="shared" si="32"/>
        <v>0.124792299836646</v>
      </c>
      <c r="AA121">
        <f ca="1" t="shared" si="28"/>
        <v>0</v>
      </c>
      <c r="AB121">
        <f t="shared" si="33"/>
        <v>0</v>
      </c>
      <c r="AC121" s="5">
        <f ca="1" t="shared" si="23"/>
        <v>0</v>
      </c>
      <c r="AD121">
        <f ca="1" t="shared" si="24"/>
        <v>0</v>
      </c>
    </row>
    <row r="122" spans="1:30">
      <c r="A122">
        <f>IF([1]Sheet!A122="","",[1]Sheet!A122)</f>
        <v>3275523</v>
      </c>
      <c r="B122" t="str">
        <f>IF(A122="","",[1]Sheet!B122)</f>
        <v>2025-04-19 07:55:11</v>
      </c>
      <c r="C122" t="str">
        <f>IF(A122="","",[1]Sheet!C122)</f>
        <v>小单31.45  小双34.28  大单34.28</v>
      </c>
      <c r="D122" t="str">
        <f>IF(A122="","",[1]Sheet!D122)</f>
        <v>小单</v>
      </c>
      <c r="E122">
        <f>IF(A122="","",[1]Sheet!E122)</f>
        <v>100.01</v>
      </c>
      <c r="F122">
        <f>IF(A122="","",[1]Sheet!F122)</f>
        <v>6</v>
      </c>
      <c r="G122" t="str">
        <f>IF(A122="","",[1]Sheet!G122)</f>
        <v>小双</v>
      </c>
      <c r="H122">
        <f>IF(A122="","",[1]Sheet!H122)</f>
        <v>148.4324</v>
      </c>
      <c r="I122">
        <f>IF(A122="","",[1]Sheet!I122)</f>
        <v>48.4224</v>
      </c>
      <c r="J122" t="str">
        <f>IF(A122="","",IF(F122="待开奖","",[1]Sheet!J122))</f>
        <v>是</v>
      </c>
      <c r="K122">
        <f t="shared" si="34"/>
        <v>1</v>
      </c>
      <c r="L122" s="7">
        <f t="shared" si="25"/>
        <v>1</v>
      </c>
      <c r="M122" s="7" cm="1">
        <f ca="1" t="array" ref="M122">IF(L121="",IF(G121=0,M121,""),IF(ROW()&lt;32,"",AVERAGE(IF(OFFSET(L$2,ROW()-31,0,30,1)&lt;&gt;"",OFFSET(L$2,ROW()-31,0,30,1)))))</f>
        <v>0.8</v>
      </c>
      <c r="N122" s="8">
        <f ca="1" t="shared" si="29"/>
        <v>0.812903225806452</v>
      </c>
      <c r="O122" s="7">
        <f ca="1" t="array" ref="O122">IF(L121="","",IF(ROW()&lt;32,"",AVERAGE(IF(OFFSET(L$2,ROW()-21,0,20,1)&lt;&gt;"",OFFSET(L$2,ROW()-21,0,20,1)))))</f>
        <v>0.8</v>
      </c>
      <c r="P122" s="8">
        <f ca="1" t="shared" si="30"/>
        <v>0.812903225806452</v>
      </c>
      <c r="Q122" s="7">
        <f t="shared" si="42"/>
        <v>48.4224</v>
      </c>
      <c r="R122" s="7">
        <f t="shared" si="35"/>
        <v>9636.30319999996</v>
      </c>
      <c r="S122" s="14">
        <f t="shared" si="36"/>
        <v>-0.00176985032608502</v>
      </c>
      <c r="T122" s="15">
        <f ca="1" t="shared" si="37"/>
        <v>0.812903225806452</v>
      </c>
      <c r="U122" s="14">
        <f t="shared" si="38"/>
        <v>0.0480162097015801</v>
      </c>
      <c r="V122" s="9">
        <f t="shared" si="39"/>
        <v>1.29431182283015</v>
      </c>
      <c r="W122" s="16">
        <f t="shared" si="40"/>
        <v>0.887492954673551</v>
      </c>
      <c r="X122" s="17">
        <f ca="1" t="shared" si="41"/>
        <v>0.365825304903361</v>
      </c>
      <c r="Y122" s="9">
        <f ca="1" t="shared" si="31"/>
        <v>0.27948949111438</v>
      </c>
      <c r="Z122" s="5">
        <f ca="1" t="shared" si="32"/>
        <v>0.115668943444395</v>
      </c>
      <c r="AA122">
        <f ca="1" t="shared" si="28"/>
        <v>0</v>
      </c>
      <c r="AB122">
        <f t="shared" si="33"/>
        <v>0</v>
      </c>
      <c r="AC122" s="5">
        <f ca="1" t="shared" si="23"/>
        <v>0</v>
      </c>
      <c r="AD122">
        <f ca="1" t="shared" si="24"/>
        <v>0</v>
      </c>
    </row>
    <row r="123" spans="1:30">
      <c r="A123">
        <f>IF([1]Sheet!A123="","",[1]Sheet!A123)</f>
        <v>3275524</v>
      </c>
      <c r="B123" t="str">
        <f>IF(A123="","",[1]Sheet!B123)</f>
        <v>2025-04-19 07:58:41</v>
      </c>
      <c r="C123" t="str">
        <f>IF(A123="","",[1]Sheet!C123)</f>
        <v>小单31.45  小双34.28  大单34.28</v>
      </c>
      <c r="D123" t="str">
        <f>IF(A123="","",[1]Sheet!D123)</f>
        <v>小单</v>
      </c>
      <c r="E123">
        <f>IF(A123="","",[1]Sheet!E123)</f>
        <v>100.01</v>
      </c>
      <c r="F123">
        <f>IF(A123="","",[1]Sheet!F123)</f>
        <v>12</v>
      </c>
      <c r="G123" t="str">
        <f>IF(A123="","",[1]Sheet!G123)</f>
        <v>小双</v>
      </c>
      <c r="H123">
        <f>IF(A123="","",[1]Sheet!H123)</f>
        <v>148.4324</v>
      </c>
      <c r="I123">
        <f>IF(A123="","",[1]Sheet!I123)</f>
        <v>48.4224</v>
      </c>
      <c r="J123" t="str">
        <f>IF(A123="","",IF(F123="待开奖","",[1]Sheet!J123))</f>
        <v>是</v>
      </c>
      <c r="K123">
        <f t="shared" si="34"/>
        <v>1</v>
      </c>
      <c r="L123" s="7">
        <f t="shared" si="25"/>
        <v>1</v>
      </c>
      <c r="M123" s="7" cm="1">
        <f ca="1" t="array" ref="M123">IF(L122="",IF(G122=0,M122,""),IF(ROW()&lt;32,"",AVERAGE(IF(OFFSET(L$2,ROW()-31,0,30,1)&lt;&gt;"",OFFSET(L$2,ROW()-31,0,30,1)))))</f>
        <v>0.8</v>
      </c>
      <c r="N123" s="8">
        <f ca="1" t="shared" si="29"/>
        <v>0.812903225806452</v>
      </c>
      <c r="O123" s="7">
        <f ca="1" t="array" ref="O123">IF(L122="","",IF(ROW()&lt;32,"",AVERAGE(IF(OFFSET(L$2,ROW()-21,0,20,1)&lt;&gt;"",OFFSET(L$2,ROW()-21,0,20,1)))))</f>
        <v>0.8</v>
      </c>
      <c r="P123" s="8">
        <f ca="1" t="shared" si="30"/>
        <v>0.812903225806452</v>
      </c>
      <c r="Q123" s="7">
        <f t="shared" si="42"/>
        <v>48.4224</v>
      </c>
      <c r="R123" s="7">
        <f t="shared" si="35"/>
        <v>9684.72559999996</v>
      </c>
      <c r="S123" s="14">
        <f t="shared" si="36"/>
        <v>-0.00220716923690759</v>
      </c>
      <c r="T123" s="15">
        <f ca="1" t="shared" si="37"/>
        <v>0.812903225806452</v>
      </c>
      <c r="U123" s="14">
        <f t="shared" si="38"/>
        <v>0.0480162097015801</v>
      </c>
      <c r="V123" s="9">
        <f t="shared" si="39"/>
        <v>1.35420899746378</v>
      </c>
      <c r="W123" s="16">
        <f t="shared" si="40"/>
        <v>0.883568662387957</v>
      </c>
      <c r="X123" s="17">
        <f ca="1" t="shared" si="41"/>
        <v>0.371291397464918</v>
      </c>
      <c r="Y123" s="9">
        <f ca="1" t="shared" si="31"/>
        <v>0.291778060423889</v>
      </c>
      <c r="Z123" s="5">
        <f ca="1" t="shared" si="32"/>
        <v>0.104662579986819</v>
      </c>
      <c r="AA123">
        <f ca="1" t="shared" si="28"/>
        <v>0</v>
      </c>
      <c r="AB123">
        <f t="shared" si="33"/>
        <v>0</v>
      </c>
      <c r="AC123" s="5">
        <f ca="1" t="shared" si="23"/>
        <v>0</v>
      </c>
      <c r="AD123">
        <f ca="1" t="shared" si="24"/>
        <v>0</v>
      </c>
    </row>
    <row r="124" spans="1:30">
      <c r="A124">
        <f>IF([1]Sheet!A124="","",[1]Sheet!A124)</f>
        <v>3275525</v>
      </c>
      <c r="B124" t="str">
        <f>IF(A124="","",[1]Sheet!B124)</f>
        <v>2025-04-19 08:02:12</v>
      </c>
      <c r="C124" t="str">
        <f>IF(A124="","",[1]Sheet!C124)</f>
        <v>小单31.45  小双34.28  大单34.28</v>
      </c>
      <c r="D124" t="str">
        <f>IF(A124="","",[1]Sheet!D124)</f>
        <v>小单</v>
      </c>
      <c r="E124">
        <f>IF(A124="","",[1]Sheet!E124)</f>
        <v>100.01</v>
      </c>
      <c r="F124">
        <f>IF(A124="","",[1]Sheet!F124)</f>
        <v>11</v>
      </c>
      <c r="G124" t="str">
        <f>IF(A124="","",[1]Sheet!G124)</f>
        <v>小单</v>
      </c>
      <c r="H124">
        <f>IF(A124="","",[1]Sheet!H124)</f>
        <v>148.444</v>
      </c>
      <c r="I124">
        <f>IF(A124="","",[1]Sheet!I124)</f>
        <v>48.434</v>
      </c>
      <c r="J124" t="str">
        <f>IF(A124="","",IF(F124="待开奖","",[1]Sheet!J124))</f>
        <v>是</v>
      </c>
      <c r="K124">
        <f t="shared" si="34"/>
        <v>1</v>
      </c>
      <c r="L124" s="7">
        <f t="shared" si="25"/>
        <v>1</v>
      </c>
      <c r="M124" s="7" cm="1">
        <f ca="1" t="array" ref="M124">IF(L123="",IF(G123=0,M123,""),IF(ROW()&lt;32,"",AVERAGE(IF(OFFSET(L$2,ROW()-31,0,30,1)&lt;&gt;"",OFFSET(L$2,ROW()-31,0,30,1)))))</f>
        <v>0.8</v>
      </c>
      <c r="N124" s="8">
        <f ca="1" t="shared" si="29"/>
        <v>0.812903225806452</v>
      </c>
      <c r="O124" s="7">
        <f ca="1" t="array" ref="O124">IF(L123="","",IF(ROW()&lt;32,"",AVERAGE(IF(OFFSET(L$2,ROW()-21,0,20,1)&lt;&gt;"",OFFSET(L$2,ROW()-21,0,20,1)))))</f>
        <v>0.8</v>
      </c>
      <c r="P124" s="8">
        <f ca="1" t="shared" si="30"/>
        <v>0.812903225806452</v>
      </c>
      <c r="Q124" s="7">
        <f t="shared" si="42"/>
        <v>48.434</v>
      </c>
      <c r="R124" s="7">
        <f t="shared" si="35"/>
        <v>9733.15959999996</v>
      </c>
      <c r="S124" s="14">
        <f t="shared" si="36"/>
        <v>-0.00264212067628817</v>
      </c>
      <c r="T124" s="15">
        <f ca="1" t="shared" si="37"/>
        <v>0.812903225806452</v>
      </c>
      <c r="U124" s="14">
        <f t="shared" si="38"/>
        <v>0.0480162097015801</v>
      </c>
      <c r="V124" s="9">
        <f t="shared" si="39"/>
        <v>1.34586254085928</v>
      </c>
      <c r="W124" s="16">
        <f t="shared" si="40"/>
        <v>0.879644370102362</v>
      </c>
      <c r="X124" s="17">
        <f ca="1" t="shared" si="41"/>
        <v>0.369933837144094</v>
      </c>
      <c r="Y124" s="9">
        <f ca="1" t="shared" si="31"/>
        <v>0.303390352662628</v>
      </c>
      <c r="Z124" s="5">
        <f ca="1" t="shared" si="32"/>
        <v>0.0926778604962593</v>
      </c>
      <c r="AA124">
        <f ca="1" t="shared" si="28"/>
        <v>0</v>
      </c>
      <c r="AB124">
        <f t="shared" si="33"/>
        <v>0</v>
      </c>
      <c r="AC124" s="5">
        <f ca="1" t="shared" si="23"/>
        <v>0</v>
      </c>
      <c r="AD124">
        <f ca="1" t="shared" si="24"/>
        <v>0</v>
      </c>
    </row>
    <row r="125" spans="1:30">
      <c r="A125">
        <f>IF([1]Sheet!A125="","",[1]Sheet!A125)</f>
        <v>3275526</v>
      </c>
      <c r="B125" t="str">
        <f>IF(A125="","",[1]Sheet!B125)</f>
        <v>2025-04-19 08:05:43</v>
      </c>
      <c r="C125" t="str">
        <f>IF(A125="","",[1]Sheet!C125)</f>
        <v>小单31.45  小双34.28  大单34.28</v>
      </c>
      <c r="D125" t="str">
        <f>IF(A125="","",[1]Sheet!D125)</f>
        <v>小单</v>
      </c>
      <c r="E125">
        <f>IF(A125="","",[1]Sheet!E125)</f>
        <v>100.01</v>
      </c>
      <c r="F125">
        <f>IF(A125="","",[1]Sheet!F125)</f>
        <v>17</v>
      </c>
      <c r="G125" t="str">
        <f>IF(A125="","",[1]Sheet!G125)</f>
        <v>大单</v>
      </c>
      <c r="H125">
        <f>IF(A125="","",[1]Sheet!H125)</f>
        <v>148.4324</v>
      </c>
      <c r="I125">
        <f>IF(A125="","",[1]Sheet!I125)</f>
        <v>48.4224</v>
      </c>
      <c r="J125" t="str">
        <f>IF(A125="","",IF(F125="待开奖","",[1]Sheet!J125))</f>
        <v>是</v>
      </c>
      <c r="K125">
        <f t="shared" si="34"/>
        <v>1</v>
      </c>
      <c r="L125" s="7">
        <f t="shared" si="25"/>
        <v>1</v>
      </c>
      <c r="M125" s="7" cm="1">
        <f ca="1" t="array" ref="M125">IF(L124="",IF(G124=0,M124,""),IF(ROW()&lt;32,"",AVERAGE(IF(OFFSET(L$2,ROW()-31,0,30,1)&lt;&gt;"",OFFSET(L$2,ROW()-31,0,30,1)))))</f>
        <v>0.8</v>
      </c>
      <c r="N125" s="8">
        <f ca="1" t="shared" si="29"/>
        <v>0.812903225806452</v>
      </c>
      <c r="O125" s="7">
        <f ca="1" t="array" ref="O125">IF(L124="","",IF(ROW()&lt;32,"",AVERAGE(IF(OFFSET(L$2,ROW()-21,0,20,1)&lt;&gt;"",OFFSET(L$2,ROW()-21,0,20,1)))))</f>
        <v>0.8</v>
      </c>
      <c r="P125" s="8">
        <f ca="1" t="shared" si="30"/>
        <v>0.812903225806452</v>
      </c>
      <c r="Q125" s="7">
        <f t="shared" si="42"/>
        <v>48.4224</v>
      </c>
      <c r="R125" s="7">
        <f t="shared" si="35"/>
        <v>9781.58199999996</v>
      </c>
      <c r="S125" s="14">
        <f t="shared" si="36"/>
        <v>-0.00307118280750633</v>
      </c>
      <c r="T125" s="15">
        <f ca="1" t="shared" si="37"/>
        <v>0.812903225806452</v>
      </c>
      <c r="U125" s="14">
        <f t="shared" si="38"/>
        <v>0.0480162097015801</v>
      </c>
      <c r="V125" s="9">
        <f t="shared" si="39"/>
        <v>1.28672933960705</v>
      </c>
      <c r="W125" s="16">
        <f t="shared" si="40"/>
        <v>0.875709532553954</v>
      </c>
      <c r="X125" s="17">
        <f ca="1" t="shared" si="41"/>
        <v>0.363498314624665</v>
      </c>
      <c r="Y125" s="9">
        <f ca="1" t="shared" si="31"/>
        <v>0.313196694128723</v>
      </c>
      <c r="Z125" s="5">
        <f ca="1" t="shared" si="32"/>
        <v>0.0823830680685447</v>
      </c>
      <c r="AA125">
        <f ca="1" t="shared" si="28"/>
        <v>0</v>
      </c>
      <c r="AB125">
        <f t="shared" si="33"/>
        <v>0</v>
      </c>
      <c r="AC125" s="5">
        <f ca="1" t="shared" si="23"/>
        <v>0</v>
      </c>
      <c r="AD125">
        <f ca="1" t="shared" si="24"/>
        <v>0</v>
      </c>
    </row>
    <row r="126" spans="1:30">
      <c r="A126">
        <f>IF([1]Sheet!A126="","",[1]Sheet!A126)</f>
        <v>3275527</v>
      </c>
      <c r="B126" t="str">
        <f>IF(A126="","",[1]Sheet!B126)</f>
        <v>2025-04-19 08:09:14</v>
      </c>
      <c r="C126" t="str">
        <f>IF(A126="","",[1]Sheet!C126)</f>
        <v>小单31.45  小双34.28  大单34.28</v>
      </c>
      <c r="D126" t="str">
        <f>IF(A126="","",[1]Sheet!D126)</f>
        <v>小单</v>
      </c>
      <c r="E126">
        <f>IF(A126="","",[1]Sheet!E126)</f>
        <v>100.01</v>
      </c>
      <c r="F126">
        <f>IF(A126="","",[1]Sheet!F126)</f>
        <v>11</v>
      </c>
      <c r="G126" t="str">
        <f>IF(A126="","",[1]Sheet!G126)</f>
        <v>小单</v>
      </c>
      <c r="H126">
        <f>IF(A126="","",[1]Sheet!H126)</f>
        <v>148.444</v>
      </c>
      <c r="I126">
        <f>IF(A126="","",[1]Sheet!I126)</f>
        <v>48.434</v>
      </c>
      <c r="J126" t="str">
        <f>IF(A126="","",IF(F126="待开奖","",[1]Sheet!J126))</f>
        <v>是</v>
      </c>
      <c r="K126">
        <f t="shared" si="34"/>
        <v>1</v>
      </c>
      <c r="L126" s="7">
        <f t="shared" si="25"/>
        <v>1</v>
      </c>
      <c r="M126" s="7" cm="1">
        <f ca="1" t="array" ref="M126">IF(L125="",IF(G125=0,M125,""),IF(ROW()&lt;32,"",AVERAGE(IF(OFFSET(L$2,ROW()-31,0,30,1)&lt;&gt;"",OFFSET(L$2,ROW()-31,0,30,1)))))</f>
        <v>0.8</v>
      </c>
      <c r="N126" s="8">
        <f ca="1" t="shared" si="29"/>
        <v>0.812903225806452</v>
      </c>
      <c r="O126" s="7">
        <f ca="1" t="array" ref="O126">IF(L125="","",IF(ROW()&lt;32,"",AVERAGE(IF(OFFSET(L$2,ROW()-21,0,20,1)&lt;&gt;"",OFFSET(L$2,ROW()-21,0,20,1)))))</f>
        <v>0.8</v>
      </c>
      <c r="P126" s="8">
        <f ca="1" t="shared" si="30"/>
        <v>0.812903225806452</v>
      </c>
      <c r="Q126" s="7">
        <f t="shared" si="42"/>
        <v>48.434</v>
      </c>
      <c r="R126" s="7">
        <f t="shared" si="35"/>
        <v>9830.01599999996</v>
      </c>
      <c r="S126" s="14">
        <f t="shared" si="36"/>
        <v>-0.00349445885827259</v>
      </c>
      <c r="T126" s="15">
        <f ca="1" t="shared" si="37"/>
        <v>0.812903225806452</v>
      </c>
      <c r="U126" s="14">
        <f t="shared" si="38"/>
        <v>0.0480162097015801</v>
      </c>
      <c r="V126" s="9">
        <f t="shared" si="39"/>
        <v>1.20192823619628</v>
      </c>
      <c r="W126" s="16">
        <f t="shared" si="40"/>
        <v>0.871764149742732</v>
      </c>
      <c r="X126" s="17">
        <f ca="1" t="shared" si="41"/>
        <v>0.354496683187235</v>
      </c>
      <c r="Y126" s="9">
        <f ca="1" t="shared" si="31"/>
        <v>0.320893463785966</v>
      </c>
      <c r="Z126" s="5">
        <f ca="1" t="shared" si="32"/>
        <v>0.074741385803249</v>
      </c>
      <c r="AA126">
        <f ca="1" t="shared" si="28"/>
        <v>0</v>
      </c>
      <c r="AB126">
        <f t="shared" si="33"/>
        <v>0</v>
      </c>
      <c r="AC126" s="5">
        <f ca="1" t="shared" si="23"/>
        <v>0</v>
      </c>
      <c r="AD126">
        <f ca="1" t="shared" si="24"/>
        <v>0</v>
      </c>
    </row>
    <row r="127" spans="1:30">
      <c r="A127">
        <f>IF([1]Sheet!A127="","",[1]Sheet!A127)</f>
        <v>3275528</v>
      </c>
      <c r="B127" t="str">
        <f>IF(A127="","",[1]Sheet!B127)</f>
        <v>2025-04-19 08:12:44</v>
      </c>
      <c r="C127" t="str">
        <f>IF(A127="","",[1]Sheet!C127)</f>
        <v>小单31.45  小双34.28  大单34.28</v>
      </c>
      <c r="D127" t="str">
        <f>IF(A127="","",[1]Sheet!D127)</f>
        <v>小单</v>
      </c>
      <c r="E127">
        <f>IF(A127="","",[1]Sheet!E127)</f>
        <v>100.01</v>
      </c>
      <c r="F127">
        <f>IF(A127="","",[1]Sheet!F127)</f>
        <v>10</v>
      </c>
      <c r="G127" t="str">
        <f>IF(A127="","",[1]Sheet!G127)</f>
        <v>小双</v>
      </c>
      <c r="H127">
        <f>IF(A127="","",[1]Sheet!H127)</f>
        <v>148.4324</v>
      </c>
      <c r="I127">
        <f>IF(A127="","",[1]Sheet!I127)</f>
        <v>48.4224</v>
      </c>
      <c r="J127" t="str">
        <f>IF(A127="","",IF(F127="待开奖","",[1]Sheet!J127))</f>
        <v>是</v>
      </c>
      <c r="K127">
        <f t="shared" si="34"/>
        <v>1</v>
      </c>
      <c r="L127" s="7">
        <f t="shared" si="25"/>
        <v>1</v>
      </c>
      <c r="M127" s="7" cm="1">
        <f ca="1" t="array" ref="M127">IF(L126="",IF(G126=0,M126,""),IF(ROW()&lt;32,"",AVERAGE(IF(OFFSET(L$2,ROW()-31,0,30,1)&lt;&gt;"",OFFSET(L$2,ROW()-31,0,30,1)))))</f>
        <v>0.833333333333333</v>
      </c>
      <c r="N127" s="8">
        <f ca="1" t="shared" si="29"/>
        <v>0.812903225806452</v>
      </c>
      <c r="O127" s="7">
        <f ca="1" t="array" ref="O127">IF(L126="","",IF(ROW()&lt;32,"",AVERAGE(IF(OFFSET(L$2,ROW()-21,0,20,1)&lt;&gt;"",OFFSET(L$2,ROW()-21,0,20,1)))))</f>
        <v>0.8</v>
      </c>
      <c r="P127" s="8">
        <f ca="1" t="shared" si="30"/>
        <v>0.812903225806452</v>
      </c>
      <c r="Q127" s="7">
        <f t="shared" si="42"/>
        <v>48.4224</v>
      </c>
      <c r="R127" s="7">
        <f t="shared" si="35"/>
        <v>9878.43839999996</v>
      </c>
      <c r="S127" s="14">
        <f t="shared" si="36"/>
        <v>0.0117470329408644</v>
      </c>
      <c r="T127" s="15">
        <f ca="1" t="shared" si="37"/>
        <v>0.812903225806452</v>
      </c>
      <c r="U127" s="14">
        <f t="shared" si="38"/>
        <v>0.0480162097015801</v>
      </c>
      <c r="V127" s="9">
        <f t="shared" si="39"/>
        <v>1.16610756383739</v>
      </c>
      <c r="W127" s="16">
        <f t="shared" si="40"/>
        <v>0.867850402719951</v>
      </c>
      <c r="X127" s="17">
        <f ca="1" t="shared" si="41"/>
        <v>0.355095688788809</v>
      </c>
      <c r="Y127" s="9">
        <f ca="1" t="shared" si="31"/>
        <v>0.327046988940099</v>
      </c>
      <c r="Z127" s="5">
        <f ca="1" t="shared" si="32"/>
        <v>0.0695223793397187</v>
      </c>
      <c r="AA127">
        <f ca="1" t="shared" si="28"/>
        <v>0</v>
      </c>
      <c r="AB127">
        <f t="shared" si="33"/>
        <v>0</v>
      </c>
      <c r="AC127" s="5">
        <f ca="1" t="shared" si="23"/>
        <v>0</v>
      </c>
      <c r="AD127">
        <f ca="1" t="shared" si="24"/>
        <v>0</v>
      </c>
    </row>
    <row r="128" spans="1:30">
      <c r="A128">
        <f>IF([1]Sheet!A128="","",[1]Sheet!A128)</f>
        <v>3275529</v>
      </c>
      <c r="B128" t="str">
        <f>IF(A128="","",[1]Sheet!B128)</f>
        <v>2025-04-19 08:16:15</v>
      </c>
      <c r="C128" t="str">
        <f>IF(A128="","",[1]Sheet!C128)</f>
        <v>小单31.45  小双34.28  大单34.28</v>
      </c>
      <c r="D128" t="str">
        <f>IF(A128="","",[1]Sheet!D128)</f>
        <v>小单</v>
      </c>
      <c r="E128">
        <f>IF(A128="","",[1]Sheet!E128)</f>
        <v>100.01</v>
      </c>
      <c r="F128">
        <f>IF(A128="","",[1]Sheet!F128)</f>
        <v>7</v>
      </c>
      <c r="G128" t="str">
        <f>IF(A128="","",[1]Sheet!G128)</f>
        <v>小单</v>
      </c>
      <c r="H128">
        <f>IF(A128="","",[1]Sheet!H128)</f>
        <v>148.444</v>
      </c>
      <c r="I128">
        <f>IF(A128="","",[1]Sheet!I128)</f>
        <v>48.434</v>
      </c>
      <c r="J128" t="str">
        <f>IF(A128="","",IF(F128="待开奖","",[1]Sheet!J128))</f>
        <v>是</v>
      </c>
      <c r="K128">
        <f t="shared" si="34"/>
        <v>1</v>
      </c>
      <c r="L128" s="7">
        <f t="shared" si="25"/>
        <v>1</v>
      </c>
      <c r="M128" s="7" cm="1">
        <f ca="1" t="array" ref="M128">IF(L127="",IF(G127=0,M127,""),IF(ROW()&lt;32,"",AVERAGE(IF(OFFSET(L$2,ROW()-31,0,30,1)&lt;&gt;"",OFFSET(L$2,ROW()-31,0,30,1)))))</f>
        <v>0.866666666666667</v>
      </c>
      <c r="N128" s="8">
        <f ca="1" t="shared" si="29"/>
        <v>0.844086021505376</v>
      </c>
      <c r="O128" s="7">
        <f ca="1" t="array" ref="O128">IF(L127="","",IF(ROW()&lt;32,"",AVERAGE(IF(OFFSET(L$2,ROW()-21,0,20,1)&lt;&gt;"",OFFSET(L$2,ROW()-21,0,20,1)))))</f>
        <v>0.85</v>
      </c>
      <c r="P128" s="8">
        <f ca="1" t="shared" si="30"/>
        <v>0.859677419354839</v>
      </c>
      <c r="Q128" s="7">
        <f t="shared" si="42"/>
        <v>48.434</v>
      </c>
      <c r="R128" s="7">
        <f t="shared" si="35"/>
        <v>9926.87239999996</v>
      </c>
      <c r="S128" s="14">
        <f t="shared" si="36"/>
        <v>0.0273053933365085</v>
      </c>
      <c r="T128" s="15">
        <f ca="1" t="shared" si="37"/>
        <v>0.844086021505376</v>
      </c>
      <c r="U128" s="14">
        <f t="shared" si="38"/>
        <v>0.0480162097015801</v>
      </c>
      <c r="V128" s="9">
        <f t="shared" si="39"/>
        <v>1.15998111650272</v>
      </c>
      <c r="W128" s="16">
        <f t="shared" si="40"/>
        <v>1.00305513889722</v>
      </c>
      <c r="X128" s="17">
        <f ca="1" t="shared" si="41"/>
        <v>0.378907584931548</v>
      </c>
      <c r="Y128" s="9">
        <f ca="1" t="shared" si="31"/>
        <v>0.334822768014461</v>
      </c>
      <c r="Z128" s="5">
        <f ca="1" t="shared" si="32"/>
        <v>0.061363909235254</v>
      </c>
      <c r="AA128">
        <f ca="1" t="shared" ref="AA128:AA159" si="43">IF(X128="","",IF(X128&gt;0,IF(X128&gt;Y128+Z128*$Z$1,I128,0),0))</f>
        <v>0</v>
      </c>
      <c r="AB128">
        <f t="shared" si="33"/>
        <v>0</v>
      </c>
      <c r="AC128" s="5">
        <f ca="1" t="shared" ref="AC128:AC191" si="44">IF(OR(SUM(AB109:AB128)&gt;3,SUM(AB119:AB128)&gt;2),0,AA128)</f>
        <v>0</v>
      </c>
      <c r="AD128">
        <f ca="1" t="shared" si="24"/>
        <v>0</v>
      </c>
    </row>
    <row r="129" spans="1:30">
      <c r="A129">
        <f>IF([1]Sheet!A129="","",[1]Sheet!A129)</f>
        <v>3275530</v>
      </c>
      <c r="B129" t="str">
        <f>IF(A129="","",[1]Sheet!B129)</f>
        <v>2025-04-19 08:19:46</v>
      </c>
      <c r="C129" t="str">
        <f>IF(A129="","",[1]Sheet!C129)</f>
        <v>小单31.45  小双34.28  大单34.28</v>
      </c>
      <c r="D129" t="str">
        <f>IF(A129="","",[1]Sheet!D129)</f>
        <v>小单</v>
      </c>
      <c r="E129">
        <f>IF(A129="","",[1]Sheet!E129)</f>
        <v>100.01</v>
      </c>
      <c r="F129">
        <f>IF(A129="","",[1]Sheet!F129)</f>
        <v>4</v>
      </c>
      <c r="G129" t="str">
        <f>IF(A129="","",[1]Sheet!G129)</f>
        <v>小双</v>
      </c>
      <c r="H129">
        <f>IF(A129="","",[1]Sheet!H129)</f>
        <v>148.4324</v>
      </c>
      <c r="I129">
        <f>IF(A129="","",[1]Sheet!I129)</f>
        <v>48.4224</v>
      </c>
      <c r="J129" t="str">
        <f>IF(A129="","",IF(F129="待开奖","",[1]Sheet!J129))</f>
        <v>是</v>
      </c>
      <c r="K129">
        <f t="shared" si="34"/>
        <v>1</v>
      </c>
      <c r="L129" s="7">
        <f t="shared" si="25"/>
        <v>1</v>
      </c>
      <c r="M129" s="7" cm="1">
        <f ca="1" t="array" ref="M129">IF(L128="",IF(G128=0,M128,""),IF(ROW()&lt;32,"",AVERAGE(IF(OFFSET(L$2,ROW()-31,0,30,1)&lt;&gt;"",OFFSET(L$2,ROW()-31,0,30,1)))))</f>
        <v>0.866666666666667</v>
      </c>
      <c r="N129" s="8">
        <f ca="1" t="shared" si="29"/>
        <v>0.875268817204301</v>
      </c>
      <c r="O129" s="7">
        <f ca="1" t="array" ref="O129">IF(L128="","",IF(ROW()&lt;32,"",AVERAGE(IF(OFFSET(L$2,ROW()-21,0,20,1)&lt;&gt;"",OFFSET(L$2,ROW()-21,0,20,1)))))</f>
        <v>0.85</v>
      </c>
      <c r="P129" s="8">
        <f ca="1" t="shared" si="30"/>
        <v>0.859677419354839</v>
      </c>
      <c r="Q129" s="7">
        <f t="shared" si="42"/>
        <v>48.4224</v>
      </c>
      <c r="R129" s="7">
        <f t="shared" si="35"/>
        <v>9975.29479999996</v>
      </c>
      <c r="S129" s="14">
        <f t="shared" si="36"/>
        <v>0.0267111752251016</v>
      </c>
      <c r="T129" s="15">
        <f ca="1" t="shared" si="37"/>
        <v>0.875268817204301</v>
      </c>
      <c r="U129" s="14">
        <f t="shared" si="38"/>
        <v>0.0480162097015801</v>
      </c>
      <c r="V129" s="9">
        <f t="shared" si="39"/>
        <v>1.15263245264591</v>
      </c>
      <c r="W129" s="16">
        <f t="shared" si="40"/>
        <v>1.16833057410473</v>
      </c>
      <c r="X129" s="17">
        <f ca="1" t="shared" si="41"/>
        <v>0.400758555772981</v>
      </c>
      <c r="Y129" s="9">
        <f ca="1" t="shared" si="31"/>
        <v>0.342869212815188</v>
      </c>
      <c r="Z129" s="5">
        <f ca="1" t="shared" si="32"/>
        <v>0.0530991828369315</v>
      </c>
      <c r="AA129">
        <f ca="1" t="shared" si="43"/>
        <v>0</v>
      </c>
      <c r="AB129">
        <f t="shared" si="33"/>
        <v>0</v>
      </c>
      <c r="AC129" s="5">
        <f ca="1" t="shared" si="44"/>
        <v>0</v>
      </c>
      <c r="AD129">
        <f ca="1" t="shared" ref="AD129:AD192" si="45">IF(X129&gt;=$Y$1,I129,0)</f>
        <v>0</v>
      </c>
    </row>
    <row r="130" spans="1:30">
      <c r="A130">
        <f>IF([1]Sheet!A130="","",[1]Sheet!A130)</f>
        <v>3275531</v>
      </c>
      <c r="B130" t="str">
        <f>IF(A130="","",[1]Sheet!B130)</f>
        <v>2025-04-19 08:23:17</v>
      </c>
      <c r="C130" t="str">
        <f>IF(A130="","",[1]Sheet!C130)</f>
        <v>小单31.45  小双34.28  大单34.28</v>
      </c>
      <c r="D130" t="str">
        <f>IF(A130="","",[1]Sheet!D130)</f>
        <v>小单</v>
      </c>
      <c r="E130">
        <f>IF(A130="","",[1]Sheet!E130)</f>
        <v>100.01</v>
      </c>
      <c r="F130">
        <f>IF(A130="","",[1]Sheet!F130)</f>
        <v>11</v>
      </c>
      <c r="G130" t="str">
        <f>IF(A130="","",[1]Sheet!G130)</f>
        <v>小单</v>
      </c>
      <c r="H130">
        <f>IF(A130="","",[1]Sheet!H130)</f>
        <v>148.444</v>
      </c>
      <c r="I130">
        <f>IF(A130="","",[1]Sheet!I130)</f>
        <v>48.434</v>
      </c>
      <c r="J130" t="str">
        <f>IF(A130="","",IF(F130="待开奖","",[1]Sheet!J130))</f>
        <v>是</v>
      </c>
      <c r="K130">
        <f t="shared" si="34"/>
        <v>1</v>
      </c>
      <c r="L130" s="7">
        <f t="shared" ref="L130:L193" si="46">IF(G130="","",IF(F130="待开奖","",IF(MID(D130,1,1)=MID(G130,1,1),1,IF(MID(D130,2,1)=MID(G130,2,1),1,0))))</f>
        <v>1</v>
      </c>
      <c r="M130" s="7" cm="1">
        <f ca="1" t="array" ref="M130">IF(L129="",IF(G129=0,M129,""),IF(ROW()&lt;32,"",AVERAGE(IF(OFFSET(L$2,ROW()-31,0,30,1)&lt;&gt;"",OFFSET(L$2,ROW()-31,0,30,1)))))</f>
        <v>0.866666666666667</v>
      </c>
      <c r="N130" s="8">
        <f ca="1" t="shared" si="29"/>
        <v>0.875268817204301</v>
      </c>
      <c r="O130" s="7">
        <f ca="1" t="array" ref="O130">IF(L129="","",IF(ROW()&lt;32,"",AVERAGE(IF(OFFSET(L$2,ROW()-21,0,20,1)&lt;&gt;"",OFFSET(L$2,ROW()-21,0,20,1)))))</f>
        <v>0.9</v>
      </c>
      <c r="P130" s="8">
        <f ca="1" t="shared" si="30"/>
        <v>0.906451612903226</v>
      </c>
      <c r="Q130" s="7">
        <f t="shared" si="42"/>
        <v>48.434</v>
      </c>
      <c r="R130" s="7">
        <f t="shared" si="35"/>
        <v>10023.7288</v>
      </c>
      <c r="S130" s="14">
        <f t="shared" si="36"/>
        <v>0.0261222112365517</v>
      </c>
      <c r="T130" s="15">
        <f ca="1" t="shared" si="37"/>
        <v>0.875268817204301</v>
      </c>
      <c r="U130" s="14">
        <f t="shared" si="38"/>
        <v>0.0485469762758286</v>
      </c>
      <c r="V130" s="9">
        <f t="shared" si="39"/>
        <v>1.14468855168652</v>
      </c>
      <c r="W130" s="16">
        <f t="shared" si="40"/>
        <v>1.16353418295352</v>
      </c>
      <c r="X130" s="17">
        <f ca="1" t="shared" si="41"/>
        <v>0.399148607393082</v>
      </c>
      <c r="Y130" s="9">
        <f ca="1" t="shared" si="31"/>
        <v>0.349123961391568</v>
      </c>
      <c r="Z130" s="5">
        <f ca="1" t="shared" si="32"/>
        <v>0.0480704885747532</v>
      </c>
      <c r="AA130">
        <f ca="1" t="shared" si="43"/>
        <v>0</v>
      </c>
      <c r="AB130">
        <f t="shared" si="33"/>
        <v>0</v>
      </c>
      <c r="AC130" s="5">
        <f ca="1" t="shared" si="44"/>
        <v>0</v>
      </c>
      <c r="AD130">
        <f ca="1" t="shared" si="45"/>
        <v>0</v>
      </c>
    </row>
    <row r="131" spans="1:30">
      <c r="A131">
        <f>IF([1]Sheet!A131="","",[1]Sheet!A131)</f>
        <v>3275532</v>
      </c>
      <c r="B131" t="str">
        <f>IF(A131="","",[1]Sheet!B131)</f>
        <v>2025-04-19 08:26:47</v>
      </c>
      <c r="C131" t="str">
        <f>IF(A131="","",[1]Sheet!C131)</f>
        <v>小单31.45  小双34.28  大单34.28</v>
      </c>
      <c r="D131" t="str">
        <f>IF(A131="","",[1]Sheet!D131)</f>
        <v>小单</v>
      </c>
      <c r="E131">
        <f>IF(A131="","",[1]Sheet!E131)</f>
        <v>100.01</v>
      </c>
      <c r="F131">
        <f>IF(A131="","",[1]Sheet!F131)</f>
        <v>11</v>
      </c>
      <c r="G131" t="str">
        <f>IF(A131="","",[1]Sheet!G131)</f>
        <v>小单</v>
      </c>
      <c r="H131">
        <f>IF(A131="","",[1]Sheet!H131)</f>
        <v>148.444</v>
      </c>
      <c r="I131">
        <f>IF(A131="","",[1]Sheet!I131)</f>
        <v>48.434</v>
      </c>
      <c r="J131" t="str">
        <f>IF(A131="","",IF(F131="待开奖","",[1]Sheet!J131))</f>
        <v>是</v>
      </c>
      <c r="K131">
        <f t="shared" ref="K131:K162" si="47">IF(J131="是",1,IF(J131="否",0,""))</f>
        <v>1</v>
      </c>
      <c r="L131" s="7">
        <f t="shared" si="46"/>
        <v>1</v>
      </c>
      <c r="M131" s="7" cm="1">
        <f ca="1" t="array" ref="M131">IF(L130="",IF(G130=0,M130,""),IF(ROW()&lt;32,"",AVERAGE(IF(OFFSET(L$2,ROW()-31,0,30,1)&lt;&gt;"",OFFSET(L$2,ROW()-31,0,30,1)))))</f>
        <v>0.866666666666667</v>
      </c>
      <c r="N131" s="8">
        <f ca="1" t="shared" si="29"/>
        <v>0.875268817204301</v>
      </c>
      <c r="O131" s="7">
        <f ca="1" t="array" ref="O131">IF(L130="","",IF(ROW()&lt;32,"",AVERAGE(IF(OFFSET(L$2,ROW()-21,0,20,1)&lt;&gt;"",OFFSET(L$2,ROW()-21,0,20,1)))))</f>
        <v>0.9</v>
      </c>
      <c r="P131" s="8">
        <f ca="1" t="shared" si="30"/>
        <v>0.906451612903226</v>
      </c>
      <c r="Q131" s="7">
        <f t="shared" si="42"/>
        <v>48.434</v>
      </c>
      <c r="R131" s="7">
        <f t="shared" si="35"/>
        <v>10072.1628</v>
      </c>
      <c r="S131" s="14">
        <f t="shared" si="36"/>
        <v>0.0255407899423227</v>
      </c>
      <c r="T131" s="15">
        <f ca="1" t="shared" si="37"/>
        <v>0.875268817204301</v>
      </c>
      <c r="U131" s="14">
        <f t="shared" si="38"/>
        <v>0.0531443348706716</v>
      </c>
      <c r="V131" s="9">
        <f t="shared" si="39"/>
        <v>1.13561350208613</v>
      </c>
      <c r="W131" s="16">
        <f t="shared" si="40"/>
        <v>1.15875068054799</v>
      </c>
      <c r="X131" s="17">
        <f ca="1" t="shared" si="41"/>
        <v>0.396209118225768</v>
      </c>
      <c r="Y131" s="9">
        <f ca="1" t="shared" si="31"/>
        <v>0.354954365883091</v>
      </c>
      <c r="Z131" s="5">
        <f ca="1" t="shared" si="32"/>
        <v>0.0424973031970011</v>
      </c>
      <c r="AA131">
        <f ca="1" t="shared" si="43"/>
        <v>0</v>
      </c>
      <c r="AB131">
        <f t="shared" si="33"/>
        <v>0</v>
      </c>
      <c r="AC131" s="5">
        <f ca="1" t="shared" si="44"/>
        <v>0</v>
      </c>
      <c r="AD131">
        <f ca="1" t="shared" si="45"/>
        <v>0</v>
      </c>
    </row>
    <row r="132" spans="1:30">
      <c r="A132">
        <f>IF([1]Sheet!A132="","",[1]Sheet!A132)</f>
        <v>3275533</v>
      </c>
      <c r="B132" t="str">
        <f>IF(A132="","",[1]Sheet!B132)</f>
        <v>2025-04-19 08:30:18</v>
      </c>
      <c r="C132" t="str">
        <f>IF(A132="","",[1]Sheet!C132)</f>
        <v>小单31.45  小双34.28  大单34.28</v>
      </c>
      <c r="D132" t="str">
        <f>IF(A132="","",[1]Sheet!D132)</f>
        <v>小单</v>
      </c>
      <c r="E132">
        <f>IF(A132="","",[1]Sheet!E132)</f>
        <v>100.01</v>
      </c>
      <c r="F132">
        <f>IF(A132="","",[1]Sheet!F132)</f>
        <v>19</v>
      </c>
      <c r="G132" t="str">
        <f>IF(A132="","",[1]Sheet!G132)</f>
        <v>大单</v>
      </c>
      <c r="H132">
        <f>IF(A132="","",[1]Sheet!H132)</f>
        <v>148.4324</v>
      </c>
      <c r="I132">
        <f>IF(A132="","",[1]Sheet!I132)</f>
        <v>48.4224</v>
      </c>
      <c r="J132" t="str">
        <f>IF(A132="","",IF(F132="待开奖","",[1]Sheet!J132))</f>
        <v>是</v>
      </c>
      <c r="K132">
        <f t="shared" si="47"/>
        <v>1</v>
      </c>
      <c r="L132" s="7">
        <f t="shared" si="46"/>
        <v>1</v>
      </c>
      <c r="M132" s="7" cm="1">
        <f ca="1" t="array" ref="M132">IF(L131="",IF(G131=0,M131,""),IF(ROW()&lt;32,"",AVERAGE(IF(OFFSET(L$2,ROW()-31,0,30,1)&lt;&gt;"",OFFSET(L$2,ROW()-31,0,30,1)))))</f>
        <v>0.866666666666667</v>
      </c>
      <c r="N132" s="8">
        <f ca="1" t="shared" si="29"/>
        <v>0.875268817204301</v>
      </c>
      <c r="O132" s="7">
        <f ca="1" t="array" ref="O132">IF(L131="","",IF(ROW()&lt;32,"",AVERAGE(IF(OFFSET(L$2,ROW()-21,0,20,1)&lt;&gt;"",OFFSET(L$2,ROW()-21,0,20,1)))))</f>
        <v>0.9</v>
      </c>
      <c r="P132" s="8">
        <f ca="1" t="shared" si="30"/>
        <v>0.906451612903226</v>
      </c>
      <c r="Q132" s="7">
        <f t="shared" si="42"/>
        <v>48.4224</v>
      </c>
      <c r="R132" s="7">
        <f t="shared" si="35"/>
        <v>10120.5852</v>
      </c>
      <c r="S132" s="14">
        <f t="shared" si="36"/>
        <v>0.0249656094590003</v>
      </c>
      <c r="T132" s="15">
        <f ca="1" t="shared" si="37"/>
        <v>0.875268817204301</v>
      </c>
      <c r="U132" s="14">
        <f t="shared" si="38"/>
        <v>0.0576974788374146</v>
      </c>
      <c r="V132" s="9">
        <f t="shared" si="39"/>
        <v>1.12544237449674</v>
      </c>
      <c r="W132" s="16">
        <f t="shared" si="40"/>
        <v>1.15396717814246</v>
      </c>
      <c r="X132" s="17">
        <f ca="1" t="shared" si="41"/>
        <v>0.393175157891257</v>
      </c>
      <c r="Y132" s="9">
        <f ca="1" t="shared" si="31"/>
        <v>0.360372564781963</v>
      </c>
      <c r="Z132" s="5">
        <f ca="1" t="shared" si="32"/>
        <v>0.0361957625534184</v>
      </c>
      <c r="AA132">
        <f ca="1" t="shared" si="43"/>
        <v>0</v>
      </c>
      <c r="AB132">
        <f t="shared" si="33"/>
        <v>0</v>
      </c>
      <c r="AC132" s="5">
        <f ca="1" t="shared" si="44"/>
        <v>0</v>
      </c>
      <c r="AD132">
        <f ca="1" t="shared" si="45"/>
        <v>0</v>
      </c>
    </row>
    <row r="133" spans="1:30">
      <c r="A133">
        <f>IF([1]Sheet!A133="","",[1]Sheet!A133)</f>
        <v>3275534</v>
      </c>
      <c r="B133" t="str">
        <f>IF(A133="","",[1]Sheet!B133)</f>
        <v>2025-04-19 08:33:49</v>
      </c>
      <c r="C133" t="str">
        <f>IF(A133="","",[1]Sheet!C133)</f>
        <v>小单31.45  小双34.28  大单34.28</v>
      </c>
      <c r="D133" t="str">
        <f>IF(A133="","",[1]Sheet!D133)</f>
        <v>小单</v>
      </c>
      <c r="E133">
        <f>IF(A133="","",[1]Sheet!E133)</f>
        <v>100.01</v>
      </c>
      <c r="F133">
        <f>IF(A133="","",[1]Sheet!F133)</f>
        <v>16</v>
      </c>
      <c r="G133" t="str">
        <f>IF(A133="","",[1]Sheet!G133)</f>
        <v>大双</v>
      </c>
      <c r="H133">
        <f>IF(A133="","",[1]Sheet!H133)</f>
        <v>0</v>
      </c>
      <c r="I133">
        <f>IF(A133="","",[1]Sheet!I133)</f>
        <v>-100.01</v>
      </c>
      <c r="J133" t="str">
        <f>IF(A133="","",IF(F133="待开奖","",[1]Sheet!J133))</f>
        <v>否</v>
      </c>
      <c r="K133">
        <f t="shared" si="47"/>
        <v>0</v>
      </c>
      <c r="L133" s="7">
        <f t="shared" si="46"/>
        <v>0</v>
      </c>
      <c r="M133" s="7" cm="1">
        <f ca="1" t="array" ref="M133">IF(L132="",IF(G132=0,M132,""),IF(ROW()&lt;32,"",AVERAGE(IF(OFFSET(L$2,ROW()-31,0,30,1)&lt;&gt;"",OFFSET(L$2,ROW()-31,0,30,1)))))</f>
        <v>0.833333333333333</v>
      </c>
      <c r="N133" s="8">
        <f ca="1" t="shared" si="29"/>
        <v>0.875268817204301</v>
      </c>
      <c r="O133" s="7">
        <f ca="1" t="array" ref="O133">IF(L132="","",IF(ROW()&lt;32,"",AVERAGE(IF(OFFSET(L$2,ROW()-21,0,20,1)&lt;&gt;"",OFFSET(L$2,ROW()-21,0,20,1)))))</f>
        <v>0.85</v>
      </c>
      <c r="P133" s="8">
        <f ca="1" t="shared" si="30"/>
        <v>0.859677419354839</v>
      </c>
      <c r="Q133" s="7">
        <f t="shared" si="42"/>
        <v>-100.01</v>
      </c>
      <c r="R133" s="7">
        <f t="shared" si="35"/>
        <v>10020.5752</v>
      </c>
      <c r="S133" s="14">
        <f t="shared" si="36"/>
        <v>0.0370801528477567</v>
      </c>
      <c r="T133" s="15">
        <f ca="1" t="shared" si="37"/>
        <v>0.875268817204301</v>
      </c>
      <c r="U133" s="14">
        <f t="shared" si="38"/>
        <v>0.0622059680896708</v>
      </c>
      <c r="V133" s="9">
        <f t="shared" si="39"/>
        <v>1.11882627446193</v>
      </c>
      <c r="W133" s="16">
        <f t="shared" si="40"/>
        <v>1.14917078699126</v>
      </c>
      <c r="X133" s="17">
        <f ca="1" t="shared" si="41"/>
        <v>0.394315725013605</v>
      </c>
      <c r="Y133" s="9">
        <f ca="1" t="shared" si="31"/>
        <v>0.365309535561108</v>
      </c>
      <c r="Z133" s="5">
        <f ca="1" t="shared" si="32"/>
        <v>0.0298278714050505</v>
      </c>
      <c r="AA133">
        <f ca="1" t="shared" si="43"/>
        <v>0</v>
      </c>
      <c r="AB133">
        <f t="shared" si="33"/>
        <v>0</v>
      </c>
      <c r="AC133" s="5">
        <f ca="1" t="shared" si="44"/>
        <v>0</v>
      </c>
      <c r="AD133">
        <f ca="1" t="shared" si="45"/>
        <v>0</v>
      </c>
    </row>
    <row r="134" spans="1:30">
      <c r="A134">
        <f>IF([1]Sheet!A134="","",[1]Sheet!A134)</f>
        <v>3275535</v>
      </c>
      <c r="B134" t="str">
        <f>IF(A134="","",[1]Sheet!B134)</f>
        <v>2025-04-19 08:37:20</v>
      </c>
      <c r="C134" t="str">
        <f>IF(A134="","",[1]Sheet!C134)</f>
        <v>小单31.45  小双34.28  大单34.28</v>
      </c>
      <c r="D134" t="str">
        <f>IF(A134="","",[1]Sheet!D134)</f>
        <v>小单</v>
      </c>
      <c r="E134">
        <f>IF(A134="","",[1]Sheet!E134)</f>
        <v>100.01</v>
      </c>
      <c r="F134">
        <f>IF(A134="","",[1]Sheet!F134)</f>
        <v>11</v>
      </c>
      <c r="G134" t="str">
        <f>IF(A134="","",[1]Sheet!G134)</f>
        <v>小单</v>
      </c>
      <c r="H134">
        <f>IF(A134="","",[1]Sheet!H134)</f>
        <v>148.444</v>
      </c>
      <c r="I134">
        <f>IF(A134="","",[1]Sheet!I134)</f>
        <v>48.434</v>
      </c>
      <c r="J134" t="str">
        <f>IF(A134="","",IF(F134="待开奖","",[1]Sheet!J134))</f>
        <v>是</v>
      </c>
      <c r="K134">
        <f t="shared" si="47"/>
        <v>1</v>
      </c>
      <c r="L134" s="7">
        <f t="shared" si="46"/>
        <v>1</v>
      </c>
      <c r="M134" s="7" cm="1">
        <f ca="1" t="array" ref="M134">IF(L133="",IF(G133=0,M133,""),IF(ROW()&lt;32,"",AVERAGE(IF(OFFSET(L$2,ROW()-31,0,30,1)&lt;&gt;"",OFFSET(L$2,ROW()-31,0,30,1)))))</f>
        <v>0.833333333333333</v>
      </c>
      <c r="N134" s="8">
        <f ca="1" t="shared" si="29"/>
        <v>0.779569892473118</v>
      </c>
      <c r="O134" s="7">
        <f ca="1" t="array" ref="O134">IF(L133="","",IF(ROW()&lt;32,"",AVERAGE(IF(OFFSET(L$2,ROW()-21,0,20,1)&lt;&gt;"",OFFSET(L$2,ROW()-21,0,20,1)))))</f>
        <v>0.85</v>
      </c>
      <c r="P134" s="8">
        <f ca="1" t="shared" si="30"/>
        <v>0.795161290322581</v>
      </c>
      <c r="Q134" s="7">
        <f t="shared" si="42"/>
        <v>48.434</v>
      </c>
      <c r="R134" s="7">
        <f t="shared" si="35"/>
        <v>10069.0092</v>
      </c>
      <c r="S134" s="14">
        <f t="shared" si="36"/>
        <v>0.0213124044663961</v>
      </c>
      <c r="T134" s="15">
        <f ca="1" t="shared" si="37"/>
        <v>0.779569892473118</v>
      </c>
      <c r="U134" s="14">
        <f t="shared" si="38"/>
        <v>0.0622059680896708</v>
      </c>
      <c r="V134" s="9">
        <f t="shared" si="39"/>
        <v>1.092417660681</v>
      </c>
      <c r="W134" s="16">
        <f t="shared" si="40"/>
        <v>1.1491580187107</v>
      </c>
      <c r="X134" s="17">
        <f ca="1" t="shared" si="41"/>
        <v>0.367803477346811</v>
      </c>
      <c r="Y134" s="9">
        <f ca="1" t="shared" si="31"/>
        <v>0.368765000035753</v>
      </c>
      <c r="Z134" s="5">
        <f ca="1" t="shared" si="32"/>
        <v>0.0231687308724333</v>
      </c>
      <c r="AA134">
        <f ca="1" t="shared" si="43"/>
        <v>0</v>
      </c>
      <c r="AB134">
        <f t="shared" si="33"/>
        <v>0</v>
      </c>
      <c r="AC134" s="5">
        <f ca="1" t="shared" si="44"/>
        <v>0</v>
      </c>
      <c r="AD134">
        <f ca="1" t="shared" si="45"/>
        <v>0</v>
      </c>
    </row>
    <row r="135" spans="1:30">
      <c r="A135">
        <f>IF([1]Sheet!A135="","",[1]Sheet!A135)</f>
        <v>3275536</v>
      </c>
      <c r="B135" t="str">
        <f>IF(A135="","",[1]Sheet!B135)</f>
        <v>2025-04-19 08:40:40</v>
      </c>
      <c r="C135" t="str">
        <f>IF(A135="","",[1]Sheet!C135)</f>
        <v>小单31.45  小双34.28  大单34.28</v>
      </c>
      <c r="D135" t="str">
        <f>IF(A135="","",[1]Sheet!D135)</f>
        <v>小单</v>
      </c>
      <c r="E135">
        <f>IF(A135="","",[1]Sheet!E135)</f>
        <v>100.01</v>
      </c>
      <c r="F135">
        <f>IF(A135="","",[1]Sheet!F135)</f>
        <v>23</v>
      </c>
      <c r="G135" t="str">
        <f>IF(A135="","",[1]Sheet!G135)</f>
        <v>大单</v>
      </c>
      <c r="H135">
        <f>IF(A135="","",[1]Sheet!H135)</f>
        <v>148.4324</v>
      </c>
      <c r="I135">
        <f>IF(A135="","",[1]Sheet!I135)</f>
        <v>48.4224</v>
      </c>
      <c r="J135" t="str">
        <f>IF(A135="","",IF(F135="待开奖","",[1]Sheet!J135))</f>
        <v>是</v>
      </c>
      <c r="K135">
        <f t="shared" si="47"/>
        <v>1</v>
      </c>
      <c r="L135" s="7">
        <f t="shared" si="46"/>
        <v>1</v>
      </c>
      <c r="M135" s="7" cm="1">
        <f ca="1" t="array" ref="M135">IF(L134="",IF(G134=0,M134,""),IF(ROW()&lt;32,"",AVERAGE(IF(OFFSET(L$2,ROW()-31,0,30,1)&lt;&gt;"",OFFSET(L$2,ROW()-31,0,30,1)))))</f>
        <v>0.833333333333333</v>
      </c>
      <c r="N135" s="8">
        <f ca="1" t="shared" si="29"/>
        <v>0.844086021505376</v>
      </c>
      <c r="O135" s="7">
        <f ca="1" t="array" ref="O135">IF(L134="","",IF(ROW()&lt;32,"",AVERAGE(IF(OFFSET(L$2,ROW()-21,0,20,1)&lt;&gt;"",OFFSET(L$2,ROW()-21,0,20,1)))))</f>
        <v>0.85</v>
      </c>
      <c r="P135" s="8">
        <f ca="1" t="shared" si="30"/>
        <v>0.859677419354839</v>
      </c>
      <c r="Q135" s="7">
        <f t="shared" si="42"/>
        <v>48.4224</v>
      </c>
      <c r="R135" s="7">
        <f t="shared" si="35"/>
        <v>10117.4316</v>
      </c>
      <c r="S135" s="14">
        <f t="shared" si="36"/>
        <v>0.020759609902102</v>
      </c>
      <c r="T135" s="15">
        <f ca="1" t="shared" si="37"/>
        <v>0.844086021505376</v>
      </c>
      <c r="U135" s="14">
        <f t="shared" si="38"/>
        <v>0.0622059680896708</v>
      </c>
      <c r="V135" s="9">
        <f t="shared" si="39"/>
        <v>1.07730316288281</v>
      </c>
      <c r="W135" s="16">
        <f t="shared" si="40"/>
        <v>1.14437456945401</v>
      </c>
      <c r="X135" s="17">
        <f ca="1" t="shared" si="41"/>
        <v>0.378551070078487</v>
      </c>
      <c r="Y135" s="9">
        <f ca="1" t="shared" si="31"/>
        <v>0.370862550855917</v>
      </c>
      <c r="Z135" s="5">
        <f ca="1" t="shared" si="32"/>
        <v>0.0210107673822168</v>
      </c>
      <c r="AA135">
        <f ca="1" t="shared" si="43"/>
        <v>0</v>
      </c>
      <c r="AB135">
        <f t="shared" si="33"/>
        <v>0</v>
      </c>
      <c r="AC135" s="5">
        <f ca="1" t="shared" si="44"/>
        <v>0</v>
      </c>
      <c r="AD135">
        <f ca="1" t="shared" si="45"/>
        <v>0</v>
      </c>
    </row>
    <row r="136" spans="1:30">
      <c r="A136">
        <f>IF([1]Sheet!A136="","",[1]Sheet!A136)</f>
        <v>3275537</v>
      </c>
      <c r="B136" t="str">
        <f>IF(A136="","",[1]Sheet!B136)</f>
        <v>2025-04-19 08:44:11</v>
      </c>
      <c r="C136" t="str">
        <f>IF(A136="","",[1]Sheet!C136)</f>
        <v>小单31.45  小双34.28  大单34.28</v>
      </c>
      <c r="D136" t="str">
        <f>IF(A136="","",[1]Sheet!D136)</f>
        <v>小单</v>
      </c>
      <c r="E136">
        <f>IF(A136="","",[1]Sheet!E136)</f>
        <v>100.01</v>
      </c>
      <c r="F136">
        <f>IF(A136="","",[1]Sheet!F136)</f>
        <v>0</v>
      </c>
      <c r="G136" t="str">
        <f>IF(A136="","",[1]Sheet!G136)</f>
        <v>小双</v>
      </c>
      <c r="H136">
        <f>IF(A136="","",[1]Sheet!H136)</f>
        <v>148.4324</v>
      </c>
      <c r="I136">
        <f>IF(A136="","",[1]Sheet!I136)</f>
        <v>48.4224</v>
      </c>
      <c r="J136" t="str">
        <f>IF(A136="","",IF(F136="待开奖","",[1]Sheet!J136))</f>
        <v>是</v>
      </c>
      <c r="K136">
        <f t="shared" si="47"/>
        <v>1</v>
      </c>
      <c r="L136" s="7">
        <f t="shared" si="46"/>
        <v>1</v>
      </c>
      <c r="M136" s="7" cm="1">
        <f ca="1" t="array" ref="M136">IF(L135="",IF(G135=0,M135,""),IF(ROW()&lt;32,"",AVERAGE(IF(OFFSET(L$2,ROW()-31,0,30,1)&lt;&gt;"",OFFSET(L$2,ROW()-31,0,30,1)))))</f>
        <v>0.833333333333333</v>
      </c>
      <c r="N136" s="8">
        <f ca="1" t="shared" si="29"/>
        <v>0.844086021505376</v>
      </c>
      <c r="O136" s="7">
        <f ca="1" t="array" ref="O136">IF(L135="","",IF(ROW()&lt;32,"",AVERAGE(IF(OFFSET(L$2,ROW()-21,0,20,1)&lt;&gt;"",OFFSET(L$2,ROW()-21,0,20,1)))))</f>
        <v>0.9</v>
      </c>
      <c r="P136" s="8">
        <f ca="1" t="shared" si="30"/>
        <v>0.906451612903226</v>
      </c>
      <c r="Q136" s="7">
        <f t="shared" si="42"/>
        <v>48.4224</v>
      </c>
      <c r="R136" s="7">
        <f t="shared" si="35"/>
        <v>10165.854</v>
      </c>
      <c r="S136" s="14">
        <f t="shared" si="36"/>
        <v>0.0202139145151044</v>
      </c>
      <c r="T136" s="15">
        <f ca="1" t="shared" si="37"/>
        <v>0.844086021505376</v>
      </c>
      <c r="U136" s="14">
        <f t="shared" si="38"/>
        <v>0.0622059680896708</v>
      </c>
      <c r="V136" s="9">
        <f t="shared" si="39"/>
        <v>1.06705541352021</v>
      </c>
      <c r="W136" s="16">
        <f t="shared" si="40"/>
        <v>1.1395524543899</v>
      </c>
      <c r="X136" s="17">
        <f ca="1" t="shared" si="41"/>
        <v>0.376880375019716</v>
      </c>
      <c r="Y136" s="9">
        <f ca="1" t="shared" si="31"/>
        <v>0.371109713815433</v>
      </c>
      <c r="Z136" s="5">
        <f ca="1" t="shared" si="32"/>
        <v>0.0210364763462113</v>
      </c>
      <c r="AA136">
        <f ca="1" t="shared" si="43"/>
        <v>0</v>
      </c>
      <c r="AB136">
        <f t="shared" si="33"/>
        <v>0</v>
      </c>
      <c r="AC136" s="5">
        <f ca="1" t="shared" si="44"/>
        <v>0</v>
      </c>
      <c r="AD136">
        <f ca="1" t="shared" si="45"/>
        <v>0</v>
      </c>
    </row>
    <row r="137" spans="1:30">
      <c r="A137">
        <f>IF([1]Sheet!A137="","",[1]Sheet!A137)</f>
        <v>3275538</v>
      </c>
      <c r="B137" t="str">
        <f>IF(A137="","",[1]Sheet!B137)</f>
        <v>2025-04-19 08:47:42</v>
      </c>
      <c r="C137" t="str">
        <f>IF(A137="","",[1]Sheet!C137)</f>
        <v>小单31.45  小双34.28  大单34.28</v>
      </c>
      <c r="D137" t="str">
        <f>IF(A137="","",[1]Sheet!D137)</f>
        <v>小单</v>
      </c>
      <c r="E137">
        <f>IF(A137="","",[1]Sheet!E137)</f>
        <v>100.01</v>
      </c>
      <c r="F137">
        <f>IF(A137="","",[1]Sheet!F137)</f>
        <v>14</v>
      </c>
      <c r="G137" t="str">
        <f>IF(A137="","",[1]Sheet!G137)</f>
        <v>大双</v>
      </c>
      <c r="H137">
        <f>IF(A137="","",[1]Sheet!H137)</f>
        <v>0</v>
      </c>
      <c r="I137">
        <f>IF(A137="","",[1]Sheet!I137)</f>
        <v>-100.01</v>
      </c>
      <c r="J137" t="str">
        <f>IF(A137="","",IF(F137="待开奖","",[1]Sheet!J137))</f>
        <v>否</v>
      </c>
      <c r="K137">
        <f t="shared" si="47"/>
        <v>0</v>
      </c>
      <c r="L137" s="7">
        <f t="shared" si="46"/>
        <v>0</v>
      </c>
      <c r="M137" s="7" cm="1">
        <f ca="1" t="array" ref="M137">IF(L136="",IF(G136=0,M136,""),IF(ROW()&lt;32,"",AVERAGE(IF(OFFSET(L$2,ROW()-31,0,30,1)&lt;&gt;"",OFFSET(L$2,ROW()-31,0,30,1)))))</f>
        <v>0.8</v>
      </c>
      <c r="N137" s="8">
        <f ca="1" t="shared" si="29"/>
        <v>0.844086021505376</v>
      </c>
      <c r="O137" s="7">
        <f ca="1" t="array" ref="O137">IF(L136="","",IF(ROW()&lt;32,"",AVERAGE(IF(OFFSET(L$2,ROW()-21,0,20,1)&lt;&gt;"",OFFSET(L$2,ROW()-21,0,20,1)))))</f>
        <v>0.9</v>
      </c>
      <c r="P137" s="8">
        <f ca="1" t="shared" si="30"/>
        <v>0.906451612903226</v>
      </c>
      <c r="Q137" s="7">
        <f t="shared" si="42"/>
        <v>-100.01</v>
      </c>
      <c r="R137" s="7">
        <f t="shared" si="35"/>
        <v>10065.844</v>
      </c>
      <c r="S137" s="14">
        <f t="shared" si="36"/>
        <v>0.0196716196979059</v>
      </c>
      <c r="T137" s="15">
        <f ca="1" t="shared" si="37"/>
        <v>0.844086021505376</v>
      </c>
      <c r="U137" s="14">
        <f t="shared" si="38"/>
        <v>0.066381988173349</v>
      </c>
      <c r="V137" s="9">
        <f t="shared" si="39"/>
        <v>1.063658783829</v>
      </c>
      <c r="W137" s="16">
        <f t="shared" si="40"/>
        <v>1.13475611653074</v>
      </c>
      <c r="X137" s="17">
        <f ca="1" t="shared" si="41"/>
        <v>0.374645583794417</v>
      </c>
      <c r="Y137" s="9">
        <f ca="1" t="shared" si="31"/>
        <v>0.370995376645653</v>
      </c>
      <c r="Z137" s="5">
        <f ca="1" t="shared" si="32"/>
        <v>0.021007606043819</v>
      </c>
      <c r="AA137">
        <f ca="1" t="shared" si="43"/>
        <v>0</v>
      </c>
      <c r="AB137">
        <f t="shared" si="33"/>
        <v>0</v>
      </c>
      <c r="AC137" s="5">
        <f ca="1" t="shared" si="44"/>
        <v>0</v>
      </c>
      <c r="AD137">
        <f ca="1" t="shared" si="45"/>
        <v>0</v>
      </c>
    </row>
    <row r="138" spans="1:30">
      <c r="A138">
        <f>IF([1]Sheet!A138="","",[1]Sheet!A138)</f>
        <v>3275539</v>
      </c>
      <c r="B138" t="str">
        <f>IF(A138="","",[1]Sheet!B138)</f>
        <v>2025-04-19 08:51:13</v>
      </c>
      <c r="C138" t="str">
        <f>IF(A138="","",[1]Sheet!C138)</f>
        <v>小单31.45  小双34.28  大单34.28</v>
      </c>
      <c r="D138" t="str">
        <f>IF(A138="","",[1]Sheet!D138)</f>
        <v>小单</v>
      </c>
      <c r="E138">
        <f>IF(A138="","",[1]Sheet!E138)</f>
        <v>100.01</v>
      </c>
      <c r="F138">
        <f>IF(A138="","",[1]Sheet!F138)</f>
        <v>10</v>
      </c>
      <c r="G138" t="str">
        <f>IF(A138="","",[1]Sheet!G138)</f>
        <v>小双</v>
      </c>
      <c r="H138">
        <f>IF(A138="","",[1]Sheet!H138)</f>
        <v>148.4324</v>
      </c>
      <c r="I138">
        <f>IF(A138="","",[1]Sheet!I138)</f>
        <v>48.4224</v>
      </c>
      <c r="J138" t="str">
        <f>IF(A138="","",IF(F138="待开奖","",[1]Sheet!J138))</f>
        <v>是</v>
      </c>
      <c r="K138">
        <f t="shared" si="47"/>
        <v>1</v>
      </c>
      <c r="L138" s="7">
        <f t="shared" si="46"/>
        <v>1</v>
      </c>
      <c r="M138" s="7" cm="1">
        <f ca="1" t="array" ref="M138">IF(L137="",IF(G137=0,M137,""),IF(ROW()&lt;32,"",AVERAGE(IF(OFFSET(L$2,ROW()-31,0,30,1)&lt;&gt;"",OFFSET(L$2,ROW()-31,0,30,1)))))</f>
        <v>0.833333333333333</v>
      </c>
      <c r="N138" s="8">
        <f ca="1" t="shared" si="29"/>
        <v>0.748387096774194</v>
      </c>
      <c r="O138" s="7">
        <f ca="1" t="array" ref="O138">IF(L137="","",IF(ROW()&lt;32,"",AVERAGE(IF(OFFSET(L$2,ROW()-21,0,20,1)&lt;&gt;"",OFFSET(L$2,ROW()-21,0,20,1)))))</f>
        <v>0.9</v>
      </c>
      <c r="P138" s="8">
        <f ca="1" t="shared" si="30"/>
        <v>0.841935483870968</v>
      </c>
      <c r="Q138" s="7">
        <f t="shared" si="42"/>
        <v>48.4224</v>
      </c>
      <c r="R138" s="7">
        <f t="shared" si="35"/>
        <v>10114.2664</v>
      </c>
      <c r="S138" s="14">
        <f t="shared" si="36"/>
        <v>0.0198699190774464</v>
      </c>
      <c r="T138" s="15">
        <f ca="1" t="shared" si="37"/>
        <v>0.748387096774194</v>
      </c>
      <c r="U138" s="14">
        <f t="shared" si="38"/>
        <v>0.066381988173349</v>
      </c>
      <c r="V138" s="9">
        <f t="shared" si="39"/>
        <v>1.13962027652823</v>
      </c>
      <c r="W138" s="16">
        <f t="shared" si="40"/>
        <v>0.968511744647661</v>
      </c>
      <c r="X138" s="17">
        <f ca="1" t="shared" si="41"/>
        <v>0.346537000743657</v>
      </c>
      <c r="Y138" s="9">
        <f ca="1" t="shared" si="31"/>
        <v>0.369451678446291</v>
      </c>
      <c r="Z138" s="5">
        <f ca="1" t="shared" si="32"/>
        <v>0.0210465931998189</v>
      </c>
      <c r="AA138">
        <f ca="1" t="shared" si="43"/>
        <v>0</v>
      </c>
      <c r="AB138">
        <f t="shared" si="33"/>
        <v>1</v>
      </c>
      <c r="AC138" s="5">
        <f ca="1" t="shared" si="44"/>
        <v>0</v>
      </c>
      <c r="AD138">
        <f ca="1" t="shared" si="45"/>
        <v>0</v>
      </c>
    </row>
    <row r="139" spans="1:30">
      <c r="A139">
        <f>IF([1]Sheet!A139="","",[1]Sheet!A139)</f>
        <v>3275540</v>
      </c>
      <c r="B139" t="str">
        <f>IF(A139="","",[1]Sheet!B139)</f>
        <v>2025-04-19 08:54:43</v>
      </c>
      <c r="C139" t="str">
        <f>IF(A139="","",[1]Sheet!C139)</f>
        <v>小单31.45  小双34.28  大单34.28</v>
      </c>
      <c r="D139" t="str">
        <f>IF(A139="","",[1]Sheet!D139)</f>
        <v>小单</v>
      </c>
      <c r="E139">
        <f>IF(A139="","",[1]Sheet!E139)</f>
        <v>100.01</v>
      </c>
      <c r="F139">
        <f>IF(A139="","",[1]Sheet!F139)</f>
        <v>10</v>
      </c>
      <c r="G139" t="str">
        <f>IF(A139="","",[1]Sheet!G139)</f>
        <v>小双</v>
      </c>
      <c r="H139">
        <f>IF(A139="","",[1]Sheet!H139)</f>
        <v>148.4324</v>
      </c>
      <c r="I139">
        <f>IF(A139="","",[1]Sheet!I139)</f>
        <v>48.4224</v>
      </c>
      <c r="J139" t="str">
        <f>IF(A139="","",IF(F139="待开奖","",[1]Sheet!J139))</f>
        <v>是</v>
      </c>
      <c r="K139">
        <f t="shared" si="47"/>
        <v>1</v>
      </c>
      <c r="L139" s="7">
        <f t="shared" si="46"/>
        <v>1</v>
      </c>
      <c r="M139" s="7" cm="1">
        <f ca="1" t="array" ref="M139">IF(L138="",IF(G138=0,M138,""),IF(ROW()&lt;32,"",AVERAGE(IF(OFFSET(L$2,ROW()-31,0,30,1)&lt;&gt;"",OFFSET(L$2,ROW()-31,0,30,1)))))</f>
        <v>0.833333333333333</v>
      </c>
      <c r="N139" s="8">
        <f ca="1" t="shared" si="29"/>
        <v>0.844086021505376</v>
      </c>
      <c r="O139" s="7">
        <f ca="1" t="array" ref="O139">IF(L138="","",IF(ROW()&lt;32,"",AVERAGE(IF(OFFSET(L$2,ROW()-21,0,20,1)&lt;&gt;"",OFFSET(L$2,ROW()-21,0,20,1)))))</f>
        <v>0.9</v>
      </c>
      <c r="P139" s="8">
        <f ca="1" t="shared" si="30"/>
        <v>0.906451612903226</v>
      </c>
      <c r="Q139" s="7">
        <f t="shared" si="42"/>
        <v>48.4224</v>
      </c>
      <c r="R139" s="7">
        <f t="shared" si="35"/>
        <v>10162.6888</v>
      </c>
      <c r="S139" s="14">
        <f t="shared" si="36"/>
        <v>0.0318960313675058</v>
      </c>
      <c r="T139" s="15">
        <f ca="1" t="shared" si="37"/>
        <v>0.844086021505376</v>
      </c>
      <c r="U139" s="14">
        <f t="shared" si="38"/>
        <v>0.066381988173349</v>
      </c>
      <c r="V139" s="9">
        <f t="shared" si="39"/>
        <v>1.21846581675651</v>
      </c>
      <c r="W139" s="16">
        <f t="shared" si="40"/>
        <v>1.12992144706288</v>
      </c>
      <c r="X139" s="17">
        <f ca="1" t="shared" si="41"/>
        <v>0.393310143641261</v>
      </c>
      <c r="Y139" s="9">
        <f ca="1" t="shared" si="31"/>
        <v>0.369637802614185</v>
      </c>
      <c r="Z139" s="5">
        <f ca="1" t="shared" si="32"/>
        <v>0.0212312611707321</v>
      </c>
      <c r="AA139">
        <f ca="1" t="shared" si="43"/>
        <v>0</v>
      </c>
      <c r="AB139">
        <f t="shared" si="33"/>
        <v>0</v>
      </c>
      <c r="AC139" s="5">
        <f ca="1" t="shared" si="44"/>
        <v>0</v>
      </c>
      <c r="AD139">
        <f ca="1" t="shared" si="45"/>
        <v>0</v>
      </c>
    </row>
    <row r="140" spans="1:30">
      <c r="A140">
        <f>IF([1]Sheet!A140="","",[1]Sheet!A140)</f>
        <v>3275541</v>
      </c>
      <c r="B140" t="str">
        <f>IF(A140="","",[1]Sheet!B140)</f>
        <v>2025-04-19 08:58:14</v>
      </c>
      <c r="C140" t="str">
        <f>IF(A140="","",[1]Sheet!C140)</f>
        <v>小单31.45  小双34.28  大单34.28</v>
      </c>
      <c r="D140" t="str">
        <f>IF(A140="","",[1]Sheet!D140)</f>
        <v>小单</v>
      </c>
      <c r="E140">
        <f>IF(A140="","",[1]Sheet!E140)</f>
        <v>100.01</v>
      </c>
      <c r="F140">
        <f>IF(A140="","",[1]Sheet!F140)</f>
        <v>3</v>
      </c>
      <c r="G140" t="str">
        <f>IF(A140="","",[1]Sheet!G140)</f>
        <v>小单</v>
      </c>
      <c r="H140">
        <f>IF(A140="","",[1]Sheet!H140)</f>
        <v>148.444</v>
      </c>
      <c r="I140">
        <f>IF(A140="","",[1]Sheet!I140)</f>
        <v>48.434</v>
      </c>
      <c r="J140" t="str">
        <f>IF(A140="","",IF(F140="待开奖","",[1]Sheet!J140))</f>
        <v>是</v>
      </c>
      <c r="K140">
        <f t="shared" si="47"/>
        <v>1</v>
      </c>
      <c r="L140" s="7">
        <f t="shared" si="46"/>
        <v>1</v>
      </c>
      <c r="M140" s="7" cm="1">
        <f ca="1" t="array" ref="M140">IF(L139="",IF(G139=0,M139,""),IF(ROW()&lt;32,"",AVERAGE(IF(OFFSET(L$2,ROW()-31,0,30,1)&lt;&gt;"",OFFSET(L$2,ROW()-31,0,30,1)))))</f>
        <v>0.866666666666667</v>
      </c>
      <c r="N140" s="8">
        <f ca="1" t="shared" si="29"/>
        <v>0.844086021505376</v>
      </c>
      <c r="O140" s="7">
        <f ca="1" t="array" ref="O140">IF(L139="","",IF(ROW()&lt;32,"",AVERAGE(IF(OFFSET(L$2,ROW()-21,0,20,1)&lt;&gt;"",OFFSET(L$2,ROW()-21,0,20,1)))))</f>
        <v>0.9</v>
      </c>
      <c r="P140" s="8">
        <f ca="1" t="shared" si="30"/>
        <v>0.906451612903226</v>
      </c>
      <c r="Q140" s="7">
        <f t="shared" si="42"/>
        <v>48.434</v>
      </c>
      <c r="R140" s="7">
        <f t="shared" si="35"/>
        <v>10211.1228</v>
      </c>
      <c r="S140" s="14">
        <f t="shared" si="36"/>
        <v>0.0475235035684494</v>
      </c>
      <c r="T140" s="15">
        <f ca="1" t="shared" si="37"/>
        <v>0.844086021505376</v>
      </c>
      <c r="U140" s="14">
        <f t="shared" si="38"/>
        <v>0.066381988173349</v>
      </c>
      <c r="V140" s="9">
        <f t="shared" si="39"/>
        <v>1.25085086989508</v>
      </c>
      <c r="W140" s="16">
        <f t="shared" si="40"/>
        <v>1.33168206192268</v>
      </c>
      <c r="X140" s="17">
        <f ca="1" t="shared" si="41"/>
        <v>0.421412952101381</v>
      </c>
      <c r="Y140" s="9">
        <f ca="1" t="shared" si="31"/>
        <v>0.371295942201755</v>
      </c>
      <c r="Z140" s="5">
        <f ca="1" t="shared" si="32"/>
        <v>0.0231783318486494</v>
      </c>
      <c r="AA140">
        <f ca="1" t="shared" si="43"/>
        <v>48.434</v>
      </c>
      <c r="AB140">
        <f t="shared" si="33"/>
        <v>0</v>
      </c>
      <c r="AC140" s="5">
        <f ca="1" t="shared" si="44"/>
        <v>48.434</v>
      </c>
      <c r="AD140">
        <f ca="1" t="shared" si="45"/>
        <v>0</v>
      </c>
    </row>
    <row r="141" spans="1:30">
      <c r="A141">
        <f>IF([1]Sheet!A141="","",[1]Sheet!A141)</f>
        <v>3275542</v>
      </c>
      <c r="B141" t="str">
        <f>IF(A141="","",[1]Sheet!B141)</f>
        <v>2025-04-19 09:01:45</v>
      </c>
      <c r="C141" t="str">
        <f>IF(A141="","",[1]Sheet!C141)</f>
        <v>小单31.45  小双34.28  大单34.28</v>
      </c>
      <c r="D141" t="str">
        <f>IF(A141="","",[1]Sheet!D141)</f>
        <v>小单</v>
      </c>
      <c r="E141">
        <f>IF(A141="","",[1]Sheet!E141)</f>
        <v>100.01</v>
      </c>
      <c r="F141">
        <f>IF(A141="","",[1]Sheet!F141)</f>
        <v>16</v>
      </c>
      <c r="G141" t="str">
        <f>IF(A141="","",[1]Sheet!G141)</f>
        <v>大双</v>
      </c>
      <c r="H141">
        <f>IF(A141="","",[1]Sheet!H141)</f>
        <v>0</v>
      </c>
      <c r="I141">
        <f>IF(A141="","",[1]Sheet!I141)</f>
        <v>-100.01</v>
      </c>
      <c r="J141" t="str">
        <f>IF(A141="","",IF(F141="待开奖","",[1]Sheet!J141))</f>
        <v>否</v>
      </c>
      <c r="K141">
        <f t="shared" si="47"/>
        <v>0</v>
      </c>
      <c r="L141" s="7">
        <f t="shared" si="46"/>
        <v>0</v>
      </c>
      <c r="M141" s="7" cm="1">
        <f ca="1" t="array" ref="M141">IF(L140="",IF(G140=0,M140,""),IF(ROW()&lt;32,"",AVERAGE(IF(OFFSET(L$2,ROW()-31,0,30,1)&lt;&gt;"",OFFSET(L$2,ROW()-31,0,30,1)))))</f>
        <v>0.833333333333333</v>
      </c>
      <c r="N141" s="8">
        <f ca="1" t="shared" si="29"/>
        <v>0.875268817204301</v>
      </c>
      <c r="O141" s="7">
        <f ca="1" t="array" ref="O141">IF(L140="","",IF(ROW()&lt;32,"",AVERAGE(IF(OFFSET(L$2,ROW()-21,0,20,1)&lt;&gt;"",OFFSET(L$2,ROW()-21,0,20,1)))))</f>
        <v>0.85</v>
      </c>
      <c r="P141" s="8">
        <f ca="1" t="shared" si="30"/>
        <v>0.859677419354839</v>
      </c>
      <c r="Q141" s="7">
        <f t="shared" si="42"/>
        <v>-100.01</v>
      </c>
      <c r="R141" s="7">
        <f t="shared" si="35"/>
        <v>10111.1128</v>
      </c>
      <c r="S141" s="14">
        <f t="shared" si="36"/>
        <v>0.0599561539892743</v>
      </c>
      <c r="T141" s="15">
        <f ca="1" t="shared" si="37"/>
        <v>0.875268817204301</v>
      </c>
      <c r="U141" s="14">
        <f t="shared" si="38"/>
        <v>0.0705209812969825</v>
      </c>
      <c r="V141" s="9">
        <f t="shared" si="39"/>
        <v>1.20011093443875</v>
      </c>
      <c r="W141" s="16">
        <f t="shared" si="40"/>
        <v>1.59110266702856</v>
      </c>
      <c r="X141" s="17">
        <f ca="1" t="shared" si="41"/>
        <v>0.451005675395278</v>
      </c>
      <c r="Y141" s="9">
        <f ca="1" t="shared" si="31"/>
        <v>0.375274790130252</v>
      </c>
      <c r="Z141" s="5">
        <f ca="1" t="shared" si="32"/>
        <v>0.0260916217376585</v>
      </c>
      <c r="AA141">
        <f ca="1" t="shared" si="43"/>
        <v>-100.01</v>
      </c>
      <c r="AB141">
        <f t="shared" si="33"/>
        <v>0</v>
      </c>
      <c r="AC141" s="5">
        <f ca="1" t="shared" si="44"/>
        <v>-100.01</v>
      </c>
      <c r="AD141">
        <f ca="1" t="shared" si="45"/>
        <v>0</v>
      </c>
    </row>
    <row r="142" spans="1:30">
      <c r="A142">
        <f>IF([1]Sheet!A142="","",[1]Sheet!A142)</f>
        <v>3275543</v>
      </c>
      <c r="B142" t="str">
        <f>IF(A142="","",[1]Sheet!B142)</f>
        <v>2025-04-19 09:05:16</v>
      </c>
      <c r="C142" t="str">
        <f>IF(A142="","",[1]Sheet!C142)</f>
        <v>小单31.45  小双34.28  大单34.28</v>
      </c>
      <c r="D142" t="str">
        <f>IF(A142="","",[1]Sheet!D142)</f>
        <v>小单</v>
      </c>
      <c r="E142">
        <f>IF(A142="","",[1]Sheet!E142)</f>
        <v>100.01</v>
      </c>
      <c r="F142">
        <f>IF(A142="","",[1]Sheet!F142)</f>
        <v>13</v>
      </c>
      <c r="G142" t="str">
        <f>IF(A142="","",[1]Sheet!G142)</f>
        <v>小单</v>
      </c>
      <c r="H142">
        <f>IF(A142="","",[1]Sheet!H142)</f>
        <v>0</v>
      </c>
      <c r="I142">
        <f>IF(A142="","",[1]Sheet!I142)</f>
        <v>-100.01</v>
      </c>
      <c r="J142" t="str">
        <f>IF(A142="","",IF(F142="待开奖","",[1]Sheet!J142))</f>
        <v>否</v>
      </c>
      <c r="K142">
        <f t="shared" si="47"/>
        <v>0</v>
      </c>
      <c r="L142" s="7">
        <f t="shared" si="46"/>
        <v>1</v>
      </c>
      <c r="M142" s="7" cm="1">
        <f ca="1" t="array" ref="M142">IF(L141="",IF(G141=0,M141,""),IF(ROW()&lt;32,"",AVERAGE(IF(OFFSET(L$2,ROW()-31,0,30,1)&lt;&gt;"",OFFSET(L$2,ROW()-31,0,30,1)))))</f>
        <v>0.833333333333333</v>
      </c>
      <c r="N142" s="8">
        <f ca="1" t="shared" si="29"/>
        <v>0.779569892473118</v>
      </c>
      <c r="O142" s="7">
        <f ca="1" t="array" ref="O142">IF(L141="","",IF(ROW()&lt;32,"",AVERAGE(IF(OFFSET(L$2,ROW()-21,0,20,1)&lt;&gt;"",OFFSET(L$2,ROW()-21,0,20,1)))))</f>
        <v>0.85</v>
      </c>
      <c r="P142" s="8">
        <f ca="1" t="shared" si="30"/>
        <v>0.795161290322581</v>
      </c>
      <c r="Q142" s="7">
        <f t="shared" si="42"/>
        <v>-68.1</v>
      </c>
      <c r="R142" s="7">
        <f t="shared" si="35"/>
        <v>10043.0128</v>
      </c>
      <c r="S142" s="14">
        <f t="shared" si="36"/>
        <v>0.0443254666443612</v>
      </c>
      <c r="T142" s="15">
        <f ca="1" t="shared" si="37"/>
        <v>0.779569892473118</v>
      </c>
      <c r="U142" s="14">
        <f t="shared" si="38"/>
        <v>0.0705209812969825</v>
      </c>
      <c r="V142" s="9">
        <f t="shared" si="39"/>
        <v>1.19715671649209</v>
      </c>
      <c r="W142" s="16">
        <f t="shared" si="40"/>
        <v>1.59107993828924</v>
      </c>
      <c r="X142" s="17">
        <f ca="1" t="shared" si="41"/>
        <v>0.42687898957697</v>
      </c>
      <c r="Y142" s="9">
        <f ca="1" t="shared" si="31"/>
        <v>0.378493081694788</v>
      </c>
      <c r="Z142" s="5">
        <f ca="1" t="shared" si="32"/>
        <v>0.0263030041254561</v>
      </c>
      <c r="AA142">
        <f ca="1" t="shared" si="43"/>
        <v>0</v>
      </c>
      <c r="AB142">
        <f t="shared" si="33"/>
        <v>0</v>
      </c>
      <c r="AC142" s="5">
        <f ca="1" t="shared" si="44"/>
        <v>0</v>
      </c>
      <c r="AD142">
        <f ca="1" t="shared" si="45"/>
        <v>0</v>
      </c>
    </row>
    <row r="143" spans="1:30">
      <c r="A143">
        <f>IF([1]Sheet!A143="","",[1]Sheet!A143)</f>
        <v>3275544</v>
      </c>
      <c r="B143" t="str">
        <f>IF(A143="","",[1]Sheet!B143)</f>
        <v>2025-04-19 09:08:46</v>
      </c>
      <c r="C143" t="str">
        <f>IF(A143="","",[1]Sheet!C143)</f>
        <v>小单31.45  小双34.28  大单34.28</v>
      </c>
      <c r="D143" t="str">
        <f>IF(A143="","",[1]Sheet!D143)</f>
        <v>小单</v>
      </c>
      <c r="E143">
        <f>IF(A143="","",[1]Sheet!E143)</f>
        <v>100.01</v>
      </c>
      <c r="F143">
        <f>IF(A143="","",[1]Sheet!F143)</f>
        <v>15</v>
      </c>
      <c r="G143" t="str">
        <f>IF(A143="","",[1]Sheet!G143)</f>
        <v>大单</v>
      </c>
      <c r="H143">
        <f>IF(A143="","",[1]Sheet!H143)</f>
        <v>148.4324</v>
      </c>
      <c r="I143">
        <f>IF(A143="","",[1]Sheet!I143)</f>
        <v>48.4224</v>
      </c>
      <c r="J143" t="str">
        <f>IF(A143="","",IF(F143="待开奖","",[1]Sheet!J143))</f>
        <v>是</v>
      </c>
      <c r="K143">
        <f t="shared" si="47"/>
        <v>1</v>
      </c>
      <c r="L143" s="7">
        <f t="shared" si="46"/>
        <v>1</v>
      </c>
      <c r="M143" s="7" cm="1">
        <f ca="1" t="array" ref="M143">IF(L142="",IF(G142=0,M142,""),IF(ROW()&lt;32,"",AVERAGE(IF(OFFSET(L$2,ROW()-31,0,30,1)&lt;&gt;"",OFFSET(L$2,ROW()-31,0,30,1)))))</f>
        <v>0.833333333333333</v>
      </c>
      <c r="N143" s="8">
        <f ca="1" t="shared" si="29"/>
        <v>0.844086021505376</v>
      </c>
      <c r="O143" s="7">
        <f ca="1" t="array" ref="O143">IF(L142="","",IF(ROW()&lt;32,"",AVERAGE(IF(OFFSET(L$2,ROW()-21,0,20,1)&lt;&gt;"",OFFSET(L$2,ROW()-21,0,20,1)))))</f>
        <v>0.85</v>
      </c>
      <c r="P143" s="8">
        <f ca="1" t="shared" si="30"/>
        <v>0.859677419354839</v>
      </c>
      <c r="Q143" s="7">
        <f t="shared" si="42"/>
        <v>48.4224</v>
      </c>
      <c r="R143" s="7">
        <f t="shared" si="35"/>
        <v>10091.4352</v>
      </c>
      <c r="S143" s="14">
        <f t="shared" si="36"/>
        <v>0.032129769264872</v>
      </c>
      <c r="T143" s="15">
        <f ca="1" t="shared" si="37"/>
        <v>0.844086021505376</v>
      </c>
      <c r="U143" s="14">
        <f t="shared" si="38"/>
        <v>0.0705209812969825</v>
      </c>
      <c r="V143" s="9">
        <f t="shared" si="39"/>
        <v>1.20084424396978</v>
      </c>
      <c r="W143" s="16">
        <f t="shared" si="40"/>
        <v>1.33166327104556</v>
      </c>
      <c r="X143" s="17">
        <f ca="1" t="shared" si="41"/>
        <v>0.410550592192976</v>
      </c>
      <c r="Y143" s="9">
        <f ca="1" t="shared" si="31"/>
        <v>0.380781765145576</v>
      </c>
      <c r="Z143" s="5">
        <f ca="1" t="shared" si="32"/>
        <v>0.0260039763007478</v>
      </c>
      <c r="AA143">
        <f ca="1" t="shared" si="43"/>
        <v>0</v>
      </c>
      <c r="AB143">
        <f t="shared" si="33"/>
        <v>1</v>
      </c>
      <c r="AC143" s="5">
        <f ca="1" t="shared" si="44"/>
        <v>0</v>
      </c>
      <c r="AD143">
        <f ca="1" t="shared" si="45"/>
        <v>0</v>
      </c>
    </row>
    <row r="144" spans="1:30">
      <c r="A144">
        <f>IF([1]Sheet!A144="","",[1]Sheet!A144)</f>
        <v>3275545</v>
      </c>
      <c r="B144" t="str">
        <f>IF(A144="","",[1]Sheet!B144)</f>
        <v>2025-04-19 09:12:17</v>
      </c>
      <c r="C144" t="str">
        <f>IF(A144="","",[1]Sheet!C144)</f>
        <v>小单31.45  小双34.28  大单34.28</v>
      </c>
      <c r="D144" t="str">
        <f>IF(A144="","",[1]Sheet!D144)</f>
        <v>小单</v>
      </c>
      <c r="E144">
        <f>IF(A144="","",[1]Sheet!E144)</f>
        <v>100.01</v>
      </c>
      <c r="F144">
        <f>IF(A144="","",[1]Sheet!F144)</f>
        <v>16</v>
      </c>
      <c r="G144" t="str">
        <f>IF(A144="","",[1]Sheet!G144)</f>
        <v>大双</v>
      </c>
      <c r="H144">
        <f>IF(A144="","",[1]Sheet!H144)</f>
        <v>0</v>
      </c>
      <c r="I144">
        <f>IF(A144="","",[1]Sheet!I144)</f>
        <v>-100.01</v>
      </c>
      <c r="J144" t="str">
        <f>IF(A144="","",IF(F144="待开奖","",[1]Sheet!J144))</f>
        <v>否</v>
      </c>
      <c r="K144">
        <f t="shared" si="47"/>
        <v>0</v>
      </c>
      <c r="L144" s="7">
        <f t="shared" si="46"/>
        <v>0</v>
      </c>
      <c r="M144" s="7" cm="1">
        <f ca="1" t="array" ref="M144">IF(L143="",IF(G143=0,M143,""),IF(ROW()&lt;32,"",AVERAGE(IF(OFFSET(L$2,ROW()-31,0,30,1)&lt;&gt;"",OFFSET(L$2,ROW()-31,0,30,1)))))</f>
        <v>0.8</v>
      </c>
      <c r="N144" s="8">
        <f ca="1" t="shared" si="29"/>
        <v>0.844086021505376</v>
      </c>
      <c r="O144" s="7">
        <f ca="1" t="array" ref="O144">IF(L143="","",IF(ROW()&lt;32,"",AVERAGE(IF(OFFSET(L$2,ROW()-21,0,20,1)&lt;&gt;"",OFFSET(L$2,ROW()-21,0,20,1)))))</f>
        <v>0.8</v>
      </c>
      <c r="P144" s="8">
        <f ca="1" t="shared" si="30"/>
        <v>0.812903225806452</v>
      </c>
      <c r="Q144" s="7">
        <f t="shared" si="42"/>
        <v>-100.01</v>
      </c>
      <c r="R144" s="7">
        <f t="shared" si="35"/>
        <v>9991.42519999995</v>
      </c>
      <c r="S144" s="14">
        <f t="shared" si="36"/>
        <v>0.0319706699402502</v>
      </c>
      <c r="T144" s="15">
        <f ca="1" t="shared" si="37"/>
        <v>0.844086021505376</v>
      </c>
      <c r="U144" s="14">
        <f t="shared" si="38"/>
        <v>0.0705209812969825</v>
      </c>
      <c r="V144" s="9">
        <f t="shared" si="39"/>
        <v>1.20157700761735</v>
      </c>
      <c r="W144" s="16">
        <f t="shared" si="40"/>
        <v>1.33166327104556</v>
      </c>
      <c r="X144" s="17">
        <f ca="1" t="shared" si="41"/>
        <v>0.410576138760346</v>
      </c>
      <c r="Y144" s="9">
        <f ca="1" t="shared" si="31"/>
        <v>0.382548838838678</v>
      </c>
      <c r="Z144" s="5">
        <f ca="1" t="shared" si="32"/>
        <v>0.0261668771262762</v>
      </c>
      <c r="AA144">
        <f ca="1" t="shared" si="43"/>
        <v>0</v>
      </c>
      <c r="AB144">
        <f t="shared" si="33"/>
        <v>0</v>
      </c>
      <c r="AC144" s="5">
        <f ca="1" t="shared" si="44"/>
        <v>0</v>
      </c>
      <c r="AD144">
        <f ca="1" t="shared" si="45"/>
        <v>0</v>
      </c>
    </row>
    <row r="145" spans="1:30">
      <c r="A145">
        <f>IF([1]Sheet!A145="","",[1]Sheet!A145)</f>
        <v>3275546</v>
      </c>
      <c r="B145" t="str">
        <f>IF(A145="","",[1]Sheet!B145)</f>
        <v>2025-04-19 09:15:48</v>
      </c>
      <c r="C145" t="str">
        <f>IF(A145="","",[1]Sheet!C145)</f>
        <v>小单31.45  小双34.28  大单34.28</v>
      </c>
      <c r="D145" t="str">
        <f>IF(A145="","",[1]Sheet!D145)</f>
        <v>小单</v>
      </c>
      <c r="E145">
        <f>IF(A145="","",[1]Sheet!E145)</f>
        <v>100.01</v>
      </c>
      <c r="F145">
        <f>IF(A145="","",[1]Sheet!F145)</f>
        <v>7</v>
      </c>
      <c r="G145" t="str">
        <f>IF(A145="","",[1]Sheet!G145)</f>
        <v>小单</v>
      </c>
      <c r="H145">
        <f>IF(A145="","",[1]Sheet!H145)</f>
        <v>148.444</v>
      </c>
      <c r="I145">
        <f>IF(A145="","",[1]Sheet!I145)</f>
        <v>48.434</v>
      </c>
      <c r="J145" t="str">
        <f>IF(A145="","",IF(F145="待开奖","",[1]Sheet!J145))</f>
        <v>是</v>
      </c>
      <c r="K145">
        <f t="shared" si="47"/>
        <v>1</v>
      </c>
      <c r="L145" s="7">
        <f t="shared" si="46"/>
        <v>1</v>
      </c>
      <c r="M145" s="7" cm="1">
        <f ca="1" t="array" ref="M145">IF(L144="",IF(G144=0,M144,""),IF(ROW()&lt;32,"",AVERAGE(IF(OFFSET(L$2,ROW()-31,0,30,1)&lt;&gt;"",OFFSET(L$2,ROW()-31,0,30,1)))))</f>
        <v>0.8</v>
      </c>
      <c r="N145" s="8">
        <f ca="1" t="shared" si="29"/>
        <v>0.748387096774194</v>
      </c>
      <c r="O145" s="7">
        <f ca="1" t="array" ref="O145">IF(L144="","",IF(ROW()&lt;32,"",AVERAGE(IF(OFFSET(L$2,ROW()-21,0,20,1)&lt;&gt;"",OFFSET(L$2,ROW()-21,0,20,1)))))</f>
        <v>0.8</v>
      </c>
      <c r="P145" s="8">
        <f ca="1" t="shared" si="30"/>
        <v>0.748387096774194</v>
      </c>
      <c r="Q145" s="7">
        <f t="shared" si="42"/>
        <v>48.434</v>
      </c>
      <c r="R145" s="7">
        <f t="shared" si="35"/>
        <v>10039.8591999999</v>
      </c>
      <c r="S145" s="14">
        <f t="shared" si="36"/>
        <v>0.0167077321367227</v>
      </c>
      <c r="T145" s="15">
        <f ca="1" t="shared" si="37"/>
        <v>0.748387096774194</v>
      </c>
      <c r="U145" s="14">
        <f t="shared" si="38"/>
        <v>0.0705209812969825</v>
      </c>
      <c r="V145" s="9">
        <f t="shared" si="39"/>
        <v>1.18146164552371</v>
      </c>
      <c r="W145" s="16">
        <f t="shared" si="40"/>
        <v>1.1298966735551</v>
      </c>
      <c r="X145" s="17">
        <f ca="1" t="shared" si="41"/>
        <v>0.364669276514641</v>
      </c>
      <c r="Y145" s="9">
        <f ca="1" t="shared" si="31"/>
        <v>0.381564915546423</v>
      </c>
      <c r="Z145" s="5">
        <f ca="1" t="shared" si="32"/>
        <v>0.02626553707422</v>
      </c>
      <c r="AA145">
        <f ca="1" t="shared" si="43"/>
        <v>0</v>
      </c>
      <c r="AB145">
        <f t="shared" si="33"/>
        <v>0</v>
      </c>
      <c r="AC145" s="5">
        <f ca="1" t="shared" si="44"/>
        <v>0</v>
      </c>
      <c r="AD145">
        <f ca="1" t="shared" si="45"/>
        <v>0</v>
      </c>
    </row>
    <row r="146" spans="1:30">
      <c r="A146">
        <f>IF([1]Sheet!A146="","",[1]Sheet!A146)</f>
        <v>3275547</v>
      </c>
      <c r="B146" t="str">
        <f>IF(A146="","",[1]Sheet!B146)</f>
        <v>2025-04-19 09:19:19</v>
      </c>
      <c r="C146" t="str">
        <f>IF(A146="","",[1]Sheet!C146)</f>
        <v>小单31.45  小双34.28  大单34.28</v>
      </c>
      <c r="D146" t="str">
        <f>IF(A146="","",[1]Sheet!D146)</f>
        <v>小单</v>
      </c>
      <c r="E146">
        <f>IF(A146="","",[1]Sheet!E146)</f>
        <v>100.01</v>
      </c>
      <c r="F146">
        <f>IF(A146="","",[1]Sheet!F146)</f>
        <v>12</v>
      </c>
      <c r="G146" t="str">
        <f>IF(A146="","",[1]Sheet!G146)</f>
        <v>小双</v>
      </c>
      <c r="H146">
        <f>IF(A146="","",[1]Sheet!H146)</f>
        <v>148.4324</v>
      </c>
      <c r="I146">
        <f>IF(A146="","",[1]Sheet!I146)</f>
        <v>48.4224</v>
      </c>
      <c r="J146" t="str">
        <f>IF(A146="","",IF(F146="待开奖","",[1]Sheet!J146))</f>
        <v>是</v>
      </c>
      <c r="K146">
        <f t="shared" si="47"/>
        <v>1</v>
      </c>
      <c r="L146" s="7">
        <f t="shared" si="46"/>
        <v>1</v>
      </c>
      <c r="M146" s="7" cm="1">
        <f ca="1" t="array" ref="M146">IF(L145="",IF(G145=0,M145,""),IF(ROW()&lt;32,"",AVERAGE(IF(OFFSET(L$2,ROW()-31,0,30,1)&lt;&gt;"",OFFSET(L$2,ROW()-31,0,30,1)))))</f>
        <v>0.833333333333333</v>
      </c>
      <c r="N146" s="8">
        <f ca="1" t="shared" si="29"/>
        <v>0.812903225806452</v>
      </c>
      <c r="O146" s="7">
        <f ca="1" t="array" ref="O146">IF(L145="","",IF(ROW()&lt;32,"",AVERAGE(IF(OFFSET(L$2,ROW()-21,0,20,1)&lt;&gt;"",OFFSET(L$2,ROW()-21,0,20,1)))))</f>
        <v>0.8</v>
      </c>
      <c r="P146" s="8">
        <f ca="1" t="shared" si="30"/>
        <v>0.812903225806452</v>
      </c>
      <c r="Q146" s="7">
        <f t="shared" si="42"/>
        <v>48.4224</v>
      </c>
      <c r="R146" s="7">
        <f t="shared" si="35"/>
        <v>10088.2815999999</v>
      </c>
      <c r="S146" s="14">
        <f t="shared" si="36"/>
        <v>0.0321401858478752</v>
      </c>
      <c r="T146" s="15">
        <f ca="1" t="shared" si="37"/>
        <v>0.812903225806452</v>
      </c>
      <c r="U146" s="14">
        <f t="shared" si="38"/>
        <v>0.0705209812969825</v>
      </c>
      <c r="V146" s="9">
        <f t="shared" si="39"/>
        <v>1.18338136161281</v>
      </c>
      <c r="W146" s="16">
        <f t="shared" si="40"/>
        <v>1.1298966735551</v>
      </c>
      <c r="X146" s="17">
        <f ca="1" t="shared" si="41"/>
        <v>0.382394210043349</v>
      </c>
      <c r="Y146" s="9">
        <f ca="1" t="shared" si="31"/>
        <v>0.380677485111072</v>
      </c>
      <c r="Z146" s="5">
        <f ca="1" t="shared" si="32"/>
        <v>0.025768062390082</v>
      </c>
      <c r="AA146">
        <f ca="1" t="shared" si="43"/>
        <v>0</v>
      </c>
      <c r="AB146">
        <f t="shared" si="33"/>
        <v>0</v>
      </c>
      <c r="AC146" s="5">
        <f ca="1" t="shared" si="44"/>
        <v>0</v>
      </c>
      <c r="AD146">
        <f ca="1" t="shared" si="45"/>
        <v>0</v>
      </c>
    </row>
    <row r="147" spans="1:30">
      <c r="A147">
        <f>IF([1]Sheet!A147="","",[1]Sheet!A147)</f>
        <v>3275548</v>
      </c>
      <c r="B147" t="str">
        <f>IF(A147="","",[1]Sheet!B147)</f>
        <v>2025-04-19 09:22:49</v>
      </c>
      <c r="C147" t="str">
        <f>IF(A147="","",[1]Sheet!C147)</f>
        <v>小单31.45  小双34.28  大单34.28</v>
      </c>
      <c r="D147" t="str">
        <f>IF(A147="","",[1]Sheet!D147)</f>
        <v>小单</v>
      </c>
      <c r="E147">
        <f>IF(A147="","",[1]Sheet!E147)</f>
        <v>100.01</v>
      </c>
      <c r="F147">
        <f>IF(A147="","",[1]Sheet!F147)</f>
        <v>14</v>
      </c>
      <c r="G147" t="str">
        <f>IF(A147="","",[1]Sheet!G147)</f>
        <v>大双</v>
      </c>
      <c r="H147">
        <f>IF(A147="","",[1]Sheet!H147)</f>
        <v>0</v>
      </c>
      <c r="I147">
        <f>IF(A147="","",[1]Sheet!I147)</f>
        <v>-100.01</v>
      </c>
      <c r="J147" t="str">
        <f>IF(A147="","",IF(F147="待开奖","",[1]Sheet!J147))</f>
        <v>否</v>
      </c>
      <c r="K147">
        <f t="shared" si="47"/>
        <v>0</v>
      </c>
      <c r="L147" s="7">
        <f t="shared" si="46"/>
        <v>0</v>
      </c>
      <c r="M147" s="7" cm="1">
        <f ca="1" t="array" ref="M147">IF(L146="",IF(G146=0,M146,""),IF(ROW()&lt;32,"",AVERAGE(IF(OFFSET(L$2,ROW()-31,0,30,1)&lt;&gt;"",OFFSET(L$2,ROW()-31,0,30,1)))))</f>
        <v>0.833333333333333</v>
      </c>
      <c r="N147" s="8">
        <f ca="1" t="shared" si="29"/>
        <v>0.844086021505376</v>
      </c>
      <c r="O147" s="7">
        <f ca="1" t="array" ref="O147">IF(L146="","",IF(ROW()&lt;32,"",AVERAGE(IF(OFFSET(L$2,ROW()-21,0,20,1)&lt;&gt;"",OFFSET(L$2,ROW()-21,0,20,1)))))</f>
        <v>0.75</v>
      </c>
      <c r="P147" s="8">
        <f ca="1" t="shared" si="30"/>
        <v>0.766129032258065</v>
      </c>
      <c r="Q147" s="7">
        <f t="shared" si="42"/>
        <v>-100.01</v>
      </c>
      <c r="R147" s="7">
        <f t="shared" si="35"/>
        <v>9988.27159999995</v>
      </c>
      <c r="S147" s="14">
        <f t="shared" si="36"/>
        <v>0.0478909788370557</v>
      </c>
      <c r="T147" s="15">
        <f ca="1" t="shared" si="37"/>
        <v>0.844086021505376</v>
      </c>
      <c r="U147" s="14">
        <f t="shared" si="38"/>
        <v>0.0705209812969825</v>
      </c>
      <c r="V147" s="9">
        <f t="shared" si="39"/>
        <v>1.1790412101561</v>
      </c>
      <c r="W147" s="16">
        <f t="shared" si="40"/>
        <v>1.33166327104556</v>
      </c>
      <c r="X147" s="17">
        <f ca="1" t="shared" si="41"/>
        <v>0.413098651683263</v>
      </c>
      <c r="Y147" s="9">
        <f ca="1" t="shared" si="31"/>
        <v>0.381975872261297</v>
      </c>
      <c r="Z147" s="5">
        <f ca="1" t="shared" si="32"/>
        <v>0.0263803602427351</v>
      </c>
      <c r="AA147">
        <f ca="1" t="shared" si="43"/>
        <v>0</v>
      </c>
      <c r="AB147">
        <f t="shared" si="33"/>
        <v>0</v>
      </c>
      <c r="AC147" s="5">
        <f ca="1" t="shared" si="44"/>
        <v>0</v>
      </c>
      <c r="AD147">
        <f ca="1" t="shared" si="45"/>
        <v>0</v>
      </c>
    </row>
    <row r="148" spans="1:30">
      <c r="A148">
        <f>IF([1]Sheet!A148="","",[1]Sheet!A148)</f>
        <v>3275549</v>
      </c>
      <c r="B148" t="str">
        <f>IF(A148="","",[1]Sheet!B148)</f>
        <v>2025-04-19 09:26:20</v>
      </c>
      <c r="C148" t="str">
        <f>IF(A148="","",[1]Sheet!C148)</f>
        <v>小单31.45  小双34.28  大单34.28</v>
      </c>
      <c r="D148" t="str">
        <f>IF(A148="","",[1]Sheet!D148)</f>
        <v>小单</v>
      </c>
      <c r="E148">
        <f>IF(A148="","",[1]Sheet!E148)</f>
        <v>100.01</v>
      </c>
      <c r="F148">
        <f>IF(A148="","",[1]Sheet!F148)</f>
        <v>20</v>
      </c>
      <c r="G148" t="str">
        <f>IF(A148="","",[1]Sheet!G148)</f>
        <v>大双</v>
      </c>
      <c r="H148">
        <f>IF(A148="","",[1]Sheet!H148)</f>
        <v>0</v>
      </c>
      <c r="I148">
        <f>IF(A148="","",[1]Sheet!I148)</f>
        <v>-100.01</v>
      </c>
      <c r="J148" t="str">
        <f>IF(A148="","",IF(F148="待开奖","",[1]Sheet!J148))</f>
        <v>否</v>
      </c>
      <c r="K148">
        <f t="shared" si="47"/>
        <v>0</v>
      </c>
      <c r="L148" s="7">
        <f t="shared" si="46"/>
        <v>0</v>
      </c>
      <c r="M148" s="7" cm="1">
        <f ca="1" t="array" ref="M148">IF(L147="",IF(G147=0,M147,""),IF(ROW()&lt;32,"",AVERAGE(IF(OFFSET(L$2,ROW()-31,0,30,1)&lt;&gt;"",OFFSET(L$2,ROW()-31,0,30,1)))))</f>
        <v>0.8</v>
      </c>
      <c r="N148" s="8">
        <f ca="1" t="shared" si="29"/>
        <v>0.779569892473118</v>
      </c>
      <c r="O148" s="7">
        <f ca="1" t="array" ref="O148">IF(L147="","",IF(ROW()&lt;32,"",AVERAGE(IF(OFFSET(L$2,ROW()-21,0,20,1)&lt;&gt;"",OFFSET(L$2,ROW()-21,0,20,1)))))</f>
        <v>0.7</v>
      </c>
      <c r="P148" s="8">
        <f ca="1" t="shared" si="30"/>
        <v>0.654838709677419</v>
      </c>
      <c r="Q148" s="7">
        <f t="shared" si="42"/>
        <v>-100.01</v>
      </c>
      <c r="R148" s="7">
        <f t="shared" si="35"/>
        <v>9888.26159999995</v>
      </c>
      <c r="S148" s="14">
        <f t="shared" si="36"/>
        <v>0.0448939863153142</v>
      </c>
      <c r="T148" s="15">
        <f ca="1" t="shared" si="37"/>
        <v>0.779569892473118</v>
      </c>
      <c r="U148" s="14">
        <f t="shared" si="38"/>
        <v>0.0705209812969825</v>
      </c>
      <c r="V148" s="9">
        <f t="shared" si="39"/>
        <v>1.22347507894924</v>
      </c>
      <c r="W148" s="16">
        <f t="shared" si="40"/>
        <v>1.33164662650301</v>
      </c>
      <c r="X148" s="17">
        <f ca="1" t="shared" si="41"/>
        <v>0.403738050545349</v>
      </c>
      <c r="Y148" s="9">
        <f ca="1" t="shared" si="31"/>
        <v>0.383670572587417</v>
      </c>
      <c r="Z148" s="5">
        <f ca="1" t="shared" si="32"/>
        <v>0.026089305524501</v>
      </c>
      <c r="AA148">
        <f ca="1" t="shared" si="43"/>
        <v>0</v>
      </c>
      <c r="AB148">
        <f t="shared" si="33"/>
        <v>1</v>
      </c>
      <c r="AC148" s="5">
        <f ca="1" t="shared" si="44"/>
        <v>0</v>
      </c>
      <c r="AD148">
        <f ca="1" t="shared" si="45"/>
        <v>0</v>
      </c>
    </row>
    <row r="149" spans="1:30">
      <c r="A149">
        <f>IF([1]Sheet!A149="","",[1]Sheet!A149)</f>
        <v>3275550</v>
      </c>
      <c r="B149" t="str">
        <f>IF(A149="","",[1]Sheet!B149)</f>
        <v>2025-04-19 09:29:41</v>
      </c>
      <c r="C149" t="str">
        <f>IF(A149="","",[1]Sheet!C149)</f>
        <v>小单31.45  小双34.28  大单34.28</v>
      </c>
      <c r="D149" t="str">
        <f>IF(A149="","",[1]Sheet!D149)</f>
        <v>小单</v>
      </c>
      <c r="E149">
        <f>IF(A149="","",[1]Sheet!E149)</f>
        <v>100.01</v>
      </c>
      <c r="F149">
        <f>IF(A149="","",[1]Sheet!F149)</f>
        <v>10</v>
      </c>
      <c r="G149" t="str">
        <f>IF(A149="","",[1]Sheet!G149)</f>
        <v>小双</v>
      </c>
      <c r="H149">
        <f>IF(A149="","",[1]Sheet!H149)</f>
        <v>148.4324</v>
      </c>
      <c r="I149">
        <f>IF(A149="","",[1]Sheet!I149)</f>
        <v>48.4224</v>
      </c>
      <c r="J149" t="str">
        <f>IF(A149="","",IF(F149="待开奖","",[1]Sheet!J149))</f>
        <v>是</v>
      </c>
      <c r="K149">
        <f t="shared" si="47"/>
        <v>1</v>
      </c>
      <c r="L149" s="7">
        <f t="shared" si="46"/>
        <v>1</v>
      </c>
      <c r="M149" s="7" cm="1">
        <f ca="1" t="array" ref="M149">IF(L148="",IF(G148=0,M148,""),IF(ROW()&lt;32,"",AVERAGE(IF(OFFSET(L$2,ROW()-31,0,30,1)&lt;&gt;"",OFFSET(L$2,ROW()-31,0,30,1)))))</f>
        <v>0.8</v>
      </c>
      <c r="N149" s="8">
        <f ca="1" t="shared" si="29"/>
        <v>0.748387096774194</v>
      </c>
      <c r="O149" s="7">
        <f ca="1" t="array" ref="O149">IF(L148="","",IF(ROW()&lt;32,"",AVERAGE(IF(OFFSET(L$2,ROW()-21,0,20,1)&lt;&gt;"",OFFSET(L$2,ROW()-21,0,20,1)))))</f>
        <v>0.7</v>
      </c>
      <c r="P149" s="8">
        <f ca="1" t="shared" si="30"/>
        <v>0.654838709677419</v>
      </c>
      <c r="Q149" s="7">
        <f t="shared" si="42"/>
        <v>48.4224</v>
      </c>
      <c r="R149" s="7">
        <f t="shared" si="35"/>
        <v>9936.68399999995</v>
      </c>
      <c r="S149" s="14">
        <f t="shared" si="36"/>
        <v>0.0418539857509993</v>
      </c>
      <c r="T149" s="15">
        <f ca="1" t="shared" si="37"/>
        <v>0.748387096774194</v>
      </c>
      <c r="U149" s="14">
        <f t="shared" si="38"/>
        <v>0.0705209812969825</v>
      </c>
      <c r="V149" s="9">
        <f t="shared" si="39"/>
        <v>1.33392554048935</v>
      </c>
      <c r="W149" s="16">
        <f t="shared" si="40"/>
        <v>1.33162998237654</v>
      </c>
      <c r="X149" s="17">
        <f ca="1" t="shared" si="41"/>
        <v>0.407632872977633</v>
      </c>
      <c r="Y149" s="9">
        <f ca="1" t="shared" si="31"/>
        <v>0.385669383697389</v>
      </c>
      <c r="Z149" s="5">
        <f ca="1" t="shared" si="32"/>
        <v>0.025545869837958</v>
      </c>
      <c r="AA149">
        <f ca="1" t="shared" si="43"/>
        <v>0</v>
      </c>
      <c r="AB149">
        <f t="shared" si="33"/>
        <v>0</v>
      </c>
      <c r="AC149" s="5">
        <f ca="1" t="shared" si="44"/>
        <v>0</v>
      </c>
      <c r="AD149">
        <f ca="1" t="shared" si="45"/>
        <v>0</v>
      </c>
    </row>
    <row r="150" spans="1:30">
      <c r="A150">
        <f>IF([1]Sheet!A150="","",[1]Sheet!A150)</f>
        <v>3275551</v>
      </c>
      <c r="B150" t="str">
        <f>IF(A150="","",[1]Sheet!B150)</f>
        <v>2025-04-19 09:33:12</v>
      </c>
      <c r="C150" t="str">
        <f>IF(A150="","",[1]Sheet!C150)</f>
        <v>小单32.36  小双35.28  大双32.36</v>
      </c>
      <c r="D150" t="str">
        <f>IF(A150="","",[1]Sheet!D150)</f>
        <v>小双</v>
      </c>
      <c r="E150">
        <f>IF(A150="","",[1]Sheet!E150)</f>
        <v>100</v>
      </c>
      <c r="F150">
        <f>IF(A150="","",[1]Sheet!F150)</f>
        <v>5</v>
      </c>
      <c r="G150" t="str">
        <f>IF(A150="","",[1]Sheet!G150)</f>
        <v>小单</v>
      </c>
      <c r="H150">
        <f>IF(A150="","",[1]Sheet!H150)</f>
        <v>152.7392</v>
      </c>
      <c r="I150">
        <f>IF(A150="","",[1]Sheet!I150)</f>
        <v>52.7392</v>
      </c>
      <c r="J150" t="str">
        <f>IF(A150="","",IF(F150="待开奖","",[1]Sheet!J150))</f>
        <v>是</v>
      </c>
      <c r="K150">
        <f t="shared" si="47"/>
        <v>1</v>
      </c>
      <c r="L150" s="7">
        <f t="shared" si="46"/>
        <v>1</v>
      </c>
      <c r="M150" s="7" cm="1">
        <f ca="1" t="array" ref="M150">IF(L149="",IF(G149=0,M149,""),IF(ROW()&lt;32,"",AVERAGE(IF(OFFSET(L$2,ROW()-31,0,30,1)&lt;&gt;"",OFFSET(L$2,ROW()-31,0,30,1)))))</f>
        <v>0.8</v>
      </c>
      <c r="N150" s="8">
        <f ca="1" t="shared" si="29"/>
        <v>0.812903225806452</v>
      </c>
      <c r="O150" s="7">
        <f ca="1" t="array" ref="O150">IF(L149="","",IF(ROW()&lt;32,"",AVERAGE(IF(OFFSET(L$2,ROW()-21,0,20,1)&lt;&gt;"",OFFSET(L$2,ROW()-21,0,20,1)))))</f>
        <v>0.7</v>
      </c>
      <c r="P150" s="8">
        <f ca="1" t="shared" si="30"/>
        <v>0.719354838709677</v>
      </c>
      <c r="Q150" s="7">
        <f t="shared" si="42"/>
        <v>52.7392</v>
      </c>
      <c r="R150" s="7">
        <f t="shared" si="35"/>
        <v>9989.42319999995</v>
      </c>
      <c r="S150" s="14">
        <f t="shared" si="36"/>
        <v>0.0416415341820436</v>
      </c>
      <c r="T150" s="15">
        <f ca="1" t="shared" si="37"/>
        <v>0.812903225806452</v>
      </c>
      <c r="U150" s="14">
        <f t="shared" si="38"/>
        <v>0.0657788583249622</v>
      </c>
      <c r="V150" s="9">
        <f t="shared" si="39"/>
        <v>1.4394786441994</v>
      </c>
      <c r="W150" s="16">
        <f t="shared" si="40"/>
        <v>1.59101175596726</v>
      </c>
      <c r="X150" s="17">
        <f ca="1" t="shared" si="41"/>
        <v>0.45838848793508</v>
      </c>
      <c r="Y150" s="9">
        <f ca="1" t="shared" si="31"/>
        <v>0.389707675475681</v>
      </c>
      <c r="Z150" s="5">
        <f ca="1" t="shared" si="32"/>
        <v>0.0270992909912471</v>
      </c>
      <c r="AA150">
        <f ca="1" t="shared" si="43"/>
        <v>52.7392</v>
      </c>
      <c r="AB150">
        <f t="shared" si="33"/>
        <v>0</v>
      </c>
      <c r="AC150" s="5">
        <f ca="1" t="shared" si="44"/>
        <v>52.7392</v>
      </c>
      <c r="AD150">
        <f ca="1" t="shared" si="45"/>
        <v>0</v>
      </c>
    </row>
    <row r="151" spans="1:30">
      <c r="A151">
        <f>IF([1]Sheet!A151="","",[1]Sheet!A151)</f>
        <v>3275552</v>
      </c>
      <c r="B151" t="str">
        <f>IF(A151="","",[1]Sheet!B151)</f>
        <v>2025-04-19 09:36:42</v>
      </c>
      <c r="C151" t="str">
        <f>IF(A151="","",[1]Sheet!C151)</f>
        <v>小单32.36  小双35.28  大双32.36</v>
      </c>
      <c r="D151" t="str">
        <f>IF(A151="","",[1]Sheet!D151)</f>
        <v>小双</v>
      </c>
      <c r="E151">
        <f>IF(A151="","",[1]Sheet!E151)</f>
        <v>100</v>
      </c>
      <c r="F151">
        <f>IF(A151="","",[1]Sheet!F151)</f>
        <v>14</v>
      </c>
      <c r="G151" t="str">
        <f>IF(A151="","",[1]Sheet!G151)</f>
        <v>大双</v>
      </c>
      <c r="H151">
        <f>IF(A151="","",[1]Sheet!H151)</f>
        <v>0</v>
      </c>
      <c r="I151">
        <f>IF(A151="","",[1]Sheet!I151)</f>
        <v>-100</v>
      </c>
      <c r="J151" t="str">
        <f>IF(A151="","",IF(F151="待开奖","",[1]Sheet!J151))</f>
        <v>否</v>
      </c>
      <c r="K151">
        <f t="shared" si="47"/>
        <v>0</v>
      </c>
      <c r="L151" s="7">
        <f t="shared" si="46"/>
        <v>1</v>
      </c>
      <c r="M151" s="7" cm="1">
        <f ca="1" t="array" ref="M151">IF(L150="",IF(G150=0,M150,""),IF(ROW()&lt;32,"",AVERAGE(IF(OFFSET(L$2,ROW()-31,0,30,1)&lt;&gt;"",OFFSET(L$2,ROW()-31,0,30,1)))))</f>
        <v>0.8</v>
      </c>
      <c r="N151" s="8">
        <f ca="1" t="shared" si="29"/>
        <v>0.812903225806452</v>
      </c>
      <c r="O151" s="7">
        <f ca="1" t="array" ref="O151">IF(L150="","",IF(ROW()&lt;32,"",AVERAGE(IF(OFFSET(L$2,ROW()-21,0,20,1)&lt;&gt;"",OFFSET(L$2,ROW()-21,0,20,1)))))</f>
        <v>0.7</v>
      </c>
      <c r="P151" s="8">
        <f ca="1" t="shared" si="30"/>
        <v>0.719354838709677</v>
      </c>
      <c r="Q151" s="7">
        <f t="shared" si="42"/>
        <v>-68.1</v>
      </c>
      <c r="R151" s="7">
        <f t="shared" si="35"/>
        <v>9921.32319999995</v>
      </c>
      <c r="S151" s="14">
        <f t="shared" si="36"/>
        <v>0.0418802036003605</v>
      </c>
      <c r="T151" s="15">
        <f ca="1" t="shared" si="37"/>
        <v>0.812903225806452</v>
      </c>
      <c r="U151" s="14">
        <f t="shared" si="38"/>
        <v>0.0610355993368322</v>
      </c>
      <c r="V151" s="9">
        <f t="shared" si="39"/>
        <v>1.56321655041766</v>
      </c>
      <c r="W151" s="16">
        <f t="shared" si="40"/>
        <v>1.59717799648607</v>
      </c>
      <c r="X151" s="17">
        <f ca="1" t="shared" si="41"/>
        <v>0.472873481130722</v>
      </c>
      <c r="Y151" s="9">
        <f ca="1" t="shared" si="31"/>
        <v>0.393453433494089</v>
      </c>
      <c r="Z151" s="5">
        <f ca="1" t="shared" si="32"/>
        <v>0.0303719894294275</v>
      </c>
      <c r="AA151">
        <f ca="1" t="shared" si="43"/>
        <v>-100</v>
      </c>
      <c r="AB151">
        <f t="shared" si="33"/>
        <v>0</v>
      </c>
      <c r="AC151" s="5">
        <f ca="1" t="shared" si="44"/>
        <v>-100</v>
      </c>
      <c r="AD151">
        <f ca="1" t="shared" si="45"/>
        <v>0</v>
      </c>
    </row>
    <row r="152" spans="1:30">
      <c r="A152">
        <f>IF([1]Sheet!A152="","",[1]Sheet!A152)</f>
        <v>3275553</v>
      </c>
      <c r="B152" t="str">
        <f>IF(A152="","",[1]Sheet!B152)</f>
        <v>2025-04-19 09:40:13</v>
      </c>
      <c r="C152" t="str">
        <f>IF(A152="","",[1]Sheet!C152)</f>
        <v>小单32.36  小双35.28  大双32.36</v>
      </c>
      <c r="D152" t="str">
        <f>IF(A152="","",[1]Sheet!D152)</f>
        <v>小双</v>
      </c>
      <c r="E152">
        <f>IF(A152="","",[1]Sheet!E152)</f>
        <v>100</v>
      </c>
      <c r="F152">
        <f>IF(A152="","",[1]Sheet!F152)</f>
        <v>9</v>
      </c>
      <c r="G152" t="str">
        <f>IF(A152="","",[1]Sheet!G152)</f>
        <v>小单</v>
      </c>
      <c r="H152">
        <f>IF(A152="","",[1]Sheet!H152)</f>
        <v>152.7392</v>
      </c>
      <c r="I152">
        <f>IF(A152="","",[1]Sheet!I152)</f>
        <v>52.7392</v>
      </c>
      <c r="J152" t="str">
        <f>IF(A152="","",IF(F152="待开奖","",[1]Sheet!J152))</f>
        <v>是</v>
      </c>
      <c r="K152">
        <f t="shared" si="47"/>
        <v>1</v>
      </c>
      <c r="L152" s="7">
        <f t="shared" si="46"/>
        <v>1</v>
      </c>
      <c r="M152" s="7" cm="1">
        <f ca="1" t="array" ref="M152">IF(L151="",IF(G151=0,M151,""),IF(ROW()&lt;32,"",AVERAGE(IF(OFFSET(L$2,ROW()-31,0,30,1)&lt;&gt;"",OFFSET(L$2,ROW()-31,0,30,1)))))</f>
        <v>0.8</v>
      </c>
      <c r="N152" s="8">
        <f ca="1" t="shared" si="29"/>
        <v>0.812903225806452</v>
      </c>
      <c r="O152" s="7">
        <f ca="1" t="array" ref="O152">IF(L151="","",IF(ROW()&lt;32,"",AVERAGE(IF(OFFSET(L$2,ROW()-21,0,20,1)&lt;&gt;"",OFFSET(L$2,ROW()-21,0,20,1)))))</f>
        <v>0.7</v>
      </c>
      <c r="P152" s="8">
        <f ca="1" t="shared" si="30"/>
        <v>0.719354838709677</v>
      </c>
      <c r="Q152" s="7">
        <f t="shared" ref="Q152:Q183" si="48">IF(OR(F152=13,F152=14),IF(L152=1,-68.1,I152),I152)</f>
        <v>52.7392</v>
      </c>
      <c r="R152" s="7">
        <f t="shared" si="35"/>
        <v>9974.06239999995</v>
      </c>
      <c r="S152" s="14">
        <f t="shared" si="36"/>
        <v>0.0295777326724202</v>
      </c>
      <c r="T152" s="15">
        <f ca="1" t="shared" si="37"/>
        <v>0.812903225806452</v>
      </c>
      <c r="U152" s="14">
        <f t="shared" si="38"/>
        <v>0.056293476364812</v>
      </c>
      <c r="V152" s="9">
        <f t="shared" si="39"/>
        <v>1.70934231937362</v>
      </c>
      <c r="W152" s="16">
        <f t="shared" si="40"/>
        <v>1.33701101153649</v>
      </c>
      <c r="X152" s="17">
        <f ca="1" t="shared" si="41"/>
        <v>0.459201255144584</v>
      </c>
      <c r="Y152" s="9">
        <f ca="1" t="shared" si="31"/>
        <v>0.396565965168796</v>
      </c>
      <c r="Z152" s="5">
        <f ca="1" t="shared" si="32"/>
        <v>0.0321157070691873</v>
      </c>
      <c r="AA152">
        <f ca="1" t="shared" si="43"/>
        <v>0</v>
      </c>
      <c r="AB152">
        <f t="shared" si="33"/>
        <v>1</v>
      </c>
      <c r="AC152" s="5">
        <f ca="1" t="shared" si="44"/>
        <v>0</v>
      </c>
      <c r="AD152">
        <f ca="1" t="shared" si="45"/>
        <v>0</v>
      </c>
    </row>
    <row r="153" spans="1:30">
      <c r="A153">
        <f>IF([1]Sheet!A153="","",[1]Sheet!A153)</f>
        <v>3275554</v>
      </c>
      <c r="B153" t="str">
        <f>IF(A153="","",[1]Sheet!B153)</f>
        <v>2025-04-19 09:43:44</v>
      </c>
      <c r="C153" t="str">
        <f>IF(A153="","",[1]Sheet!C153)</f>
        <v>小单32.36  小双35.28  大双32.36</v>
      </c>
      <c r="D153" t="str">
        <f>IF(A153="","",[1]Sheet!D153)</f>
        <v>小双</v>
      </c>
      <c r="E153">
        <f>IF(A153="","",[1]Sheet!E153)</f>
        <v>100</v>
      </c>
      <c r="F153">
        <f>IF(A153="","",[1]Sheet!F153)</f>
        <v>18</v>
      </c>
      <c r="G153" t="str">
        <f>IF(A153="","",[1]Sheet!G153)</f>
        <v>大双</v>
      </c>
      <c r="H153">
        <f>IF(A153="","",[1]Sheet!H153)</f>
        <v>152.7392</v>
      </c>
      <c r="I153">
        <f>IF(A153="","",[1]Sheet!I153)</f>
        <v>52.7392</v>
      </c>
      <c r="J153" t="str">
        <f>IF(A153="","",IF(F153="待开奖","",[1]Sheet!J153))</f>
        <v>是</v>
      </c>
      <c r="K153">
        <f t="shared" si="47"/>
        <v>1</v>
      </c>
      <c r="L153" s="7">
        <f t="shared" si="46"/>
        <v>1</v>
      </c>
      <c r="M153" s="7" cm="1">
        <f ca="1" t="array" ref="M153">IF(L152="",IF(G152=0,M152,""),IF(ROW()&lt;32,"",AVERAGE(IF(OFFSET(L$2,ROW()-31,0,30,1)&lt;&gt;"",OFFSET(L$2,ROW()-31,0,30,1)))))</f>
        <v>0.8</v>
      </c>
      <c r="N153" s="8">
        <f ca="1" t="shared" si="29"/>
        <v>0.812903225806452</v>
      </c>
      <c r="O153" s="7">
        <f ca="1" t="array" ref="O153">IF(L152="","",IF(ROW()&lt;32,"",AVERAGE(IF(OFFSET(L$2,ROW()-21,0,20,1)&lt;&gt;"",OFFSET(L$2,ROW()-21,0,20,1)))))</f>
        <v>0.75</v>
      </c>
      <c r="P153" s="8">
        <f ca="1" t="shared" si="30"/>
        <v>0.766129032258065</v>
      </c>
      <c r="Q153" s="7">
        <f t="shared" si="48"/>
        <v>52.7392</v>
      </c>
      <c r="R153" s="7">
        <f t="shared" si="35"/>
        <v>10026.8015999999</v>
      </c>
      <c r="S153" s="14">
        <f t="shared" si="36"/>
        <v>0.0298755805740111</v>
      </c>
      <c r="T153" s="15">
        <f ca="1" t="shared" si="37"/>
        <v>0.812903225806452</v>
      </c>
      <c r="U153" s="14">
        <f t="shared" si="38"/>
        <v>0.0515513533927917</v>
      </c>
      <c r="V153" s="9">
        <f t="shared" si="39"/>
        <v>1.891204979436</v>
      </c>
      <c r="W153" s="16">
        <f t="shared" si="40"/>
        <v>1.3424065394278</v>
      </c>
      <c r="X153" s="17">
        <f ca="1" t="shared" si="41"/>
        <v>0.479439065202036</v>
      </c>
      <c r="Y153" s="9">
        <f ca="1" t="shared" si="31"/>
        <v>0.4001708874267</v>
      </c>
      <c r="Z153" s="5">
        <f ca="1" t="shared" si="32"/>
        <v>0.0350151596781313</v>
      </c>
      <c r="AA153">
        <f ca="1" t="shared" si="43"/>
        <v>52.7392</v>
      </c>
      <c r="AB153">
        <f t="shared" si="33"/>
        <v>0</v>
      </c>
      <c r="AC153" s="5">
        <f ca="1" t="shared" si="44"/>
        <v>0</v>
      </c>
      <c r="AD153">
        <f ca="1" t="shared" si="45"/>
        <v>0</v>
      </c>
    </row>
    <row r="154" spans="1:30">
      <c r="A154">
        <f>IF([1]Sheet!A154="","",[1]Sheet!A154)</f>
        <v>3275555</v>
      </c>
      <c r="B154" t="str">
        <f>IF(A154="","",[1]Sheet!B154)</f>
        <v>2025-04-19 09:47:15</v>
      </c>
      <c r="C154" t="str">
        <f>IF(A154="","",[1]Sheet!C154)</f>
        <v>小单32.36  小双35.28  大双32.36</v>
      </c>
      <c r="D154" t="str">
        <f>IF(A154="","",[1]Sheet!D154)</f>
        <v>小双</v>
      </c>
      <c r="E154">
        <f>IF(A154="","",[1]Sheet!E154)</f>
        <v>100</v>
      </c>
      <c r="F154">
        <f>IF(A154="","",[1]Sheet!F154)</f>
        <v>14</v>
      </c>
      <c r="G154" t="str">
        <f>IF(A154="","",[1]Sheet!G154)</f>
        <v>大双</v>
      </c>
      <c r="H154">
        <f>IF(A154="","",[1]Sheet!H154)</f>
        <v>0</v>
      </c>
      <c r="I154">
        <f>IF(A154="","",[1]Sheet!I154)</f>
        <v>-100</v>
      </c>
      <c r="J154" t="str">
        <f>IF(A154="","",IF(F154="待开奖","",[1]Sheet!J154))</f>
        <v>否</v>
      </c>
      <c r="K154">
        <f t="shared" si="47"/>
        <v>0</v>
      </c>
      <c r="L154" s="7">
        <f t="shared" si="46"/>
        <v>1</v>
      </c>
      <c r="M154" s="7" cm="1">
        <f ca="1" t="array" ref="M154">IF(L153="",IF(G153=0,M153,""),IF(ROW()&lt;32,"",AVERAGE(IF(OFFSET(L$2,ROW()-31,0,30,1)&lt;&gt;"",OFFSET(L$2,ROW()-31,0,30,1)))))</f>
        <v>0.8</v>
      </c>
      <c r="N154" s="8">
        <f ca="1" t="shared" si="29"/>
        <v>0.812903225806452</v>
      </c>
      <c r="O154" s="7">
        <f ca="1" t="array" ref="O154">IF(L153="","",IF(ROW()&lt;32,"",AVERAGE(IF(OFFSET(L$2,ROW()-21,0,20,1)&lt;&gt;"",OFFSET(L$2,ROW()-21,0,20,1)))))</f>
        <v>0.75</v>
      </c>
      <c r="P154" s="8">
        <f ca="1" t="shared" si="30"/>
        <v>0.766129032258065</v>
      </c>
      <c r="Q154" s="7">
        <f t="shared" si="48"/>
        <v>-68.1</v>
      </c>
      <c r="R154" s="7">
        <f t="shared" si="35"/>
        <v>9958.70159999995</v>
      </c>
      <c r="S154" s="14">
        <f t="shared" si="36"/>
        <v>0.0301692371303547</v>
      </c>
      <c r="T154" s="15">
        <f ca="1" t="shared" si="37"/>
        <v>0.812903225806452</v>
      </c>
      <c r="U154" s="14">
        <f t="shared" si="38"/>
        <v>0.0468080944046617</v>
      </c>
      <c r="V154" s="9">
        <f t="shared" si="39"/>
        <v>2.12758571215518</v>
      </c>
      <c r="W154" s="16">
        <f t="shared" si="40"/>
        <v>1.34780206731911</v>
      </c>
      <c r="X154" s="17">
        <f ca="1" t="shared" si="41"/>
        <v>0.505127765926427</v>
      </c>
      <c r="Y154" s="9">
        <f ca="1" t="shared" si="31"/>
        <v>0.404677351719445</v>
      </c>
      <c r="Z154" s="5">
        <f ca="1" t="shared" si="32"/>
        <v>0.0392743609073873</v>
      </c>
      <c r="AA154">
        <f ca="1" t="shared" si="43"/>
        <v>-100</v>
      </c>
      <c r="AB154">
        <f t="shared" si="33"/>
        <v>0</v>
      </c>
      <c r="AC154" s="5">
        <f ca="1" t="shared" si="44"/>
        <v>0</v>
      </c>
      <c r="AD154">
        <f ca="1" t="shared" si="45"/>
        <v>0</v>
      </c>
    </row>
    <row r="155" spans="1:30">
      <c r="A155">
        <f>IF([1]Sheet!A155="","",[1]Sheet!A155)</f>
        <v>3275556</v>
      </c>
      <c r="B155" t="str">
        <f>IF(A155="","",[1]Sheet!B155)</f>
        <v>2025-04-19 09:50:45</v>
      </c>
      <c r="C155" t="str">
        <f>IF(A155="","",[1]Sheet!C155)</f>
        <v>小单32.36  小双35.28  大双32.36</v>
      </c>
      <c r="D155" t="str">
        <f>IF(A155="","",[1]Sheet!D155)</f>
        <v>小双</v>
      </c>
      <c r="E155">
        <f>IF(A155="","",[1]Sheet!E155)</f>
        <v>100</v>
      </c>
      <c r="F155">
        <f>IF(A155="","",[1]Sheet!F155)</f>
        <v>10</v>
      </c>
      <c r="G155" t="str">
        <f>IF(A155="","",[1]Sheet!G155)</f>
        <v>小双</v>
      </c>
      <c r="H155">
        <f>IF(A155="","",[1]Sheet!H155)</f>
        <v>152.7624</v>
      </c>
      <c r="I155">
        <f>IF(A155="","",[1]Sheet!I155)</f>
        <v>52.7624</v>
      </c>
      <c r="J155" t="str">
        <f>IF(A155="","",IF(F155="待开奖","",[1]Sheet!J155))</f>
        <v>是</v>
      </c>
      <c r="K155">
        <f t="shared" si="47"/>
        <v>1</v>
      </c>
      <c r="L155" s="7">
        <f t="shared" si="46"/>
        <v>1</v>
      </c>
      <c r="M155" s="7" cm="1">
        <f ca="1" t="array" ref="M155">IF(L154="",IF(G154=0,M154,""),IF(ROW()&lt;32,"",AVERAGE(IF(OFFSET(L$2,ROW()-31,0,30,1)&lt;&gt;"",OFFSET(L$2,ROW()-31,0,30,1)))))</f>
        <v>0.8</v>
      </c>
      <c r="N155" s="8">
        <f ca="1" t="shared" si="29"/>
        <v>0.812903225806452</v>
      </c>
      <c r="O155" s="7">
        <f ca="1" t="array" ref="O155">IF(L154="","",IF(ROW()&lt;32,"",AVERAGE(IF(OFFSET(L$2,ROW()-21,0,20,1)&lt;&gt;"",OFFSET(L$2,ROW()-21,0,20,1)))))</f>
        <v>0.75</v>
      </c>
      <c r="P155" s="8">
        <f ca="1" t="shared" si="30"/>
        <v>0.766129032258065</v>
      </c>
      <c r="Q155" s="7">
        <f t="shared" si="48"/>
        <v>52.7624</v>
      </c>
      <c r="R155" s="7">
        <f t="shared" si="35"/>
        <v>10011.4639999999</v>
      </c>
      <c r="S155" s="14">
        <f t="shared" si="36"/>
        <v>0.0181074595091048</v>
      </c>
      <c r="T155" s="15">
        <f ca="1" t="shared" si="37"/>
        <v>0.812903225806452</v>
      </c>
      <c r="U155" s="14">
        <f t="shared" si="38"/>
        <v>0.0420659714326414</v>
      </c>
      <c r="V155" s="9">
        <f t="shared" si="39"/>
        <v>2.38409741762562</v>
      </c>
      <c r="W155" s="16">
        <f t="shared" si="40"/>
        <v>1.144246558601</v>
      </c>
      <c r="X155" s="17">
        <f ca="1" t="shared" si="41"/>
        <v>0.508227489206891</v>
      </c>
      <c r="Y155" s="9">
        <f ca="1" t="shared" si="31"/>
        <v>0.409501657538852</v>
      </c>
      <c r="Z155" s="5">
        <f ca="1" t="shared" si="32"/>
        <v>0.0426626154921582</v>
      </c>
      <c r="AA155">
        <f ca="1" t="shared" si="43"/>
        <v>52.7624</v>
      </c>
      <c r="AB155">
        <f t="shared" si="33"/>
        <v>1</v>
      </c>
      <c r="AC155" s="5">
        <f ca="1" t="shared" si="44"/>
        <v>0</v>
      </c>
      <c r="AD155">
        <f ca="1" t="shared" si="45"/>
        <v>0</v>
      </c>
    </row>
    <row r="156" spans="1:30">
      <c r="A156">
        <f>IF([1]Sheet!A156="","",[1]Sheet!A156)</f>
        <v>3275557</v>
      </c>
      <c r="B156" t="str">
        <f>IF(A156="","",[1]Sheet!B156)</f>
        <v>2025-04-19 09:54:16</v>
      </c>
      <c r="C156" t="str">
        <f>IF(A156="","",[1]Sheet!C156)</f>
        <v>小单32.36  小双35.28  大双32.36</v>
      </c>
      <c r="D156" t="str">
        <f>IF(A156="","",[1]Sheet!D156)</f>
        <v>小双</v>
      </c>
      <c r="E156">
        <f>IF(A156="","",[1]Sheet!E156)</f>
        <v>100</v>
      </c>
      <c r="F156">
        <f>IF(A156="","",[1]Sheet!F156)</f>
        <v>18</v>
      </c>
      <c r="G156" t="str">
        <f>IF(A156="","",[1]Sheet!G156)</f>
        <v>大双</v>
      </c>
      <c r="H156">
        <f>IF(A156="","",[1]Sheet!H156)</f>
        <v>152.7392</v>
      </c>
      <c r="I156">
        <f>IF(A156="","",[1]Sheet!I156)</f>
        <v>52.7392</v>
      </c>
      <c r="J156" t="str">
        <f>IF(A156="","",IF(F156="待开奖","",[1]Sheet!J156))</f>
        <v>是</v>
      </c>
      <c r="K156">
        <f t="shared" si="47"/>
        <v>1</v>
      </c>
      <c r="L156" s="7">
        <f t="shared" si="46"/>
        <v>1</v>
      </c>
      <c r="M156" s="7" cm="1">
        <f ca="1" t="array" ref="M156">IF(L155="",IF(G155=0,M155,""),IF(ROW()&lt;32,"",AVERAGE(IF(OFFSET(L$2,ROW()-31,0,30,1)&lt;&gt;"",OFFSET(L$2,ROW()-31,0,30,1)))))</f>
        <v>0.8</v>
      </c>
      <c r="N156" s="8">
        <f ca="1" t="shared" si="29"/>
        <v>0.812903225806452</v>
      </c>
      <c r="O156" s="7">
        <f ca="1" t="array" ref="O156">IF(L155="","",IF(ROW()&lt;32,"",AVERAGE(IF(OFFSET(L$2,ROW()-21,0,20,1)&lt;&gt;"",OFFSET(L$2,ROW()-21,0,20,1)))))</f>
        <v>0.75</v>
      </c>
      <c r="P156" s="8">
        <f ca="1" t="shared" si="30"/>
        <v>0.766129032258065</v>
      </c>
      <c r="Q156" s="7">
        <f t="shared" si="48"/>
        <v>52.7392</v>
      </c>
      <c r="R156" s="7">
        <f t="shared" si="35"/>
        <v>10064.2031999999</v>
      </c>
      <c r="S156" s="14">
        <f t="shared" si="36"/>
        <v>0.01845856608982</v>
      </c>
      <c r="T156" s="15">
        <f ca="1" t="shared" si="37"/>
        <v>0.812903225806452</v>
      </c>
      <c r="U156" s="14">
        <f t="shared" si="38"/>
        <v>0.0373227124445114</v>
      </c>
      <c r="V156" s="9">
        <f t="shared" si="39"/>
        <v>2.75029050509517</v>
      </c>
      <c r="W156" s="16">
        <f t="shared" si="40"/>
        <v>1.14906840579066</v>
      </c>
      <c r="X156" s="17">
        <f ca="1" t="shared" si="41"/>
        <v>0.546857292343466</v>
      </c>
      <c r="Y156" s="9">
        <f ca="1" t="shared" si="31"/>
        <v>0.41591367784406</v>
      </c>
      <c r="Z156" s="5">
        <f ca="1" t="shared" si="32"/>
        <v>0.0480314361976532</v>
      </c>
      <c r="AA156">
        <f ca="1" t="shared" si="43"/>
        <v>52.7392</v>
      </c>
      <c r="AB156">
        <f t="shared" si="33"/>
        <v>0</v>
      </c>
      <c r="AC156" s="5">
        <f ca="1" t="shared" si="44"/>
        <v>0</v>
      </c>
      <c r="AD156">
        <f ca="1" t="shared" si="45"/>
        <v>0</v>
      </c>
    </row>
    <row r="157" spans="1:30">
      <c r="A157">
        <f>IF([1]Sheet!A157="","",[1]Sheet!A157)</f>
        <v>3275558</v>
      </c>
      <c r="B157" t="str">
        <f>IF(A157="","",[1]Sheet!B157)</f>
        <v>2025-04-19 09:57:37</v>
      </c>
      <c r="C157" t="str">
        <f>IF(A157="","",[1]Sheet!C157)</f>
        <v>大双31.45  小双34.28  大单34.28</v>
      </c>
      <c r="D157" t="str">
        <f>IF(A157="","",[1]Sheet!D157)</f>
        <v>大双</v>
      </c>
      <c r="E157">
        <f>IF(A157="","",[1]Sheet!E157)</f>
        <v>100.01</v>
      </c>
      <c r="F157">
        <f>IF(A157="","",[1]Sheet!F157)</f>
        <v>12</v>
      </c>
      <c r="G157" t="str">
        <f>IF(A157="","",[1]Sheet!G157)</f>
        <v>小双</v>
      </c>
      <c r="H157">
        <f>IF(A157="","",[1]Sheet!H157)</f>
        <v>148.4324</v>
      </c>
      <c r="I157">
        <f>IF(A157="","",[1]Sheet!I157)</f>
        <v>48.4224</v>
      </c>
      <c r="J157" t="str">
        <f>IF(A157="","",IF(F157="待开奖","",[1]Sheet!J157))</f>
        <v>是</v>
      </c>
      <c r="K157">
        <f t="shared" si="47"/>
        <v>1</v>
      </c>
      <c r="L157" s="7">
        <f t="shared" si="46"/>
        <v>1</v>
      </c>
      <c r="M157" s="7" cm="1">
        <f ca="1" t="array" ref="M157">IF(L156="",IF(G156=0,M156,""),IF(ROW()&lt;32,"",AVERAGE(IF(OFFSET(L$2,ROW()-31,0,30,1)&lt;&gt;"",OFFSET(L$2,ROW()-31,0,30,1)))))</f>
        <v>0.8</v>
      </c>
      <c r="N157" s="8">
        <f ca="1" t="shared" si="29"/>
        <v>0.812903225806452</v>
      </c>
      <c r="O157" s="7">
        <f ca="1" t="array" ref="O157">IF(L156="","",IF(ROW()&lt;32,"",AVERAGE(IF(OFFSET(L$2,ROW()-21,0,20,1)&lt;&gt;"",OFFSET(L$2,ROW()-21,0,20,1)))))</f>
        <v>0.8</v>
      </c>
      <c r="P157" s="8">
        <f ca="1" t="shared" si="30"/>
        <v>0.812903225806452</v>
      </c>
      <c r="Q157" s="7">
        <f t="shared" si="48"/>
        <v>48.4224</v>
      </c>
      <c r="R157" s="7">
        <f t="shared" si="35"/>
        <v>10112.6255999999</v>
      </c>
      <c r="S157" s="14">
        <f t="shared" si="36"/>
        <v>0.0188050775312815</v>
      </c>
      <c r="T157" s="15">
        <f ca="1" t="shared" si="37"/>
        <v>0.812903225806452</v>
      </c>
      <c r="U157" s="14">
        <f t="shared" si="38"/>
        <v>0.0325805894724912</v>
      </c>
      <c r="V157" s="9">
        <f t="shared" si="39"/>
        <v>2.85643251187368</v>
      </c>
      <c r="W157" s="16">
        <f t="shared" si="40"/>
        <v>1.15385158932083</v>
      </c>
      <c r="X157" s="17">
        <f ca="1" t="shared" si="41"/>
        <v>0.559476401698378</v>
      </c>
      <c r="Y157" s="9">
        <f ca="1" t="shared" si="31"/>
        <v>0.422726368274379</v>
      </c>
      <c r="Z157" s="5">
        <f ca="1" t="shared" si="32"/>
        <v>0.0531443353071121</v>
      </c>
      <c r="AA157">
        <f ca="1" t="shared" si="43"/>
        <v>48.4224</v>
      </c>
      <c r="AB157">
        <f t="shared" si="33"/>
        <v>0</v>
      </c>
      <c r="AC157" s="5">
        <f ca="1" t="shared" si="44"/>
        <v>0</v>
      </c>
      <c r="AD157">
        <f ca="1" t="shared" si="45"/>
        <v>0</v>
      </c>
    </row>
    <row r="158" spans="1:30">
      <c r="A158">
        <f>IF([1]Sheet!A158="","",[1]Sheet!A158)</f>
        <v>3275559</v>
      </c>
      <c r="B158" t="str">
        <f>IF(A158="","",[1]Sheet!B158)</f>
        <v>2025-04-19 10:01:18</v>
      </c>
      <c r="C158" t="str">
        <f>IF(A158="","",[1]Sheet!C158)</f>
        <v>小单32.36  小双35.28  大双32.36</v>
      </c>
      <c r="D158" t="str">
        <f>IF(A158="","",[1]Sheet!D158)</f>
        <v>小双</v>
      </c>
      <c r="E158">
        <f>IF(A158="","",[1]Sheet!E158)</f>
        <v>100</v>
      </c>
      <c r="F158">
        <f>IF(A158="","",[1]Sheet!F158)</f>
        <v>9</v>
      </c>
      <c r="G158" t="str">
        <f>IF(A158="","",[1]Sheet!G158)</f>
        <v>小单</v>
      </c>
      <c r="H158">
        <f>IF(A158="","",[1]Sheet!H158)</f>
        <v>152.7392</v>
      </c>
      <c r="I158">
        <f>IF(A158="","",[1]Sheet!I158)</f>
        <v>52.7392</v>
      </c>
      <c r="J158" t="str">
        <f>IF(A158="","",IF(F158="待开奖","",[1]Sheet!J158))</f>
        <v>是</v>
      </c>
      <c r="K158">
        <f t="shared" si="47"/>
        <v>1</v>
      </c>
      <c r="L158" s="7">
        <f t="shared" si="46"/>
        <v>1</v>
      </c>
      <c r="M158" s="7" cm="1">
        <f ca="1" t="array" ref="M158">IF(L157="",IF(G157=0,M157,""),IF(ROW()&lt;32,"",AVERAGE(IF(OFFSET(L$2,ROW()-31,0,30,1)&lt;&gt;"",OFFSET(L$2,ROW()-31,0,30,1)))))</f>
        <v>0.8</v>
      </c>
      <c r="N158" s="8">
        <f ca="1" t="shared" si="29"/>
        <v>0.812903225806452</v>
      </c>
      <c r="O158" s="7">
        <f ca="1" t="array" ref="O158">IF(L157="","",IF(ROW()&lt;32,"",AVERAGE(IF(OFFSET(L$2,ROW()-21,0,20,1)&lt;&gt;"",OFFSET(L$2,ROW()-21,0,20,1)))))</f>
        <v>0.8</v>
      </c>
      <c r="P158" s="8">
        <f ca="1" t="shared" si="30"/>
        <v>0.812903225806452</v>
      </c>
      <c r="Q158" s="7">
        <f t="shared" si="48"/>
        <v>52.7392</v>
      </c>
      <c r="R158" s="7">
        <f t="shared" si="35"/>
        <v>10165.3647999999</v>
      </c>
      <c r="S158" s="14">
        <f t="shared" si="36"/>
        <v>0.0187121575170029</v>
      </c>
      <c r="T158" s="15">
        <f ca="1" t="shared" si="37"/>
        <v>0.812903225806452</v>
      </c>
      <c r="U158" s="14">
        <f t="shared" si="38"/>
        <v>0.0316185796923336</v>
      </c>
      <c r="V158" s="9">
        <f t="shared" si="39"/>
        <v>2.77756951757461</v>
      </c>
      <c r="W158" s="16">
        <f t="shared" si="40"/>
        <v>1.15385158932083</v>
      </c>
      <c r="X158" s="17">
        <f ca="1" t="shared" si="41"/>
        <v>0.551850829198235</v>
      </c>
      <c r="Y158" s="9">
        <f ca="1" t="shared" si="31"/>
        <v>0.428491143083268</v>
      </c>
      <c r="Z158" s="5">
        <f ca="1" t="shared" si="32"/>
        <v>0.0572962107631203</v>
      </c>
      <c r="AA158">
        <f ca="1" t="shared" si="43"/>
        <v>52.7392</v>
      </c>
      <c r="AB158">
        <f t="shared" si="33"/>
        <v>0</v>
      </c>
      <c r="AC158" s="5">
        <f ca="1" t="shared" si="44"/>
        <v>0</v>
      </c>
      <c r="AD158">
        <f ca="1" t="shared" si="45"/>
        <v>0</v>
      </c>
    </row>
    <row r="159" spans="1:30">
      <c r="A159">
        <f>IF([1]Sheet!A159="","",[1]Sheet!A159)</f>
        <v>3275560</v>
      </c>
      <c r="B159" t="str">
        <f>IF(A159="","",[1]Sheet!B159)</f>
        <v>2025-04-19 10:04:48</v>
      </c>
      <c r="C159" t="str">
        <f>IF(A159="","",[1]Sheet!C159)</f>
        <v>小单32.36  小双35.28  大双32.36</v>
      </c>
      <c r="D159" t="str">
        <f>IF(A159="","",[1]Sheet!D159)</f>
        <v>小双</v>
      </c>
      <c r="E159">
        <f>IF(A159="","",[1]Sheet!E159)</f>
        <v>100</v>
      </c>
      <c r="F159">
        <f>IF(A159="","",[1]Sheet!F159)</f>
        <v>9</v>
      </c>
      <c r="G159" t="str">
        <f>IF(A159="","",[1]Sheet!G159)</f>
        <v>小单</v>
      </c>
      <c r="H159">
        <f>IF(A159="","",[1]Sheet!H159)</f>
        <v>152.7392</v>
      </c>
      <c r="I159">
        <f>IF(A159="","",[1]Sheet!I159)</f>
        <v>52.7392</v>
      </c>
      <c r="J159" t="str">
        <f>IF(A159="","",IF(F159="待开奖","",[1]Sheet!J159))</f>
        <v>是</v>
      </c>
      <c r="K159">
        <f t="shared" si="47"/>
        <v>1</v>
      </c>
      <c r="L159" s="7">
        <f t="shared" si="46"/>
        <v>1</v>
      </c>
      <c r="M159" s="7" cm="1">
        <f ca="1" t="array" ref="M159">IF(L158="",IF(G158=0,M158,""),IF(ROW()&lt;32,"",AVERAGE(IF(OFFSET(L$2,ROW()-31,0,30,1)&lt;&gt;"",OFFSET(L$2,ROW()-31,0,30,1)))))</f>
        <v>0.8</v>
      </c>
      <c r="N159" s="8">
        <f ca="1" t="shared" si="29"/>
        <v>0.812903225806452</v>
      </c>
      <c r="O159" s="7">
        <f ca="1" t="array" ref="O159">IF(L158="","",IF(ROW()&lt;32,"",AVERAGE(IF(OFFSET(L$2,ROW()-21,0,20,1)&lt;&gt;"",OFFSET(L$2,ROW()-21,0,20,1)))))</f>
        <v>0.8</v>
      </c>
      <c r="P159" s="8">
        <f ca="1" t="shared" si="30"/>
        <v>0.812903225806452</v>
      </c>
      <c r="Q159" s="7">
        <f t="shared" si="48"/>
        <v>52.7392</v>
      </c>
      <c r="R159" s="7">
        <f t="shared" si="35"/>
        <v>10218.1039999999</v>
      </c>
      <c r="S159" s="14">
        <f t="shared" si="36"/>
        <v>0.019054073469587</v>
      </c>
      <c r="T159" s="15">
        <f ca="1" t="shared" si="37"/>
        <v>0.812903225806452</v>
      </c>
      <c r="U159" s="14">
        <f t="shared" si="38"/>
        <v>0.0316185796923336</v>
      </c>
      <c r="V159" s="9">
        <f t="shared" si="39"/>
        <v>2.71127421370844</v>
      </c>
      <c r="W159" s="16">
        <f t="shared" si="40"/>
        <v>1.158634772851</v>
      </c>
      <c r="X159" s="17">
        <f ca="1" t="shared" si="41"/>
        <v>0.54580219195041</v>
      </c>
      <c r="Y159" s="9">
        <f ca="1" t="shared" si="31"/>
        <v>0.433325930955849</v>
      </c>
      <c r="Z159" s="5">
        <f ca="1" t="shared" si="32"/>
        <v>0.0607665488045733</v>
      </c>
      <c r="AA159">
        <f ca="1" t="shared" si="43"/>
        <v>0</v>
      </c>
      <c r="AB159">
        <f t="shared" si="33"/>
        <v>0</v>
      </c>
      <c r="AC159" s="5">
        <f ca="1" t="shared" si="44"/>
        <v>0</v>
      </c>
      <c r="AD159">
        <f ca="1" t="shared" si="45"/>
        <v>0</v>
      </c>
    </row>
    <row r="160" spans="1:30">
      <c r="A160">
        <f>IF([1]Sheet!A160="","",[1]Sheet!A160)</f>
        <v>3275561</v>
      </c>
      <c r="B160" t="str">
        <f>IF(A160="","",[1]Sheet!B160)</f>
        <v>2025-04-19 10:08:09</v>
      </c>
      <c r="C160" t="str">
        <f>IF(A160="","",[1]Sheet!C160)</f>
        <v>小单32.36  小双35.28  大双32.36</v>
      </c>
      <c r="D160" t="str">
        <f>IF(A160="","",[1]Sheet!D160)</f>
        <v>小双</v>
      </c>
      <c r="E160">
        <f>IF(A160="","",[1]Sheet!E160)</f>
        <v>100</v>
      </c>
      <c r="F160">
        <f>IF(A160="","",[1]Sheet!F160)</f>
        <v>19</v>
      </c>
      <c r="G160" t="str">
        <f>IF(A160="","",[1]Sheet!G160)</f>
        <v>大单</v>
      </c>
      <c r="H160">
        <f>IF(A160="","",[1]Sheet!H160)</f>
        <v>0</v>
      </c>
      <c r="I160">
        <f>IF(A160="","",[1]Sheet!I160)</f>
        <v>-100</v>
      </c>
      <c r="J160" t="str">
        <f>IF(A160="","",IF(F160="待开奖","",[1]Sheet!J160))</f>
        <v>否</v>
      </c>
      <c r="K160">
        <f t="shared" si="47"/>
        <v>0</v>
      </c>
      <c r="L160" s="7">
        <f t="shared" si="46"/>
        <v>0</v>
      </c>
      <c r="M160" s="7" cm="1">
        <f ca="1" t="array" ref="M160">IF(L159="",IF(G159=0,M159,""),IF(ROW()&lt;32,"",AVERAGE(IF(OFFSET(L$2,ROW()-31,0,30,1)&lt;&gt;"",OFFSET(L$2,ROW()-31,0,30,1)))))</f>
        <v>0.766666666666667</v>
      </c>
      <c r="N160" s="8">
        <f ca="1" t="shared" si="29"/>
        <v>0.812903225806452</v>
      </c>
      <c r="O160" s="7">
        <f ca="1" t="array" ref="O160">IF(L159="","",IF(ROW()&lt;32,"",AVERAGE(IF(OFFSET(L$2,ROW()-21,0,20,1)&lt;&gt;"",OFFSET(L$2,ROW()-21,0,20,1)))))</f>
        <v>0.75</v>
      </c>
      <c r="P160" s="8">
        <f ca="1" t="shared" si="30"/>
        <v>0.766129032258065</v>
      </c>
      <c r="Q160" s="7">
        <f t="shared" si="48"/>
        <v>-100</v>
      </c>
      <c r="R160" s="7">
        <f t="shared" si="35"/>
        <v>10118.1039999999</v>
      </c>
      <c r="S160" s="14">
        <f t="shared" si="36"/>
        <v>0.0193915062825712</v>
      </c>
      <c r="T160" s="15">
        <f ca="1" t="shared" si="37"/>
        <v>0.812903225806452</v>
      </c>
      <c r="U160" s="14">
        <f t="shared" si="38"/>
        <v>0.0322801960128806</v>
      </c>
      <c r="V160" s="9">
        <f t="shared" si="39"/>
        <v>2.65574323075123</v>
      </c>
      <c r="W160" s="16">
        <f t="shared" si="40"/>
        <v>1.16343084426767</v>
      </c>
      <c r="X160" s="17">
        <f ca="1" t="shared" si="41"/>
        <v>0.540631445744088</v>
      </c>
      <c r="Y160" s="9">
        <f ca="1" t="shared" si="31"/>
        <v>0.43804202556755</v>
      </c>
      <c r="Z160" s="5">
        <f ca="1" t="shared" si="32"/>
        <v>0.063365695560247</v>
      </c>
      <c r="AA160">
        <f ca="1" t="shared" ref="AA160:AA191" si="49">IF(X160="","",IF(X160&gt;0,IF(X160&gt;Y160+Z160*$Z$1,I160,0),0))</f>
        <v>0</v>
      </c>
      <c r="AB160">
        <f t="shared" si="33"/>
        <v>0</v>
      </c>
      <c r="AC160" s="5">
        <f ca="1" t="shared" si="44"/>
        <v>0</v>
      </c>
      <c r="AD160">
        <f ca="1" t="shared" si="45"/>
        <v>0</v>
      </c>
    </row>
    <row r="161" spans="1:30">
      <c r="A161">
        <f>IF([1]Sheet!A161="","",[1]Sheet!A161)</f>
        <v>3275562</v>
      </c>
      <c r="B161" t="str">
        <f>IF(A161="","",[1]Sheet!B161)</f>
        <v>2025-04-19 10:11:40</v>
      </c>
      <c r="C161" t="str">
        <f>IF(A161="","",[1]Sheet!C161)</f>
        <v>小单32.36  小双35.28  大双32.36</v>
      </c>
      <c r="D161" t="str">
        <f>IF(A161="","",[1]Sheet!D161)</f>
        <v>小双</v>
      </c>
      <c r="E161">
        <f>IF(A161="","",[1]Sheet!E161)</f>
        <v>100</v>
      </c>
      <c r="F161">
        <f>IF(A161="","",[1]Sheet!F161)</f>
        <v>20</v>
      </c>
      <c r="G161" t="str">
        <f>IF(A161="","",[1]Sheet!G161)</f>
        <v>大双</v>
      </c>
      <c r="H161">
        <f>IF(A161="","",[1]Sheet!H161)</f>
        <v>152.7392</v>
      </c>
      <c r="I161">
        <f>IF(A161="","",[1]Sheet!I161)</f>
        <v>52.7392</v>
      </c>
      <c r="J161" t="str">
        <f>IF(A161="","",IF(F161="待开奖","",[1]Sheet!J161))</f>
        <v>是</v>
      </c>
      <c r="K161">
        <f t="shared" si="47"/>
        <v>1</v>
      </c>
      <c r="L161" s="7">
        <f t="shared" si="46"/>
        <v>1</v>
      </c>
      <c r="M161" s="7" cm="1">
        <f ca="1" t="array" ref="M161">IF(L160="",IF(G160=0,M160,""),IF(ROW()&lt;32,"",AVERAGE(IF(OFFSET(L$2,ROW()-31,0,30,1)&lt;&gt;"",OFFSET(L$2,ROW()-31,0,30,1)))))</f>
        <v>0.766666666666667</v>
      </c>
      <c r="N161" s="8">
        <f ca="1" t="shared" ref="N161:N224" si="50">IF(G160=0,N159,IF(L160="","",IF(ROW()&lt;32,"",IF(ROW()=32,AVERAGE(L130:L159),2/31*L160+(1-2/31)*M160))))</f>
        <v>0.717204301075269</v>
      </c>
      <c r="O161" s="7">
        <f ca="1" t="array" ref="O161">IF(L160="","",IF(ROW()&lt;32,"",AVERAGE(IF(OFFSET(L$2,ROW()-21,0,20,1)&lt;&gt;"",OFFSET(L$2,ROW()-21,0,20,1)))))</f>
        <v>0.8</v>
      </c>
      <c r="P161" s="8">
        <f ca="1" t="shared" ref="P161:P224" si="51">IF(G160=0,P159,IF(L160="","",IF(ROW()&lt;32,"",IF(ROW()=32,AVERAGE(L130:L159),2/31*L160+(1-2/31)*O161))))</f>
        <v>0.748387096774194</v>
      </c>
      <c r="Q161" s="7">
        <f t="shared" si="48"/>
        <v>52.7392</v>
      </c>
      <c r="R161" s="7">
        <f t="shared" si="35"/>
        <v>10170.8431999999</v>
      </c>
      <c r="S161" s="14">
        <f t="shared" si="36"/>
        <v>0.00456120506709745</v>
      </c>
      <c r="T161" s="15">
        <f ca="1" t="shared" si="37"/>
        <v>0.717204301075269</v>
      </c>
      <c r="U161" s="14">
        <f t="shared" si="38"/>
        <v>0.0322801960128806</v>
      </c>
      <c r="V161" s="9">
        <f t="shared" si="39"/>
        <v>2.40863257766282</v>
      </c>
      <c r="W161" s="16">
        <f t="shared" si="40"/>
        <v>0.99866529342946</v>
      </c>
      <c r="X161" s="17">
        <f ca="1" t="shared" si="41"/>
        <v>0.475854950040546</v>
      </c>
      <c r="Y161" s="9">
        <f ca="1" t="shared" si="31"/>
        <v>0.440696886628042</v>
      </c>
      <c r="Z161" s="5">
        <f ca="1" t="shared" si="32"/>
        <v>0.0632257114677344</v>
      </c>
      <c r="AA161">
        <f ca="1" t="shared" si="49"/>
        <v>0</v>
      </c>
      <c r="AB161">
        <f t="shared" si="33"/>
        <v>0</v>
      </c>
      <c r="AC161" s="5">
        <f ca="1" t="shared" si="44"/>
        <v>0</v>
      </c>
      <c r="AD161">
        <f ca="1" t="shared" si="45"/>
        <v>0</v>
      </c>
    </row>
    <row r="162" spans="1:30">
      <c r="A162">
        <f>IF([1]Sheet!A162="","",[1]Sheet!A162)</f>
        <v>3275563</v>
      </c>
      <c r="B162" t="str">
        <f>IF(A162="","",[1]Sheet!B162)</f>
        <v>2025-04-19 10:15:11</v>
      </c>
      <c r="C162" t="str">
        <f>IF(A162="","",[1]Sheet!C162)</f>
        <v>小单32.36  小双35.28  大双32.36</v>
      </c>
      <c r="D162" t="str">
        <f>IF(A162="","",[1]Sheet!D162)</f>
        <v>小双</v>
      </c>
      <c r="E162">
        <f>IF(A162="","",[1]Sheet!E162)</f>
        <v>100</v>
      </c>
      <c r="F162">
        <f>IF(A162="","",[1]Sheet!F162)</f>
        <v>19</v>
      </c>
      <c r="G162" t="str">
        <f>IF(A162="","",[1]Sheet!G162)</f>
        <v>大单</v>
      </c>
      <c r="H162">
        <f>IF(A162="","",[1]Sheet!H162)</f>
        <v>0</v>
      </c>
      <c r="I162">
        <f>IF(A162="","",[1]Sheet!I162)</f>
        <v>-100</v>
      </c>
      <c r="J162" t="str">
        <f>IF(A162="","",IF(F162="待开奖","",[1]Sheet!J162))</f>
        <v>否</v>
      </c>
      <c r="K162">
        <f t="shared" si="47"/>
        <v>0</v>
      </c>
      <c r="L162" s="7">
        <f t="shared" si="46"/>
        <v>0</v>
      </c>
      <c r="M162" s="7" cm="1">
        <f ca="1" t="array" ref="M162">IF(L161="",IF(G161=0,M161,""),IF(ROW()&lt;32,"",AVERAGE(IF(OFFSET(L$2,ROW()-31,0,30,1)&lt;&gt;"",OFFSET(L$2,ROW()-31,0,30,1)))))</f>
        <v>0.733333333333333</v>
      </c>
      <c r="N162" s="8">
        <f ca="1" t="shared" si="50"/>
        <v>0.781720430107527</v>
      </c>
      <c r="O162" s="7">
        <f ca="1" t="array" ref="O162">IF(L161="","",IF(ROW()&lt;32,"",AVERAGE(IF(OFFSET(L$2,ROW()-21,0,20,1)&lt;&gt;"",OFFSET(L$2,ROW()-21,0,20,1)))))</f>
        <v>0.75</v>
      </c>
      <c r="P162" s="8">
        <f ca="1" t="shared" si="51"/>
        <v>0.766129032258065</v>
      </c>
      <c r="Q162" s="7">
        <f t="shared" si="48"/>
        <v>-100</v>
      </c>
      <c r="R162" s="7">
        <f t="shared" si="35"/>
        <v>10070.8431999999</v>
      </c>
      <c r="S162" s="14">
        <f t="shared" si="36"/>
        <v>0.00496591837396823</v>
      </c>
      <c r="T162" s="15">
        <f ca="1" t="shared" si="37"/>
        <v>0.781720430107527</v>
      </c>
      <c r="U162" s="14">
        <f t="shared" si="38"/>
        <v>0.0322801960128806</v>
      </c>
      <c r="V162" s="9">
        <f t="shared" si="39"/>
        <v>2.2183634565841</v>
      </c>
      <c r="W162" s="16">
        <f t="shared" si="40"/>
        <v>1.00297019208655</v>
      </c>
      <c r="X162" s="17">
        <f ca="1" t="shared" si="41"/>
        <v>0.470283167596897</v>
      </c>
      <c r="Y162" s="9">
        <f ca="1" t="shared" ref="Y162:Y225" si="52">IF(X162="","",AVERAGE(X133:X162))</f>
        <v>0.44326715361823</v>
      </c>
      <c r="Z162" s="5">
        <f ca="1" t="shared" ref="Z162:Z225" si="53">IF(X162="","",(_xlfn.STDEV.P(X133:X162)))</f>
        <v>0.0628075268486843</v>
      </c>
      <c r="AA162">
        <f ca="1" t="shared" si="49"/>
        <v>0</v>
      </c>
      <c r="AB162">
        <f t="shared" ref="AB162:AB225" si="54">IF(S162="","",IF(OR(F161=13,F161=14),1,0))</f>
        <v>0</v>
      </c>
      <c r="AC162" s="5">
        <f ca="1" t="shared" si="44"/>
        <v>0</v>
      </c>
      <c r="AD162">
        <f ca="1" t="shared" si="45"/>
        <v>0</v>
      </c>
    </row>
    <row r="163" spans="1:30">
      <c r="A163">
        <f>IF([1]Sheet!A163="","",[1]Sheet!A163)</f>
        <v>3275564</v>
      </c>
      <c r="B163" t="str">
        <f>IF(A163="","",[1]Sheet!B163)</f>
        <v>2025-04-19 10:18:41</v>
      </c>
      <c r="C163" t="str">
        <f>IF(A163="","",[1]Sheet!C163)</f>
        <v>小单32.36  小双35.28  大双32.36</v>
      </c>
      <c r="D163" t="str">
        <f>IF(A163="","",[1]Sheet!D163)</f>
        <v>小双</v>
      </c>
      <c r="E163">
        <f>IF(A163="","",[1]Sheet!E163)</f>
        <v>100</v>
      </c>
      <c r="F163">
        <f>IF(A163="","",[1]Sheet!F163)</f>
        <v>21</v>
      </c>
      <c r="G163" t="str">
        <f>IF(A163="","",[1]Sheet!G163)</f>
        <v>大单</v>
      </c>
      <c r="H163">
        <f>IF(A163="","",[1]Sheet!H163)</f>
        <v>0</v>
      </c>
      <c r="I163">
        <f>IF(A163="","",[1]Sheet!I163)</f>
        <v>-100</v>
      </c>
      <c r="J163" t="str">
        <f>IF(A163="","",IF(F163="待开奖","",[1]Sheet!J163))</f>
        <v>否</v>
      </c>
      <c r="K163">
        <f t="shared" ref="K163:K200" si="55">IF(J163="是",1,IF(J163="否",0,""))</f>
        <v>0</v>
      </c>
      <c r="L163" s="7">
        <f t="shared" si="46"/>
        <v>0</v>
      </c>
      <c r="M163" s="7" cm="1">
        <f ca="1" t="array" ref="M163">IF(L162="",IF(G162=0,M162,""),IF(ROW()&lt;32,"",AVERAGE(IF(OFFSET(L$2,ROW()-31,0,30,1)&lt;&gt;"",OFFSET(L$2,ROW()-31,0,30,1)))))</f>
        <v>0.733333333333333</v>
      </c>
      <c r="N163" s="8">
        <f ca="1" t="shared" si="50"/>
        <v>0.686021505376344</v>
      </c>
      <c r="O163" s="7">
        <f ca="1" t="array" ref="O163">IF(L162="","",IF(ROW()&lt;32,"",AVERAGE(IF(OFFSET(L$2,ROW()-21,0,20,1)&lt;&gt;"",OFFSET(L$2,ROW()-21,0,20,1)))))</f>
        <v>0.7</v>
      </c>
      <c r="P163" s="8">
        <f ca="1" t="shared" si="51"/>
        <v>0.654838709677419</v>
      </c>
      <c r="Q163" s="7">
        <f t="shared" si="48"/>
        <v>-100</v>
      </c>
      <c r="R163" s="7">
        <f t="shared" ref="R163:R226" si="56">IF(G163=0,R162,IF(Q163="","",+R162+Q163))</f>
        <v>9970.84319999995</v>
      </c>
      <c r="S163" s="14">
        <f t="shared" si="36"/>
        <v>0.00501647849516574</v>
      </c>
      <c r="T163" s="15">
        <f ca="1" t="shared" si="37"/>
        <v>0.686021505376344</v>
      </c>
      <c r="U163" s="14">
        <f t="shared" si="38"/>
        <v>0.0322801960128806</v>
      </c>
      <c r="V163" s="9">
        <f t="shared" si="39"/>
        <v>2.04436275499292</v>
      </c>
      <c r="W163" s="16">
        <f t="shared" si="40"/>
        <v>0.867779323133982</v>
      </c>
      <c r="X163" s="17">
        <f ca="1" t="shared" si="41"/>
        <v>0.420239393632645</v>
      </c>
      <c r="Y163" s="9">
        <f ca="1" t="shared" si="52"/>
        <v>0.444131275905531</v>
      </c>
      <c r="Z163" s="5">
        <f ca="1" t="shared" si="53"/>
        <v>0.0623044131698399</v>
      </c>
      <c r="AA163">
        <f ca="1" t="shared" si="49"/>
        <v>0</v>
      </c>
      <c r="AB163">
        <f t="shared" si="54"/>
        <v>0</v>
      </c>
      <c r="AC163" s="5">
        <f ca="1" t="shared" si="44"/>
        <v>0</v>
      </c>
      <c r="AD163">
        <f ca="1" t="shared" si="45"/>
        <v>0</v>
      </c>
    </row>
    <row r="164" spans="1:30">
      <c r="A164">
        <f>IF([1]Sheet!A164="","",[1]Sheet!A164)</f>
        <v>3275565</v>
      </c>
      <c r="B164" t="str">
        <f>IF(A164="","",[1]Sheet!B164)</f>
        <v>2025-04-19 10:22:12</v>
      </c>
      <c r="C164" t="str">
        <f>IF(A164="","",[1]Sheet!C164)</f>
        <v>大双31.45  小双34.28  大单34.28</v>
      </c>
      <c r="D164" t="str">
        <f>IF(A164="","",[1]Sheet!D164)</f>
        <v>大双</v>
      </c>
      <c r="E164">
        <f>IF(A164="","",[1]Sheet!E164)</f>
        <v>100.01</v>
      </c>
      <c r="F164">
        <f>IF(A164="","",[1]Sheet!F164)</f>
        <v>26</v>
      </c>
      <c r="G164" t="str">
        <f>IF(A164="","",[1]Sheet!G164)</f>
        <v>大双</v>
      </c>
      <c r="H164">
        <f>IF(A164="","",[1]Sheet!H164)</f>
        <v>148.444</v>
      </c>
      <c r="I164">
        <f>IF(A164="","",[1]Sheet!I164)</f>
        <v>48.434</v>
      </c>
      <c r="J164" t="str">
        <f>IF(A164="","",IF(F164="待开奖","",[1]Sheet!J164))</f>
        <v>是</v>
      </c>
      <c r="K164">
        <f t="shared" si="55"/>
        <v>1</v>
      </c>
      <c r="L164" s="7">
        <f t="shared" si="46"/>
        <v>1</v>
      </c>
      <c r="M164" s="7" cm="1">
        <f ca="1" t="array" ref="M164">IF(L163="",IF(G163=0,M163,""),IF(ROW()&lt;32,"",AVERAGE(IF(OFFSET(L$2,ROW()-31,0,30,1)&lt;&gt;"",OFFSET(L$2,ROW()-31,0,30,1)))))</f>
        <v>0.733333333333333</v>
      </c>
      <c r="N164" s="8">
        <f ca="1" t="shared" si="50"/>
        <v>0.686021505376344</v>
      </c>
      <c r="O164" s="7">
        <f ca="1" t="array" ref="O164">IF(L163="","",IF(ROW()&lt;32,"",AVERAGE(IF(OFFSET(L$2,ROW()-21,0,20,1)&lt;&gt;"",OFFSET(L$2,ROW()-21,0,20,1)))))</f>
        <v>0.75</v>
      </c>
      <c r="P164" s="8">
        <f ca="1" t="shared" si="51"/>
        <v>0.701612903225806</v>
      </c>
      <c r="Q164" s="7">
        <f t="shared" si="48"/>
        <v>48.434</v>
      </c>
      <c r="R164" s="7">
        <f t="shared" si="56"/>
        <v>10019.2771999999</v>
      </c>
      <c r="S164" s="14">
        <f t="shared" si="36"/>
        <v>-0.00974932071767387</v>
      </c>
      <c r="T164" s="15">
        <f ca="1" t="shared" si="37"/>
        <v>0.686021505376344</v>
      </c>
      <c r="U164" s="14">
        <f t="shared" si="38"/>
        <v>0.0322801960128806</v>
      </c>
      <c r="V164" s="9">
        <f t="shared" si="39"/>
        <v>1.76679845854381</v>
      </c>
      <c r="W164" s="16">
        <f t="shared" si="40"/>
        <v>0.867787211606639</v>
      </c>
      <c r="X164" s="17">
        <f ca="1" t="shared" si="41"/>
        <v>0.388054013071148</v>
      </c>
      <c r="Y164" s="9">
        <f ca="1" t="shared" si="52"/>
        <v>0.444806293763009</v>
      </c>
      <c r="Z164" s="5">
        <f ca="1" t="shared" si="53"/>
        <v>0.0615792860503384</v>
      </c>
      <c r="AA164">
        <f ca="1" t="shared" si="49"/>
        <v>0</v>
      </c>
      <c r="AB164">
        <f t="shared" si="54"/>
        <v>0</v>
      </c>
      <c r="AC164" s="5">
        <f ca="1" t="shared" si="44"/>
        <v>0</v>
      </c>
      <c r="AD164">
        <f ca="1" t="shared" si="45"/>
        <v>0</v>
      </c>
    </row>
    <row r="165" spans="1:30">
      <c r="A165">
        <f>IF([1]Sheet!A165="","",[1]Sheet!A165)</f>
        <v>3275566</v>
      </c>
      <c r="B165" t="str">
        <f>IF(A165="","",[1]Sheet!B165)</f>
        <v>2025-04-19 10:25:43</v>
      </c>
      <c r="C165" t="str">
        <f>IF(A165="","",[1]Sheet!C165)</f>
        <v>大双31.45  小双34.28  大单34.28</v>
      </c>
      <c r="D165" t="str">
        <f>IF(A165="","",[1]Sheet!D165)</f>
        <v>大双</v>
      </c>
      <c r="E165">
        <f>IF(A165="","",[1]Sheet!E165)</f>
        <v>100.01</v>
      </c>
      <c r="F165">
        <f>IF(A165="","",[1]Sheet!F165)</f>
        <v>15</v>
      </c>
      <c r="G165" t="str">
        <f>IF(A165="","",[1]Sheet!G165)</f>
        <v>大单</v>
      </c>
      <c r="H165">
        <f>IF(A165="","",[1]Sheet!H165)</f>
        <v>148.4324</v>
      </c>
      <c r="I165">
        <f>IF(A165="","",[1]Sheet!I165)</f>
        <v>48.4224</v>
      </c>
      <c r="J165" t="str">
        <f>IF(A165="","",IF(F165="待开奖","",[1]Sheet!J165))</f>
        <v>是</v>
      </c>
      <c r="K165">
        <f t="shared" si="55"/>
        <v>1</v>
      </c>
      <c r="L165" s="7">
        <f t="shared" si="46"/>
        <v>1</v>
      </c>
      <c r="M165" s="7" cm="1">
        <f ca="1" t="array" ref="M165">IF(L164="",IF(G164=0,M164,""),IF(ROW()&lt;32,"",AVERAGE(IF(OFFSET(L$2,ROW()-31,0,30,1)&lt;&gt;"",OFFSET(L$2,ROW()-31,0,30,1)))))</f>
        <v>0.733333333333333</v>
      </c>
      <c r="N165" s="8">
        <f ca="1" t="shared" si="50"/>
        <v>0.750537634408602</v>
      </c>
      <c r="O165" s="7">
        <f ca="1" t="array" ref="O165">IF(L164="","",IF(ROW()&lt;32,"",AVERAGE(IF(OFFSET(L$2,ROW()-21,0,20,1)&lt;&gt;"",OFFSET(L$2,ROW()-21,0,20,1)))))</f>
        <v>0.75</v>
      </c>
      <c r="P165" s="8">
        <f ca="1" t="shared" si="51"/>
        <v>0.766129032258065</v>
      </c>
      <c r="Q165" s="7">
        <f t="shared" si="48"/>
        <v>48.4224</v>
      </c>
      <c r="R165" s="7">
        <f t="shared" si="56"/>
        <v>10067.6995999999</v>
      </c>
      <c r="S165" s="14">
        <f t="shared" si="36"/>
        <v>-0.00970151357386088</v>
      </c>
      <c r="T165" s="15">
        <f ca="1" t="shared" si="37"/>
        <v>0.750537634408602</v>
      </c>
      <c r="U165" s="14">
        <f t="shared" si="38"/>
        <v>0.0322801960128806</v>
      </c>
      <c r="V165" s="9">
        <f t="shared" si="39"/>
        <v>1.56236920144794</v>
      </c>
      <c r="W165" s="16">
        <f t="shared" si="40"/>
        <v>0.867787211606639</v>
      </c>
      <c r="X165" s="17">
        <f ca="1" t="shared" si="41"/>
        <v>0.380528655311155</v>
      </c>
      <c r="Y165" s="9">
        <f ca="1" t="shared" si="52"/>
        <v>0.444872213270765</v>
      </c>
      <c r="Z165" s="5">
        <f ca="1" t="shared" si="53"/>
        <v>0.061509344518292</v>
      </c>
      <c r="AA165">
        <f ca="1" t="shared" si="49"/>
        <v>0</v>
      </c>
      <c r="AB165">
        <f t="shared" si="54"/>
        <v>0</v>
      </c>
      <c r="AC165" s="5">
        <f ca="1" t="shared" si="44"/>
        <v>0</v>
      </c>
      <c r="AD165">
        <f ca="1" t="shared" si="45"/>
        <v>0</v>
      </c>
    </row>
    <row r="166" spans="1:30">
      <c r="A166">
        <f>IF([1]Sheet!A166="","",[1]Sheet!A166)</f>
        <v>3275567</v>
      </c>
      <c r="B166" t="str">
        <f>IF(A166="","",[1]Sheet!B166)</f>
        <v>2025-04-19 10:29:14</v>
      </c>
      <c r="C166" t="str">
        <f>IF(A166="","",[1]Sheet!C166)</f>
        <v>大双31.45  小双34.28  大单34.28</v>
      </c>
      <c r="D166" t="str">
        <f>IF(A166="","",[1]Sheet!D166)</f>
        <v>大双</v>
      </c>
      <c r="E166">
        <f>IF(A166="","",[1]Sheet!E166)</f>
        <v>100.01</v>
      </c>
      <c r="F166">
        <f>IF(A166="","",[1]Sheet!F166)</f>
        <v>15</v>
      </c>
      <c r="G166" t="str">
        <f>IF(A166="","",[1]Sheet!G166)</f>
        <v>大单</v>
      </c>
      <c r="H166">
        <f>IF(A166="","",[1]Sheet!H166)</f>
        <v>148.4324</v>
      </c>
      <c r="I166">
        <f>IF(A166="","",[1]Sheet!I166)</f>
        <v>48.4224</v>
      </c>
      <c r="J166" t="str">
        <f>IF(A166="","",IF(F166="待开奖","",[1]Sheet!J166))</f>
        <v>是</v>
      </c>
      <c r="K166">
        <f t="shared" si="55"/>
        <v>1</v>
      </c>
      <c r="L166" s="7">
        <f t="shared" si="46"/>
        <v>1</v>
      </c>
      <c r="M166" s="7" cm="1">
        <f ca="1" t="array" ref="M166">IF(L165="",IF(G165=0,M165,""),IF(ROW()&lt;32,"",AVERAGE(IF(OFFSET(L$2,ROW()-31,0,30,1)&lt;&gt;"",OFFSET(L$2,ROW()-31,0,30,1)))))</f>
        <v>0.733333333333333</v>
      </c>
      <c r="N166" s="8">
        <f ca="1" t="shared" si="50"/>
        <v>0.750537634408602</v>
      </c>
      <c r="O166" s="7">
        <f ca="1" t="array" ref="O166">IF(L165="","",IF(ROW()&lt;32,"",AVERAGE(IF(OFFSET(L$2,ROW()-21,0,20,1)&lt;&gt;"",OFFSET(L$2,ROW()-21,0,20,1)))))</f>
        <v>0.75</v>
      </c>
      <c r="P166" s="8">
        <f ca="1" t="shared" si="51"/>
        <v>0.766129032258065</v>
      </c>
      <c r="Q166" s="7">
        <f t="shared" si="48"/>
        <v>48.4224</v>
      </c>
      <c r="R166" s="7">
        <f t="shared" si="56"/>
        <v>10116.1219999999</v>
      </c>
      <c r="S166" s="14">
        <f t="shared" si="36"/>
        <v>-0.00965530293864234</v>
      </c>
      <c r="T166" s="15">
        <f ca="1" t="shared" si="37"/>
        <v>0.750537634408602</v>
      </c>
      <c r="U166" s="14">
        <f t="shared" si="38"/>
        <v>0.0322801960128806</v>
      </c>
      <c r="V166" s="9">
        <f t="shared" si="39"/>
        <v>1.40265964336973</v>
      </c>
      <c r="W166" s="16">
        <f t="shared" si="40"/>
        <v>0.86778721160664</v>
      </c>
      <c r="X166" s="17">
        <f ca="1" t="shared" si="41"/>
        <v>0.364571562693901</v>
      </c>
      <c r="Y166" s="9">
        <f ca="1" t="shared" si="52"/>
        <v>0.444461919526571</v>
      </c>
      <c r="Z166" s="5">
        <f ca="1" t="shared" si="53"/>
        <v>0.0620006016308749</v>
      </c>
      <c r="AA166">
        <f ca="1" t="shared" si="49"/>
        <v>0</v>
      </c>
      <c r="AB166">
        <f t="shared" si="54"/>
        <v>0</v>
      </c>
      <c r="AC166" s="5">
        <f ca="1" t="shared" si="44"/>
        <v>0</v>
      </c>
      <c r="AD166">
        <f ca="1" t="shared" si="45"/>
        <v>0</v>
      </c>
    </row>
    <row r="167" spans="1:30">
      <c r="A167">
        <f>IF([1]Sheet!A167="","",[1]Sheet!A167)</f>
        <v>3275568</v>
      </c>
      <c r="B167" t="str">
        <f>IF(A167="","",[1]Sheet!B167)</f>
        <v>2025-04-19 10:32:45</v>
      </c>
      <c r="C167" t="str">
        <f>IF(A167="","",[1]Sheet!C167)</f>
        <v>大双31.45  小双34.28  大单34.28</v>
      </c>
      <c r="D167" t="str">
        <f>IF(A167="","",[1]Sheet!D167)</f>
        <v>大双</v>
      </c>
      <c r="E167">
        <f>IF(A167="","",[1]Sheet!E167)</f>
        <v>100.01</v>
      </c>
      <c r="F167">
        <f>IF(A167="","",[1]Sheet!F167)</f>
        <v>15</v>
      </c>
      <c r="G167" t="str">
        <f>IF(A167="","",[1]Sheet!G167)</f>
        <v>大单</v>
      </c>
      <c r="H167">
        <f>IF(A167="","",[1]Sheet!H167)</f>
        <v>148.4324</v>
      </c>
      <c r="I167">
        <f>IF(A167="","",[1]Sheet!I167)</f>
        <v>48.4224</v>
      </c>
      <c r="J167" t="str">
        <f>IF(A167="","",IF(F167="待开奖","",[1]Sheet!J167))</f>
        <v>是</v>
      </c>
      <c r="K167">
        <f t="shared" si="55"/>
        <v>1</v>
      </c>
      <c r="L167" s="7">
        <f t="shared" si="46"/>
        <v>1</v>
      </c>
      <c r="M167" s="7" cm="1">
        <f ca="1" t="array" ref="M167">IF(L166="",IF(G166=0,M166,""),IF(ROW()&lt;32,"",AVERAGE(IF(OFFSET(L$2,ROW()-31,0,30,1)&lt;&gt;"",OFFSET(L$2,ROW()-31,0,30,1)))))</f>
        <v>0.766666666666667</v>
      </c>
      <c r="N167" s="8">
        <f ca="1" t="shared" si="50"/>
        <v>0.750537634408602</v>
      </c>
      <c r="O167" s="7">
        <f ca="1" t="array" ref="O167">IF(L166="","",IF(ROW()&lt;32,"",AVERAGE(IF(OFFSET(L$2,ROW()-21,0,20,1)&lt;&gt;"",OFFSET(L$2,ROW()-21,0,20,1)))))</f>
        <v>0.8</v>
      </c>
      <c r="P167" s="8">
        <f ca="1" t="shared" si="51"/>
        <v>0.812903225806452</v>
      </c>
      <c r="Q167" s="7">
        <f t="shared" si="48"/>
        <v>48.4224</v>
      </c>
      <c r="R167" s="7">
        <f t="shared" si="56"/>
        <v>10164.5443999999</v>
      </c>
      <c r="S167" s="14">
        <f t="shared" ref="S167:S230" si="57">IF(R166="","",(R166-R137)/R137)</f>
        <v>0.00499491150468767</v>
      </c>
      <c r="T167" s="15">
        <f ca="1" t="shared" ref="T167:T230" si="58">N167</f>
        <v>0.750537634408602</v>
      </c>
      <c r="U167" s="14">
        <f t="shared" ref="U167:U230" si="59">IF(R166="","",(MAX(R137:R166)-MIN(R137:R166))/MAX(R137:R166))</f>
        <v>0.0322801960128806</v>
      </c>
      <c r="V167" s="9">
        <f t="shared" ref="V167:V230" si="60">IF(ROW()&lt;=62,"",IF(S167="","",(AVERAGE(S138:S167)-0)/(_xlfn.STDEV.P(S138:S167)+1/1000000)))</f>
        <v>1.34934650723857</v>
      </c>
      <c r="W167" s="16">
        <f t="shared" ref="W167:W230" si="61">IF(I166="","",IF(ABS(SUMIF(I137:I166,"&lt;0"))=0,10,IF(SUMIF(I137:I166,"&gt;0")/ABS(SUMIF(I137:I166,"&lt;0"))&gt;10,10,SUMIF(I137:I166,"&gt;0")/ABS(SUMIF(I137:I166,"&lt;0")))))</f>
        <v>0.86778721160664</v>
      </c>
      <c r="X167" s="17">
        <f ca="1" t="shared" ref="X167:X230" si="62">IF(V167="","",S167*0.3+T167*0.2-0.3*U167+0.1*V167+0.1*W167)</f>
        <v>0.363635313413784</v>
      </c>
      <c r="Y167" s="9">
        <f ca="1" t="shared" si="52"/>
        <v>0.444094910513883</v>
      </c>
      <c r="Z167" s="5">
        <f ca="1" t="shared" si="53"/>
        <v>0.0624437925203934</v>
      </c>
      <c r="AA167">
        <f ca="1" t="shared" si="49"/>
        <v>0</v>
      </c>
      <c r="AB167">
        <f t="shared" si="54"/>
        <v>0</v>
      </c>
      <c r="AC167" s="5">
        <f ca="1" t="shared" si="44"/>
        <v>0</v>
      </c>
      <c r="AD167">
        <f ca="1" t="shared" si="45"/>
        <v>0</v>
      </c>
    </row>
    <row r="168" spans="1:30">
      <c r="A168">
        <f>IF([1]Sheet!A168="","",[1]Sheet!A168)</f>
        <v>3275569</v>
      </c>
      <c r="B168" t="str">
        <f>IF(A168="","",[1]Sheet!B168)</f>
        <v>2025-04-19 10:36:15</v>
      </c>
      <c r="C168" t="str">
        <f>IF(A168="","",[1]Sheet!C168)</f>
        <v>大双31.45  小双34.28  大单34.28</v>
      </c>
      <c r="D168" t="str">
        <f>IF(A168="","",[1]Sheet!D168)</f>
        <v>大双</v>
      </c>
      <c r="E168">
        <f>IF(A168="","",[1]Sheet!E168)</f>
        <v>100.01</v>
      </c>
      <c r="F168">
        <f>IF(A168="","",[1]Sheet!F168)</f>
        <v>13</v>
      </c>
      <c r="G168" t="str">
        <f>IF(A168="","",[1]Sheet!G168)</f>
        <v>小单</v>
      </c>
      <c r="H168">
        <f>IF(A168="","",[1]Sheet!H168)</f>
        <v>0</v>
      </c>
      <c r="I168">
        <f>IF(A168="","",[1]Sheet!I168)</f>
        <v>-100.01</v>
      </c>
      <c r="J168" t="str">
        <f>IF(A168="","",IF(F168="待开奖","",[1]Sheet!J168))</f>
        <v>否</v>
      </c>
      <c r="K168">
        <f t="shared" si="55"/>
        <v>0</v>
      </c>
      <c r="L168" s="7">
        <f t="shared" si="46"/>
        <v>0</v>
      </c>
      <c r="M168" s="7" cm="1">
        <f ca="1" t="array" ref="M168">IF(L167="",IF(G167=0,M167,""),IF(ROW()&lt;32,"",AVERAGE(IF(OFFSET(L$2,ROW()-31,0,30,1)&lt;&gt;"",OFFSET(L$2,ROW()-31,0,30,1)))))</f>
        <v>0.733333333333333</v>
      </c>
      <c r="N168" s="8">
        <f ca="1" t="shared" si="50"/>
        <v>0.781720430107527</v>
      </c>
      <c r="O168" s="7">
        <f ca="1" t="array" ref="O168">IF(L167="","",IF(ROW()&lt;32,"",AVERAGE(IF(OFFSET(L$2,ROW()-21,0,20,1)&lt;&gt;"",OFFSET(L$2,ROW()-21,0,20,1)))))</f>
        <v>0.8</v>
      </c>
      <c r="P168" s="8">
        <f ca="1" t="shared" si="51"/>
        <v>0.812903225806452</v>
      </c>
      <c r="Q168" s="7">
        <f t="shared" si="48"/>
        <v>-100.01</v>
      </c>
      <c r="R168" s="7">
        <f t="shared" si="56"/>
        <v>10064.5343999999</v>
      </c>
      <c r="S168" s="14">
        <f t="shared" si="57"/>
        <v>0.00497099819320474</v>
      </c>
      <c r="T168" s="15">
        <f ca="1" t="shared" si="58"/>
        <v>0.781720430107527</v>
      </c>
      <c r="U168" s="14">
        <f t="shared" si="59"/>
        <v>0.0322801960128806</v>
      </c>
      <c r="V168" s="9">
        <f t="shared" si="60"/>
        <v>1.29877679686494</v>
      </c>
      <c r="W168" s="16">
        <f t="shared" si="61"/>
        <v>1.00299025048748</v>
      </c>
      <c r="X168" s="17">
        <f ca="1" t="shared" si="62"/>
        <v>0.378328031410844</v>
      </c>
      <c r="Y168" s="9">
        <f ca="1" t="shared" si="52"/>
        <v>0.445154611536123</v>
      </c>
      <c r="Z168" s="5">
        <f ca="1" t="shared" si="53"/>
        <v>0.0610330141181586</v>
      </c>
      <c r="AA168">
        <f ca="1" t="shared" si="49"/>
        <v>0</v>
      </c>
      <c r="AB168">
        <f t="shared" si="54"/>
        <v>0</v>
      </c>
      <c r="AC168" s="5">
        <f ca="1" t="shared" si="44"/>
        <v>0</v>
      </c>
      <c r="AD168">
        <f ca="1" t="shared" si="45"/>
        <v>0</v>
      </c>
    </row>
    <row r="169" spans="1:30">
      <c r="A169">
        <f>IF([1]Sheet!A169="","",[1]Sheet!A169)</f>
        <v>3275570</v>
      </c>
      <c r="B169" t="str">
        <f>IF(A169="","",[1]Sheet!B169)</f>
        <v>2025-04-19 10:39:46</v>
      </c>
      <c r="C169" t="str">
        <f>IF(A169="","",[1]Sheet!C169)</f>
        <v>大双31.45  小双34.28  大单34.28</v>
      </c>
      <c r="D169" t="str">
        <f>IF(A169="","",[1]Sheet!D169)</f>
        <v>大双</v>
      </c>
      <c r="E169">
        <f>IF(A169="","",[1]Sheet!E169)</f>
        <v>100.01</v>
      </c>
      <c r="F169">
        <f>IF(A169="","",[1]Sheet!F169)</f>
        <v>5</v>
      </c>
      <c r="G169" t="str">
        <f>IF(A169="","",[1]Sheet!G169)</f>
        <v>小单</v>
      </c>
      <c r="H169">
        <f>IF(A169="","",[1]Sheet!H169)</f>
        <v>0</v>
      </c>
      <c r="I169">
        <f>IF(A169="","",[1]Sheet!I169)</f>
        <v>-100.01</v>
      </c>
      <c r="J169" t="str">
        <f>IF(A169="","",IF(F169="待开奖","",[1]Sheet!J169))</f>
        <v>否</v>
      </c>
      <c r="K169">
        <f t="shared" si="55"/>
        <v>0</v>
      </c>
      <c r="L169" s="7">
        <f t="shared" si="46"/>
        <v>0</v>
      </c>
      <c r="M169" s="7" cm="1">
        <f ca="1" t="array" ref="M169">IF(L168="",IF(G168=0,M168,""),IF(ROW()&lt;32,"",AVERAGE(IF(OFFSET(L$2,ROW()-31,0,30,1)&lt;&gt;"",OFFSET(L$2,ROW()-31,0,30,1)))))</f>
        <v>0.7</v>
      </c>
      <c r="N169" s="8">
        <f ca="1" t="shared" si="50"/>
        <v>0.686021505376344</v>
      </c>
      <c r="O169" s="7">
        <f ca="1" t="array" ref="O169">IF(L168="","",IF(ROW()&lt;32,"",AVERAGE(IF(OFFSET(L$2,ROW()-21,0,20,1)&lt;&gt;"",OFFSET(L$2,ROW()-21,0,20,1)))))</f>
        <v>0.75</v>
      </c>
      <c r="P169" s="8">
        <f ca="1" t="shared" si="51"/>
        <v>0.701612903225806</v>
      </c>
      <c r="Q169" s="7">
        <f t="shared" si="48"/>
        <v>-100.01</v>
      </c>
      <c r="R169" s="7">
        <f t="shared" si="56"/>
        <v>9964.52439999994</v>
      </c>
      <c r="S169" s="14">
        <f t="shared" si="57"/>
        <v>-0.00965831011178941</v>
      </c>
      <c r="T169" s="15">
        <f ca="1" t="shared" si="58"/>
        <v>0.686021505376344</v>
      </c>
      <c r="U169" s="14">
        <f t="shared" si="59"/>
        <v>0.0322801960128806</v>
      </c>
      <c r="V169" s="9">
        <f t="shared" si="60"/>
        <v>1.16667717803452</v>
      </c>
      <c r="W169" s="16">
        <f t="shared" si="61"/>
        <v>0.86778721160664</v>
      </c>
      <c r="X169" s="17">
        <f ca="1" t="shared" si="62"/>
        <v>0.328069188201983</v>
      </c>
      <c r="Y169" s="9">
        <f ca="1" t="shared" si="52"/>
        <v>0.44297991302148</v>
      </c>
      <c r="Z169" s="5">
        <f ca="1" t="shared" si="53"/>
        <v>0.0639348972178121</v>
      </c>
      <c r="AA169">
        <f ca="1" t="shared" si="49"/>
        <v>0</v>
      </c>
      <c r="AB169">
        <f t="shared" si="54"/>
        <v>1</v>
      </c>
      <c r="AC169" s="5">
        <f ca="1" t="shared" si="44"/>
        <v>0</v>
      </c>
      <c r="AD169">
        <f ca="1" t="shared" si="45"/>
        <v>0</v>
      </c>
    </row>
    <row r="170" spans="1:30">
      <c r="A170">
        <f>IF([1]Sheet!A170="","",[1]Sheet!A170)</f>
        <v>3275571</v>
      </c>
      <c r="B170" t="str">
        <f>IF(A170="","",[1]Sheet!B170)</f>
        <v>2025-04-19 10:43:17</v>
      </c>
      <c r="C170" t="str">
        <f>IF(A170="","",[1]Sheet!C170)</f>
        <v>小单32.36  大双32.36  大单35.28</v>
      </c>
      <c r="D170" t="str">
        <f>IF(A170="","",[1]Sheet!D170)</f>
        <v>大单</v>
      </c>
      <c r="E170">
        <f>IF(A170="","",[1]Sheet!E170)</f>
        <v>100</v>
      </c>
      <c r="F170">
        <f>IF(A170="","",[1]Sheet!F170)</f>
        <v>9</v>
      </c>
      <c r="G170" t="str">
        <f>IF(A170="","",[1]Sheet!G170)</f>
        <v>小单</v>
      </c>
      <c r="H170">
        <f>IF(A170="","",[1]Sheet!H170)</f>
        <v>152.7392</v>
      </c>
      <c r="I170">
        <f>IF(A170="","",[1]Sheet!I170)</f>
        <v>52.7392</v>
      </c>
      <c r="J170" t="str">
        <f>IF(A170="","",IF(F170="待开奖","",[1]Sheet!J170))</f>
        <v>是</v>
      </c>
      <c r="K170">
        <f t="shared" si="55"/>
        <v>1</v>
      </c>
      <c r="L170" s="7">
        <f t="shared" si="46"/>
        <v>1</v>
      </c>
      <c r="M170" s="7" cm="1">
        <f ca="1" t="array" ref="M170">IF(L169="",IF(G169=0,M169,""),IF(ROW()&lt;32,"",AVERAGE(IF(OFFSET(L$2,ROW()-31,0,30,1)&lt;&gt;"",OFFSET(L$2,ROW()-31,0,30,1)))))</f>
        <v>0.7</v>
      </c>
      <c r="N170" s="8">
        <f ca="1" t="shared" si="50"/>
        <v>0.654838709677419</v>
      </c>
      <c r="O170" s="7">
        <f ca="1" t="array" ref="O170">IF(L169="","",IF(ROW()&lt;32,"",AVERAGE(IF(OFFSET(L$2,ROW()-21,0,20,1)&lt;&gt;"",OFFSET(L$2,ROW()-21,0,20,1)))))</f>
        <v>0.75</v>
      </c>
      <c r="P170" s="8">
        <f ca="1" t="shared" si="51"/>
        <v>0.701612903225806</v>
      </c>
      <c r="Q170" s="7">
        <f t="shared" si="48"/>
        <v>52.7392</v>
      </c>
      <c r="R170" s="7">
        <f t="shared" si="56"/>
        <v>10017.2635999999</v>
      </c>
      <c r="S170" s="14">
        <f t="shared" si="57"/>
        <v>-0.0241499788838118</v>
      </c>
      <c r="T170" s="15">
        <f ca="1" t="shared" si="58"/>
        <v>0.654838709677419</v>
      </c>
      <c r="U170" s="14">
        <f t="shared" si="59"/>
        <v>0.0322801960128806</v>
      </c>
      <c r="V170" s="9">
        <f t="shared" si="60"/>
        <v>0.983166906984372</v>
      </c>
      <c r="W170" s="16">
        <f t="shared" si="61"/>
        <v>0.755118951394502</v>
      </c>
      <c r="X170" s="17">
        <f ca="1" t="shared" si="62"/>
        <v>0.287867275304364</v>
      </c>
      <c r="Y170" s="9">
        <f ca="1" t="shared" si="52"/>
        <v>0.43852839046158</v>
      </c>
      <c r="Z170" s="5">
        <f ca="1" t="shared" si="53"/>
        <v>0.0696731529956744</v>
      </c>
      <c r="AA170">
        <f ca="1" t="shared" si="49"/>
        <v>0</v>
      </c>
      <c r="AB170">
        <f t="shared" si="54"/>
        <v>0</v>
      </c>
      <c r="AC170" s="5">
        <f ca="1" t="shared" si="44"/>
        <v>0</v>
      </c>
      <c r="AD170">
        <f ca="1" t="shared" si="45"/>
        <v>0</v>
      </c>
    </row>
    <row r="171" spans="1:30">
      <c r="A171">
        <f>IF([1]Sheet!A171="","",[1]Sheet!A171)</f>
        <v>3275572</v>
      </c>
      <c r="B171" t="str">
        <f>IF(A171="","",[1]Sheet!B171)</f>
        <v>2025-04-19 10:46:48</v>
      </c>
      <c r="C171" t="str">
        <f>IF(A171="","",[1]Sheet!C171)</f>
        <v>小单32.36  大双32.36  大单35.28</v>
      </c>
      <c r="D171" t="str">
        <f>IF(A171="","",[1]Sheet!D171)</f>
        <v>大单</v>
      </c>
      <c r="E171">
        <f>IF(A171="","",[1]Sheet!E171)</f>
        <v>100</v>
      </c>
      <c r="F171">
        <f>IF(A171="","",[1]Sheet!F171)</f>
        <v>11</v>
      </c>
      <c r="G171" t="str">
        <f>IF(A171="","",[1]Sheet!G171)</f>
        <v>小单</v>
      </c>
      <c r="H171">
        <f>IF(A171="","",[1]Sheet!H171)</f>
        <v>152.7392</v>
      </c>
      <c r="I171">
        <f>IF(A171="","",[1]Sheet!I171)</f>
        <v>52.7392</v>
      </c>
      <c r="J171" t="str">
        <f>IF(A171="","",IF(F171="待开奖","",[1]Sheet!J171))</f>
        <v>是</v>
      </c>
      <c r="K171">
        <f t="shared" si="55"/>
        <v>1</v>
      </c>
      <c r="L171" s="7">
        <f t="shared" si="46"/>
        <v>1</v>
      </c>
      <c r="M171" s="7" cm="1">
        <f ca="1" t="array" ref="M171">IF(L170="",IF(G170=0,M170,""),IF(ROW()&lt;32,"",AVERAGE(IF(OFFSET(L$2,ROW()-31,0,30,1)&lt;&gt;"",OFFSET(L$2,ROW()-31,0,30,1)))))</f>
        <v>0.733333333333333</v>
      </c>
      <c r="N171" s="8">
        <f ca="1" t="shared" si="50"/>
        <v>0.719354838709677</v>
      </c>
      <c r="O171" s="7">
        <f ca="1" t="array" ref="O171">IF(L170="","",IF(ROW()&lt;32,"",AVERAGE(IF(OFFSET(L$2,ROW()-21,0,20,1)&lt;&gt;"",OFFSET(L$2,ROW()-21,0,20,1)))))</f>
        <v>0.75</v>
      </c>
      <c r="P171" s="8">
        <f ca="1" t="shared" si="51"/>
        <v>0.766129032258065</v>
      </c>
      <c r="Q171" s="7">
        <f t="shared" si="48"/>
        <v>52.7392</v>
      </c>
      <c r="R171" s="7">
        <f t="shared" si="56"/>
        <v>10070.0027999999</v>
      </c>
      <c r="S171" s="14">
        <f t="shared" si="57"/>
        <v>-0.00928178746062533</v>
      </c>
      <c r="T171" s="15">
        <f ca="1" t="shared" si="58"/>
        <v>0.719354838709677</v>
      </c>
      <c r="U171" s="14">
        <f t="shared" si="59"/>
        <v>0.0322801960128806</v>
      </c>
      <c r="V171" s="9">
        <f t="shared" si="60"/>
        <v>0.903108975698728</v>
      </c>
      <c r="W171" s="16">
        <f t="shared" si="61"/>
        <v>0.75870640879282</v>
      </c>
      <c r="X171" s="17">
        <f ca="1" t="shared" si="62"/>
        <v>0.297583911149039</v>
      </c>
      <c r="Y171" s="9">
        <f ca="1" t="shared" si="52"/>
        <v>0.433414331653372</v>
      </c>
      <c r="Z171" s="5">
        <f ca="1" t="shared" si="53"/>
        <v>0.0740620242623959</v>
      </c>
      <c r="AA171">
        <f ca="1" t="shared" si="49"/>
        <v>0</v>
      </c>
      <c r="AB171">
        <f t="shared" si="54"/>
        <v>0</v>
      </c>
      <c r="AC171" s="5">
        <f ca="1" t="shared" si="44"/>
        <v>0</v>
      </c>
      <c r="AD171">
        <f ca="1" t="shared" si="45"/>
        <v>0</v>
      </c>
    </row>
    <row r="172" spans="1:30">
      <c r="A172">
        <f>IF([1]Sheet!A172="","",[1]Sheet!A172)</f>
        <v>3275573</v>
      </c>
      <c r="B172" t="str">
        <f>IF(A172="","",[1]Sheet!B172)</f>
        <v>2025-04-19 10:50:18</v>
      </c>
      <c r="C172" t="str">
        <f>IF(A172="","",[1]Sheet!C172)</f>
        <v>小单32.36  大双32.36  大单35.28</v>
      </c>
      <c r="D172" t="str">
        <f>IF(A172="","",[1]Sheet!D172)</f>
        <v>大单</v>
      </c>
      <c r="E172">
        <f>IF(A172="","",[1]Sheet!E172)</f>
        <v>100</v>
      </c>
      <c r="F172">
        <f>IF(A172="","",[1]Sheet!F172)</f>
        <v>16</v>
      </c>
      <c r="G172" t="str">
        <f>IF(A172="","",[1]Sheet!G172)</f>
        <v>大双</v>
      </c>
      <c r="H172">
        <f>IF(A172="","",[1]Sheet!H172)</f>
        <v>152.7392</v>
      </c>
      <c r="I172">
        <f>IF(A172="","",[1]Sheet!I172)</f>
        <v>52.7392</v>
      </c>
      <c r="J172" t="str">
        <f>IF(A172="","",IF(F172="待开奖","",[1]Sheet!J172))</f>
        <v>是</v>
      </c>
      <c r="K172">
        <f t="shared" si="55"/>
        <v>1</v>
      </c>
      <c r="L172" s="7">
        <f t="shared" si="46"/>
        <v>1</v>
      </c>
      <c r="M172" s="7" cm="1">
        <f ca="1" t="array" ref="M172">IF(L171="",IF(G171=0,M171,""),IF(ROW()&lt;32,"",AVERAGE(IF(OFFSET(L$2,ROW()-31,0,30,1)&lt;&gt;"",OFFSET(L$2,ROW()-31,0,30,1)))))</f>
        <v>0.733333333333333</v>
      </c>
      <c r="N172" s="8">
        <f ca="1" t="shared" si="50"/>
        <v>0.750537634408602</v>
      </c>
      <c r="O172" s="7">
        <f ca="1" t="array" ref="O172">IF(L171="","",IF(ROW()&lt;32,"",AVERAGE(IF(OFFSET(L$2,ROW()-21,0,20,1)&lt;&gt;"",OFFSET(L$2,ROW()-21,0,20,1)))))</f>
        <v>0.75</v>
      </c>
      <c r="P172" s="8">
        <f ca="1" t="shared" si="51"/>
        <v>0.766129032258065</v>
      </c>
      <c r="Q172" s="7">
        <f t="shared" si="48"/>
        <v>52.7392</v>
      </c>
      <c r="R172" s="7">
        <f t="shared" si="56"/>
        <v>10122.7419999999</v>
      </c>
      <c r="S172" s="14">
        <f t="shared" si="57"/>
        <v>0.00268744056564307</v>
      </c>
      <c r="T172" s="15">
        <f ca="1" t="shared" si="58"/>
        <v>0.750537634408602</v>
      </c>
      <c r="U172" s="14">
        <f t="shared" si="59"/>
        <v>0.0322801960128806</v>
      </c>
      <c r="V172" s="9">
        <f t="shared" si="60"/>
        <v>0.85261484746859</v>
      </c>
      <c r="W172" s="16">
        <f t="shared" si="61"/>
        <v>0.87562496591095</v>
      </c>
      <c r="X172" s="17">
        <f ca="1" t="shared" si="62"/>
        <v>0.314053681585503</v>
      </c>
      <c r="Y172" s="9">
        <f ca="1" t="shared" si="52"/>
        <v>0.429653488053656</v>
      </c>
      <c r="Z172" s="5">
        <f ca="1" t="shared" si="53"/>
        <v>0.0771006785284528</v>
      </c>
      <c r="AA172">
        <f ca="1" t="shared" si="49"/>
        <v>0</v>
      </c>
      <c r="AB172">
        <f t="shared" si="54"/>
        <v>0</v>
      </c>
      <c r="AC172" s="5">
        <f ca="1" t="shared" si="44"/>
        <v>0</v>
      </c>
      <c r="AD172">
        <f ca="1" t="shared" si="45"/>
        <v>0</v>
      </c>
    </row>
    <row r="173" spans="1:30">
      <c r="A173">
        <f>IF([1]Sheet!A173="","",[1]Sheet!A173)</f>
        <v>3275574</v>
      </c>
      <c r="B173" t="str">
        <f>IF(A173="","",[1]Sheet!B173)</f>
        <v>2025-04-19 10:53:39</v>
      </c>
      <c r="C173" t="str">
        <f>IF(A173="","",[1]Sheet!C173)</f>
        <v>小单32.36  大双32.36  大单35.28</v>
      </c>
      <c r="D173" t="str">
        <f>IF(A173="","",[1]Sheet!D173)</f>
        <v>大单</v>
      </c>
      <c r="E173">
        <f>IF(A173="","",[1]Sheet!E173)</f>
        <v>100</v>
      </c>
      <c r="F173">
        <f>IF(A173="","",[1]Sheet!F173)</f>
        <v>10</v>
      </c>
      <c r="G173" t="str">
        <f>IF(A173="","",[1]Sheet!G173)</f>
        <v>小双</v>
      </c>
      <c r="H173">
        <f>IF(A173="","",[1]Sheet!H173)</f>
        <v>0</v>
      </c>
      <c r="I173">
        <f>IF(A173="","",[1]Sheet!I173)</f>
        <v>-100</v>
      </c>
      <c r="J173" t="str">
        <f>IF(A173="","",IF(F173="待开奖","",[1]Sheet!J173))</f>
        <v>否</v>
      </c>
      <c r="K173">
        <f t="shared" si="55"/>
        <v>0</v>
      </c>
      <c r="L173" s="7">
        <f t="shared" si="46"/>
        <v>0</v>
      </c>
      <c r="M173" s="7" cm="1">
        <f ca="1" t="array" ref="M173">IF(L172="",IF(G172=0,M172,""),IF(ROW()&lt;32,"",AVERAGE(IF(OFFSET(L$2,ROW()-31,0,30,1)&lt;&gt;"",OFFSET(L$2,ROW()-31,0,30,1)))))</f>
        <v>0.7</v>
      </c>
      <c r="N173" s="8">
        <f ca="1" t="shared" si="50"/>
        <v>0.750537634408602</v>
      </c>
      <c r="O173" s="7">
        <f ca="1" t="array" ref="O173">IF(L172="","",IF(ROW()&lt;32,"",AVERAGE(IF(OFFSET(L$2,ROW()-21,0,20,1)&lt;&gt;"",OFFSET(L$2,ROW()-21,0,20,1)))))</f>
        <v>0.7</v>
      </c>
      <c r="P173" s="8">
        <f ca="1" t="shared" si="51"/>
        <v>0.719354838709677</v>
      </c>
      <c r="Q173" s="7">
        <f t="shared" si="48"/>
        <v>-100</v>
      </c>
      <c r="R173" s="7">
        <f t="shared" si="56"/>
        <v>10022.7419999999</v>
      </c>
      <c r="S173" s="14">
        <f t="shared" si="57"/>
        <v>0.00310231393052924</v>
      </c>
      <c r="T173" s="15">
        <f ca="1" t="shared" si="58"/>
        <v>0.750537634408602</v>
      </c>
      <c r="U173" s="14">
        <f t="shared" si="59"/>
        <v>0.0322801960128806</v>
      </c>
      <c r="V173" s="9">
        <f t="shared" si="60"/>
        <v>0.80584007540331</v>
      </c>
      <c r="W173" s="16">
        <f t="shared" si="61"/>
        <v>1.01592840357982</v>
      </c>
      <c r="X173" s="17">
        <f ca="1" t="shared" si="62"/>
        <v>0.323531010155328</v>
      </c>
      <c r="Y173" s="9">
        <f ca="1" t="shared" si="52"/>
        <v>0.426752835319068</v>
      </c>
      <c r="Z173" s="5">
        <f ca="1" t="shared" si="53"/>
        <v>0.0793683574612393</v>
      </c>
      <c r="AA173">
        <f ca="1" t="shared" si="49"/>
        <v>0</v>
      </c>
      <c r="AB173">
        <f t="shared" si="54"/>
        <v>0</v>
      </c>
      <c r="AC173" s="5">
        <f ca="1" t="shared" si="44"/>
        <v>0</v>
      </c>
      <c r="AD173">
        <f ca="1" t="shared" si="45"/>
        <v>0</v>
      </c>
    </row>
    <row r="174" spans="1:30">
      <c r="A174">
        <f>IF([1]Sheet!A174="","",[1]Sheet!A174)</f>
        <v>3275575</v>
      </c>
      <c r="B174" t="str">
        <f>IF(A174="","",[1]Sheet!B174)</f>
        <v>2025-04-19 10:57:10</v>
      </c>
      <c r="C174" t="str">
        <f>IF(A174="","",[1]Sheet!C174)</f>
        <v>小单32.36  大双32.36  大单35.28</v>
      </c>
      <c r="D174" t="str">
        <f>IF(A174="","",[1]Sheet!D174)</f>
        <v>大单</v>
      </c>
      <c r="E174">
        <f>IF(A174="","",[1]Sheet!E174)</f>
        <v>100</v>
      </c>
      <c r="F174">
        <f>IF(A174="","",[1]Sheet!F174)</f>
        <v>13</v>
      </c>
      <c r="G174" t="str">
        <f>IF(A174="","",[1]Sheet!G174)</f>
        <v>小单</v>
      </c>
      <c r="H174">
        <f>IF(A174="","",[1]Sheet!H174)</f>
        <v>0</v>
      </c>
      <c r="I174">
        <f>IF(A174="","",[1]Sheet!I174)</f>
        <v>-100</v>
      </c>
      <c r="J174" t="str">
        <f>IF(A174="","",IF(F174="待开奖","",[1]Sheet!J174))</f>
        <v>否</v>
      </c>
      <c r="K174">
        <f t="shared" si="55"/>
        <v>0</v>
      </c>
      <c r="L174" s="7">
        <f t="shared" si="46"/>
        <v>1</v>
      </c>
      <c r="M174" s="7" cm="1">
        <f ca="1" t="array" ref="M174">IF(L173="",IF(G173=0,M173,""),IF(ROW()&lt;32,"",AVERAGE(IF(OFFSET(L$2,ROW()-31,0,30,1)&lt;&gt;"",OFFSET(L$2,ROW()-31,0,30,1)))))</f>
        <v>0.733333333333333</v>
      </c>
      <c r="N174" s="8">
        <f ca="1" t="shared" si="50"/>
        <v>0.654838709677419</v>
      </c>
      <c r="O174" s="7">
        <f ca="1" t="array" ref="O174">IF(L173="","",IF(ROW()&lt;32,"",AVERAGE(IF(OFFSET(L$2,ROW()-21,0,20,1)&lt;&gt;"",OFFSET(L$2,ROW()-21,0,20,1)))))</f>
        <v>0.7</v>
      </c>
      <c r="P174" s="8">
        <f ca="1" t="shared" si="51"/>
        <v>0.654838709677419</v>
      </c>
      <c r="Q174" s="7">
        <f t="shared" si="48"/>
        <v>-68.1</v>
      </c>
      <c r="R174" s="7">
        <f t="shared" si="56"/>
        <v>9954.64199999994</v>
      </c>
      <c r="S174" s="14">
        <f t="shared" si="57"/>
        <v>0.00313436765757836</v>
      </c>
      <c r="T174" s="15">
        <f ca="1" t="shared" si="58"/>
        <v>0.654838709677419</v>
      </c>
      <c r="U174" s="14">
        <f t="shared" si="59"/>
        <v>0.0322801960128806</v>
      </c>
      <c r="V174" s="9">
        <f t="shared" si="60"/>
        <v>0.76078303448101</v>
      </c>
      <c r="W174" s="16">
        <f t="shared" si="61"/>
        <v>0.879557111040407</v>
      </c>
      <c r="X174" s="17">
        <f ca="1" t="shared" si="62"/>
        <v>0.286258007981035</v>
      </c>
      <c r="Y174" s="9">
        <f ca="1" t="shared" si="52"/>
        <v>0.422608897626424</v>
      </c>
      <c r="Z174" s="5">
        <f ca="1" t="shared" si="53"/>
        <v>0.083255035762014</v>
      </c>
      <c r="AA174">
        <f ca="1" t="shared" si="49"/>
        <v>0</v>
      </c>
      <c r="AB174">
        <f t="shared" si="54"/>
        <v>0</v>
      </c>
      <c r="AC174" s="5">
        <f ca="1" t="shared" si="44"/>
        <v>0</v>
      </c>
      <c r="AD174">
        <f ca="1" t="shared" si="45"/>
        <v>0</v>
      </c>
    </row>
    <row r="175" spans="1:30">
      <c r="A175">
        <f>IF([1]Sheet!A175="","",[1]Sheet!A175)</f>
        <v>3275576</v>
      </c>
      <c r="B175" t="str">
        <f>IF(A175="","",[1]Sheet!B175)</f>
        <v>2025-04-19 11:00:51</v>
      </c>
      <c r="C175" t="str">
        <f>IF(A175="","",[1]Sheet!C175)</f>
        <v>小单32.36  大双32.36  大单35.28</v>
      </c>
      <c r="D175" t="str">
        <f>IF(A175="","",[1]Sheet!D175)</f>
        <v>大单</v>
      </c>
      <c r="E175">
        <f>IF(A175="","",[1]Sheet!E175)</f>
        <v>100</v>
      </c>
      <c r="F175">
        <f>IF(A175="","",[1]Sheet!F175)</f>
        <v>15</v>
      </c>
      <c r="G175" t="str">
        <f>IF(A175="","",[1]Sheet!G175)</f>
        <v>大单</v>
      </c>
      <c r="H175">
        <f>IF(A175="","",[1]Sheet!H175)</f>
        <v>152.7624</v>
      </c>
      <c r="I175">
        <f>IF(A175="","",[1]Sheet!I175)</f>
        <v>52.7624</v>
      </c>
      <c r="J175" t="str">
        <f>IF(A175="","",IF(F175="待开奖","",[1]Sheet!J175))</f>
        <v>是</v>
      </c>
      <c r="K175">
        <f t="shared" si="55"/>
        <v>1</v>
      </c>
      <c r="L175" s="7">
        <f t="shared" si="46"/>
        <v>1</v>
      </c>
      <c r="M175" s="7" cm="1">
        <f ca="1" t="array" ref="M175">IF(L174="",IF(G174=0,M174,""),IF(ROW()&lt;32,"",AVERAGE(IF(OFFSET(L$2,ROW()-31,0,30,1)&lt;&gt;"",OFFSET(L$2,ROW()-31,0,30,1)))))</f>
        <v>0.733333333333333</v>
      </c>
      <c r="N175" s="8">
        <f ca="1" t="shared" si="50"/>
        <v>0.750537634408602</v>
      </c>
      <c r="O175" s="7">
        <f ca="1" t="array" ref="O175">IF(L174="","",IF(ROW()&lt;32,"",AVERAGE(IF(OFFSET(L$2,ROW()-21,0,20,1)&lt;&gt;"",OFFSET(L$2,ROW()-21,0,20,1)))))</f>
        <v>0.7</v>
      </c>
      <c r="P175" s="8">
        <f ca="1" t="shared" si="51"/>
        <v>0.719354838709677</v>
      </c>
      <c r="Q175" s="7">
        <f t="shared" si="48"/>
        <v>52.7624</v>
      </c>
      <c r="R175" s="7">
        <f t="shared" si="56"/>
        <v>10007.4043999999</v>
      </c>
      <c r="S175" s="14">
        <f t="shared" si="57"/>
        <v>-0.0084878879576326</v>
      </c>
      <c r="T175" s="15">
        <f ca="1" t="shared" si="58"/>
        <v>0.750537634408602</v>
      </c>
      <c r="U175" s="14">
        <f t="shared" si="59"/>
        <v>0.0322801960128806</v>
      </c>
      <c r="V175" s="9">
        <f t="shared" si="60"/>
        <v>0.700196019118166</v>
      </c>
      <c r="W175" s="16">
        <f t="shared" si="61"/>
        <v>0.879565106723392</v>
      </c>
      <c r="X175" s="17">
        <f ca="1" t="shared" si="62"/>
        <v>0.295853214274722</v>
      </c>
      <c r="Y175" s="9">
        <f ca="1" t="shared" si="52"/>
        <v>0.420315028885094</v>
      </c>
      <c r="Z175" s="5">
        <f ca="1" t="shared" si="53"/>
        <v>0.0857310091595282</v>
      </c>
      <c r="AA175">
        <f ca="1" t="shared" si="49"/>
        <v>0</v>
      </c>
      <c r="AB175">
        <f t="shared" si="54"/>
        <v>1</v>
      </c>
      <c r="AC175" s="5">
        <f ca="1" t="shared" si="44"/>
        <v>0</v>
      </c>
      <c r="AD175">
        <f ca="1" t="shared" si="45"/>
        <v>0</v>
      </c>
    </row>
    <row r="176" spans="1:30">
      <c r="A176">
        <f>IF([1]Sheet!A176="","",[1]Sheet!A176)</f>
        <v>3275577</v>
      </c>
      <c r="B176" t="str">
        <f>IF(A176="","",[1]Sheet!B176)</f>
        <v>2025-04-19 11:04:11</v>
      </c>
      <c r="C176" t="str">
        <f>IF(A176="","",[1]Sheet!C176)</f>
        <v>小单32.36  大双32.36  大单35.28</v>
      </c>
      <c r="D176" t="str">
        <f>IF(A176="","",[1]Sheet!D176)</f>
        <v>大单</v>
      </c>
      <c r="E176">
        <f>IF(A176="","",[1]Sheet!E176)</f>
        <v>100</v>
      </c>
      <c r="F176">
        <f>IF(A176="","",[1]Sheet!F176)</f>
        <v>21</v>
      </c>
      <c r="G176" t="str">
        <f>IF(A176="","",[1]Sheet!G176)</f>
        <v>大单</v>
      </c>
      <c r="H176">
        <f>IF(A176="","",[1]Sheet!H176)</f>
        <v>152.7624</v>
      </c>
      <c r="I176">
        <f>IF(A176="","",[1]Sheet!I176)</f>
        <v>52.7624</v>
      </c>
      <c r="J176" t="str">
        <f>IF(A176="","",IF(F176="待开奖","",[1]Sheet!J176))</f>
        <v>是</v>
      </c>
      <c r="K176">
        <f t="shared" si="55"/>
        <v>1</v>
      </c>
      <c r="L176" s="7">
        <f t="shared" si="46"/>
        <v>1</v>
      </c>
      <c r="M176" s="7" cm="1">
        <f ca="1" t="array" ref="M176">IF(L175="",IF(G175=0,M175,""),IF(ROW()&lt;32,"",AVERAGE(IF(OFFSET(L$2,ROW()-31,0,30,1)&lt;&gt;"",OFFSET(L$2,ROW()-31,0,30,1)))))</f>
        <v>0.733333333333333</v>
      </c>
      <c r="N176" s="8">
        <f ca="1" t="shared" si="50"/>
        <v>0.750537634408602</v>
      </c>
      <c r="O176" s="7">
        <f ca="1" t="array" ref="O176">IF(L175="","",IF(ROW()&lt;32,"",AVERAGE(IF(OFFSET(L$2,ROW()-21,0,20,1)&lt;&gt;"",OFFSET(L$2,ROW()-21,0,20,1)))))</f>
        <v>0.7</v>
      </c>
      <c r="P176" s="8">
        <f ca="1" t="shared" si="51"/>
        <v>0.719354838709677</v>
      </c>
      <c r="Q176" s="7">
        <f t="shared" si="48"/>
        <v>52.7624</v>
      </c>
      <c r="R176" s="7">
        <f t="shared" si="56"/>
        <v>10060.1667999999</v>
      </c>
      <c r="S176" s="14">
        <f t="shared" si="57"/>
        <v>-0.0080169451257196</v>
      </c>
      <c r="T176" s="15">
        <f ca="1" t="shared" si="58"/>
        <v>0.750537634408602</v>
      </c>
      <c r="U176" s="14">
        <f t="shared" si="59"/>
        <v>0.0322801960128806</v>
      </c>
      <c r="V176" s="9">
        <f t="shared" si="60"/>
        <v>0.62905051716957</v>
      </c>
      <c r="W176" s="16">
        <f t="shared" si="61"/>
        <v>0.883499872731901</v>
      </c>
      <c r="X176" s="17">
        <f ca="1" t="shared" si="62"/>
        <v>0.289273423530288</v>
      </c>
      <c r="Y176" s="9">
        <f ca="1" t="shared" si="52"/>
        <v>0.417211002667991</v>
      </c>
      <c r="Z176" s="5">
        <f ca="1" t="shared" si="53"/>
        <v>0.0886827759329052</v>
      </c>
      <c r="AA176">
        <f ca="1" t="shared" si="49"/>
        <v>0</v>
      </c>
      <c r="AB176">
        <f t="shared" si="54"/>
        <v>0</v>
      </c>
      <c r="AC176" s="5">
        <f ca="1" t="shared" si="44"/>
        <v>0</v>
      </c>
      <c r="AD176">
        <f ca="1" t="shared" si="45"/>
        <v>0</v>
      </c>
    </row>
    <row r="177" spans="1:30">
      <c r="A177">
        <f>IF([1]Sheet!A177="","",[1]Sheet!A177)</f>
        <v>3275578</v>
      </c>
      <c r="B177" t="str">
        <f>IF(A177="","",[1]Sheet!B177)</f>
        <v>2025-04-19 11:07:42</v>
      </c>
      <c r="C177" t="str">
        <f>IF(A177="","",[1]Sheet!C177)</f>
        <v>小单32.36  大双32.36  大单35.28</v>
      </c>
      <c r="D177" t="str">
        <f>IF(A177="","",[1]Sheet!D177)</f>
        <v>大单</v>
      </c>
      <c r="E177">
        <f>IF(A177="","",[1]Sheet!E177)</f>
        <v>100</v>
      </c>
      <c r="F177">
        <f>IF(A177="","",[1]Sheet!F177)</f>
        <v>14</v>
      </c>
      <c r="G177" t="str">
        <f>IF(A177="","",[1]Sheet!G177)</f>
        <v>大双</v>
      </c>
      <c r="H177">
        <f>IF(A177="","",[1]Sheet!H177)</f>
        <v>0</v>
      </c>
      <c r="I177">
        <f>IF(A177="","",[1]Sheet!I177)</f>
        <v>-100</v>
      </c>
      <c r="J177" t="str">
        <f>IF(A177="","",IF(F177="待开奖","",[1]Sheet!J177))</f>
        <v>否</v>
      </c>
      <c r="K177">
        <f t="shared" si="55"/>
        <v>0</v>
      </c>
      <c r="L177" s="7">
        <f t="shared" si="46"/>
        <v>1</v>
      </c>
      <c r="M177" s="7" cm="1">
        <f ca="1" t="array" ref="M177">IF(L176="",IF(G176=0,M176,""),IF(ROW()&lt;32,"",AVERAGE(IF(OFFSET(L$2,ROW()-31,0,30,1)&lt;&gt;"",OFFSET(L$2,ROW()-31,0,30,1)))))</f>
        <v>0.766666666666667</v>
      </c>
      <c r="N177" s="8">
        <f ca="1" t="shared" si="50"/>
        <v>0.750537634408602</v>
      </c>
      <c r="O177" s="7">
        <f ca="1" t="array" ref="O177">IF(L176="","",IF(ROW()&lt;32,"",AVERAGE(IF(OFFSET(L$2,ROW()-21,0,20,1)&lt;&gt;"",OFFSET(L$2,ROW()-21,0,20,1)))))</f>
        <v>0.7</v>
      </c>
      <c r="P177" s="8">
        <f ca="1" t="shared" si="51"/>
        <v>0.719354838709677</v>
      </c>
      <c r="Q177" s="7">
        <f t="shared" si="48"/>
        <v>-68.1</v>
      </c>
      <c r="R177" s="7">
        <f t="shared" si="56"/>
        <v>9992.06679999994</v>
      </c>
      <c r="S177" s="14">
        <f t="shared" si="57"/>
        <v>0.00719796205781929</v>
      </c>
      <c r="T177" s="15">
        <f ca="1" t="shared" si="58"/>
        <v>0.750537634408602</v>
      </c>
      <c r="U177" s="14">
        <f t="shared" si="59"/>
        <v>0.0322801960128806</v>
      </c>
      <c r="V177" s="9">
        <f t="shared" si="60"/>
        <v>0.594605549579292</v>
      </c>
      <c r="W177" s="16">
        <f t="shared" si="61"/>
        <v>0.887445183811498</v>
      </c>
      <c r="X177" s="17">
        <f ca="1" t="shared" si="62"/>
        <v>0.290787930034281</v>
      </c>
      <c r="Y177" s="9">
        <f ca="1" t="shared" si="52"/>
        <v>0.413133978613025</v>
      </c>
      <c r="Z177" s="5">
        <f ca="1" t="shared" si="53"/>
        <v>0.0915434797467228</v>
      </c>
      <c r="AA177">
        <f ca="1" t="shared" si="49"/>
        <v>0</v>
      </c>
      <c r="AB177">
        <f t="shared" si="54"/>
        <v>0</v>
      </c>
      <c r="AC177" s="5">
        <f ca="1" t="shared" si="44"/>
        <v>0</v>
      </c>
      <c r="AD177">
        <f ca="1" t="shared" si="45"/>
        <v>0</v>
      </c>
    </row>
    <row r="178" spans="1:30">
      <c r="A178">
        <f>IF([1]Sheet!A178="","",[1]Sheet!A178)</f>
        <v>3275579</v>
      </c>
      <c r="B178" t="str">
        <f>IF(A178="","",[1]Sheet!B178)</f>
        <v>2025-04-19 11:11:13</v>
      </c>
      <c r="C178" t="str">
        <f>IF(A178="","",[1]Sheet!C178)</f>
        <v>小单32.36  大双32.36  大单35.28</v>
      </c>
      <c r="D178" t="str">
        <f>IF(A178="","",[1]Sheet!D178)</f>
        <v>大单</v>
      </c>
      <c r="E178">
        <f>IF(A178="","",[1]Sheet!E178)</f>
        <v>100</v>
      </c>
      <c r="F178">
        <f>IF(A178="","",[1]Sheet!F178)</f>
        <v>17</v>
      </c>
      <c r="G178" t="str">
        <f>IF(A178="","",[1]Sheet!G178)</f>
        <v>大单</v>
      </c>
      <c r="H178">
        <f>IF(A178="","",[1]Sheet!H178)</f>
        <v>152.7624</v>
      </c>
      <c r="I178">
        <f>IF(A178="","",[1]Sheet!I178)</f>
        <v>52.7624</v>
      </c>
      <c r="J178" t="str">
        <f>IF(A178="","",IF(F178="待开奖","",[1]Sheet!J178))</f>
        <v>是</v>
      </c>
      <c r="K178">
        <f t="shared" si="55"/>
        <v>1</v>
      </c>
      <c r="L178" s="7">
        <f t="shared" si="46"/>
        <v>1</v>
      </c>
      <c r="M178" s="7" cm="1">
        <f ca="1" t="array" ref="M178">IF(L177="",IF(G177=0,M177,""),IF(ROW()&lt;32,"",AVERAGE(IF(OFFSET(L$2,ROW()-31,0,30,1)&lt;&gt;"",OFFSET(L$2,ROW()-31,0,30,1)))))</f>
        <v>0.8</v>
      </c>
      <c r="N178" s="8">
        <f ca="1" t="shared" si="50"/>
        <v>0.781720430107527</v>
      </c>
      <c r="O178" s="7">
        <f ca="1" t="array" ref="O178">IF(L177="","",IF(ROW()&lt;32,"",AVERAGE(IF(OFFSET(L$2,ROW()-21,0,20,1)&lt;&gt;"",OFFSET(L$2,ROW()-21,0,20,1)))))</f>
        <v>0.7</v>
      </c>
      <c r="P178" s="8">
        <f ca="1" t="shared" si="51"/>
        <v>0.719354838709677</v>
      </c>
      <c r="Q178" s="7">
        <f t="shared" si="48"/>
        <v>52.7624</v>
      </c>
      <c r="R178" s="7">
        <f t="shared" si="56"/>
        <v>10044.8291999999</v>
      </c>
      <c r="S178" s="14">
        <f t="shared" si="57"/>
        <v>0.0104978209718879</v>
      </c>
      <c r="T178" s="15">
        <f ca="1" t="shared" si="58"/>
        <v>0.781720430107527</v>
      </c>
      <c r="U178" s="14">
        <f t="shared" si="59"/>
        <v>0.0322801960128806</v>
      </c>
      <c r="V178" s="9">
        <f t="shared" si="60"/>
        <v>0.566984103546041</v>
      </c>
      <c r="W178" s="16">
        <f t="shared" si="61"/>
        <v>0.887453251274965</v>
      </c>
      <c r="X178" s="17">
        <f ca="1" t="shared" si="62"/>
        <v>0.295253108991308</v>
      </c>
      <c r="Y178" s="9">
        <f ca="1" t="shared" si="52"/>
        <v>0.409517813894557</v>
      </c>
      <c r="Z178" s="5">
        <f ca="1" t="shared" si="53"/>
        <v>0.0939541691579013</v>
      </c>
      <c r="AA178">
        <f ca="1" t="shared" si="49"/>
        <v>0</v>
      </c>
      <c r="AB178">
        <f t="shared" si="54"/>
        <v>1</v>
      </c>
      <c r="AC178" s="5">
        <f ca="1" t="shared" si="44"/>
        <v>0</v>
      </c>
      <c r="AD178">
        <f ca="1" t="shared" si="45"/>
        <v>0</v>
      </c>
    </row>
    <row r="179" spans="1:30">
      <c r="A179">
        <f>IF([1]Sheet!A179="","",[1]Sheet!A179)</f>
        <v>3275580</v>
      </c>
      <c r="B179" t="str">
        <f>IF(A179="","",[1]Sheet!B179)</f>
        <v>2025-04-19 11:14:44</v>
      </c>
      <c r="C179" t="str">
        <f>IF(A179="","",[1]Sheet!C179)</f>
        <v>小单32.36  大双32.36  大单35.28</v>
      </c>
      <c r="D179" t="str">
        <f>IF(A179="","",[1]Sheet!D179)</f>
        <v>大单</v>
      </c>
      <c r="E179">
        <f>IF(A179="","",[1]Sheet!E179)</f>
        <v>100</v>
      </c>
      <c r="F179">
        <f>IF(A179="","",[1]Sheet!F179)</f>
        <v>11</v>
      </c>
      <c r="G179" t="str">
        <f>IF(A179="","",[1]Sheet!G179)</f>
        <v>小单</v>
      </c>
      <c r="H179">
        <f>IF(A179="","",[1]Sheet!H179)</f>
        <v>152.7392</v>
      </c>
      <c r="I179">
        <f>IF(A179="","",[1]Sheet!I179)</f>
        <v>52.7392</v>
      </c>
      <c r="J179" t="str">
        <f>IF(A179="","",IF(F179="待开奖","",[1]Sheet!J179))</f>
        <v>是</v>
      </c>
      <c r="K179">
        <f t="shared" si="55"/>
        <v>1</v>
      </c>
      <c r="L179" s="7">
        <f t="shared" si="46"/>
        <v>1</v>
      </c>
      <c r="M179" s="7" cm="1">
        <f ca="1" t="array" ref="M179">IF(L178="",IF(G178=0,M178,""),IF(ROW()&lt;32,"",AVERAGE(IF(OFFSET(L$2,ROW()-31,0,30,1)&lt;&gt;"",OFFSET(L$2,ROW()-31,0,30,1)))))</f>
        <v>0.8</v>
      </c>
      <c r="N179" s="8">
        <f ca="1" t="shared" si="50"/>
        <v>0.812903225806452</v>
      </c>
      <c r="O179" s="7">
        <f ca="1" t="array" ref="O179">IF(L178="","",IF(ROW()&lt;32,"",AVERAGE(IF(OFFSET(L$2,ROW()-21,0,20,1)&lt;&gt;"",OFFSET(L$2,ROW()-21,0,20,1)))))</f>
        <v>0.7</v>
      </c>
      <c r="P179" s="8">
        <f ca="1" t="shared" si="51"/>
        <v>0.719354838709677</v>
      </c>
      <c r="Q179" s="7">
        <f t="shared" si="48"/>
        <v>52.7392</v>
      </c>
      <c r="R179" s="7">
        <f t="shared" si="56"/>
        <v>10097.5683999999</v>
      </c>
      <c r="S179" s="14">
        <f t="shared" si="57"/>
        <v>0.0108834295223632</v>
      </c>
      <c r="T179" s="15">
        <f ca="1" t="shared" si="58"/>
        <v>0.812903225806452</v>
      </c>
      <c r="U179" s="14">
        <f t="shared" si="59"/>
        <v>0.0290446055354301</v>
      </c>
      <c r="V179" s="9">
        <f t="shared" si="60"/>
        <v>0.540574145263992</v>
      </c>
      <c r="W179" s="16">
        <f t="shared" si="61"/>
        <v>1.02896702065959</v>
      </c>
      <c r="X179" s="17">
        <f ca="1" t="shared" si="62"/>
        <v>0.314086408949728</v>
      </c>
      <c r="Y179" s="9">
        <f ca="1" t="shared" si="52"/>
        <v>0.406399598426961</v>
      </c>
      <c r="Z179" s="5">
        <f ca="1" t="shared" si="53"/>
        <v>0.0955045337634047</v>
      </c>
      <c r="AA179">
        <f ca="1" t="shared" si="49"/>
        <v>0</v>
      </c>
      <c r="AB179">
        <f t="shared" si="54"/>
        <v>0</v>
      </c>
      <c r="AC179" s="5">
        <f ca="1" t="shared" si="44"/>
        <v>0</v>
      </c>
      <c r="AD179">
        <f ca="1" t="shared" si="45"/>
        <v>0</v>
      </c>
    </row>
    <row r="180" spans="1:30">
      <c r="A180">
        <f>IF([1]Sheet!A180="","",[1]Sheet!A180)</f>
        <v>3275581</v>
      </c>
      <c r="B180" t="str">
        <f>IF(A180="","",[1]Sheet!B180)</f>
        <v>2025-04-19 11:18:15</v>
      </c>
      <c r="C180" t="str">
        <f>IF(A180="","",[1]Sheet!C180)</f>
        <v>小单32.36  大双32.36  大单35.28</v>
      </c>
      <c r="D180" t="str">
        <f>IF(A180="","",[1]Sheet!D180)</f>
        <v>大单</v>
      </c>
      <c r="E180">
        <f>IF(A180="","",[1]Sheet!E180)</f>
        <v>100</v>
      </c>
      <c r="F180">
        <f>IF(A180="","",[1]Sheet!F180)</f>
        <v>2</v>
      </c>
      <c r="G180" t="str">
        <f>IF(A180="","",[1]Sheet!G180)</f>
        <v>小双</v>
      </c>
      <c r="H180">
        <f>IF(A180="","",[1]Sheet!H180)</f>
        <v>0</v>
      </c>
      <c r="I180">
        <f>IF(A180="","",[1]Sheet!I180)</f>
        <v>-100</v>
      </c>
      <c r="J180" t="str">
        <f>IF(A180="","",IF(F180="待开奖","",[1]Sheet!J180))</f>
        <v>否</v>
      </c>
      <c r="K180">
        <f t="shared" si="55"/>
        <v>0</v>
      </c>
      <c r="L180" s="7">
        <f t="shared" si="46"/>
        <v>0</v>
      </c>
      <c r="M180" s="7" cm="1">
        <f ca="1" t="array" ref="M180">IF(L179="",IF(G179=0,M179,""),IF(ROW()&lt;32,"",AVERAGE(IF(OFFSET(L$2,ROW()-31,0,30,1)&lt;&gt;"",OFFSET(L$2,ROW()-31,0,30,1)))))</f>
        <v>0.766666666666667</v>
      </c>
      <c r="N180" s="8">
        <f ca="1" t="shared" si="50"/>
        <v>0.812903225806452</v>
      </c>
      <c r="O180" s="7">
        <f ca="1" t="array" ref="O180">IF(L179="","",IF(ROW()&lt;32,"",AVERAGE(IF(OFFSET(L$2,ROW()-21,0,20,1)&lt;&gt;"",OFFSET(L$2,ROW()-21,0,20,1)))))</f>
        <v>0.7</v>
      </c>
      <c r="P180" s="8">
        <f ca="1" t="shared" si="51"/>
        <v>0.719354838709677</v>
      </c>
      <c r="Q180" s="7">
        <f t="shared" si="48"/>
        <v>-100</v>
      </c>
      <c r="R180" s="7">
        <f t="shared" si="56"/>
        <v>9997.56839999994</v>
      </c>
      <c r="S180" s="14">
        <f t="shared" si="57"/>
        <v>0.0108259704123852</v>
      </c>
      <c r="T180" s="15">
        <f ca="1" t="shared" si="58"/>
        <v>0.812903225806452</v>
      </c>
      <c r="U180" s="14">
        <f t="shared" si="59"/>
        <v>0.0290446055354301</v>
      </c>
      <c r="V180" s="9">
        <f t="shared" si="60"/>
        <v>0.515336384647491</v>
      </c>
      <c r="W180" s="16">
        <f t="shared" si="61"/>
        <v>1.03328373432531</v>
      </c>
      <c r="X180" s="17">
        <f ca="1" t="shared" si="62"/>
        <v>0.311977066521657</v>
      </c>
      <c r="Y180" s="9">
        <f ca="1" t="shared" si="52"/>
        <v>0.40151921771318</v>
      </c>
      <c r="Z180" s="5">
        <f ca="1" t="shared" si="53"/>
        <v>0.0964592669649969</v>
      </c>
      <c r="AA180">
        <f ca="1" t="shared" si="49"/>
        <v>0</v>
      </c>
      <c r="AB180">
        <f t="shared" si="54"/>
        <v>0</v>
      </c>
      <c r="AC180" s="5">
        <f ca="1" t="shared" si="44"/>
        <v>0</v>
      </c>
      <c r="AD180">
        <f ca="1" t="shared" si="45"/>
        <v>0</v>
      </c>
    </row>
    <row r="181" spans="1:30">
      <c r="A181">
        <f>IF([1]Sheet!A181="","",[1]Sheet!A181)</f>
        <v>3275582</v>
      </c>
      <c r="B181" t="str">
        <f>IF(A181="","",[1]Sheet!B181)</f>
        <v>2025-04-19 11:21:45</v>
      </c>
      <c r="C181" t="str">
        <f>IF(A181="","",[1]Sheet!C181)</f>
        <v>小单32.36  大双32.36  大单35.28</v>
      </c>
      <c r="D181" t="str">
        <f>IF(A181="","",[1]Sheet!D181)</f>
        <v>大单</v>
      </c>
      <c r="E181">
        <f>IF(A181="","",[1]Sheet!E181)</f>
        <v>100</v>
      </c>
      <c r="F181">
        <f>IF(A181="","",[1]Sheet!F181)</f>
        <v>7</v>
      </c>
      <c r="G181" t="str">
        <f>IF(A181="","",[1]Sheet!G181)</f>
        <v>小单</v>
      </c>
      <c r="H181">
        <f>IF(A181="","",[1]Sheet!H181)</f>
        <v>152.7392</v>
      </c>
      <c r="I181">
        <f>IF(A181="","",[1]Sheet!I181)</f>
        <v>52.7392</v>
      </c>
      <c r="J181" t="str">
        <f>IF(A181="","",IF(F181="待开奖","",[1]Sheet!J181))</f>
        <v>是</v>
      </c>
      <c r="K181">
        <f t="shared" si="55"/>
        <v>1</v>
      </c>
      <c r="L181" s="7">
        <f t="shared" si="46"/>
        <v>1</v>
      </c>
      <c r="M181" s="7" cm="1">
        <f ca="1" t="array" ref="M181">IF(L180="",IF(G180=0,M180,""),IF(ROW()&lt;32,"",AVERAGE(IF(OFFSET(L$2,ROW()-31,0,30,1)&lt;&gt;"",OFFSET(L$2,ROW()-31,0,30,1)))))</f>
        <v>0.766666666666667</v>
      </c>
      <c r="N181" s="8">
        <f ca="1" t="shared" si="50"/>
        <v>0.717204301075269</v>
      </c>
      <c r="O181" s="7">
        <f ca="1" t="array" ref="O181">IF(L180="","",IF(ROW()&lt;32,"",AVERAGE(IF(OFFSET(L$2,ROW()-21,0,20,1)&lt;&gt;"",OFFSET(L$2,ROW()-21,0,20,1)))))</f>
        <v>0.7</v>
      </c>
      <c r="P181" s="8">
        <f ca="1" t="shared" si="51"/>
        <v>0.654838709677419</v>
      </c>
      <c r="Q181" s="7">
        <f t="shared" si="48"/>
        <v>52.7392</v>
      </c>
      <c r="R181" s="7">
        <f t="shared" si="56"/>
        <v>10050.3075999999</v>
      </c>
      <c r="S181" s="14">
        <f t="shared" si="57"/>
        <v>0.00768498298694617</v>
      </c>
      <c r="T181" s="15">
        <f ca="1" t="shared" si="58"/>
        <v>0.717204301075269</v>
      </c>
      <c r="U181" s="14">
        <f t="shared" si="59"/>
        <v>0.0290446055354301</v>
      </c>
      <c r="V181" s="9">
        <f t="shared" si="60"/>
        <v>0.485511233691762</v>
      </c>
      <c r="W181" s="16">
        <f t="shared" si="61"/>
        <v>0.891406701696333</v>
      </c>
      <c r="X181" s="17">
        <f ca="1" t="shared" si="62"/>
        <v>0.274724766989318</v>
      </c>
      <c r="Y181" s="9">
        <f ca="1" t="shared" si="52"/>
        <v>0.394914260575133</v>
      </c>
      <c r="Z181" s="5">
        <f ca="1" t="shared" si="53"/>
        <v>0.0981169953958672</v>
      </c>
      <c r="AA181">
        <f ca="1" t="shared" si="49"/>
        <v>0</v>
      </c>
      <c r="AB181">
        <f t="shared" si="54"/>
        <v>0</v>
      </c>
      <c r="AC181" s="5">
        <f ca="1" t="shared" si="44"/>
        <v>0</v>
      </c>
      <c r="AD181">
        <f ca="1" t="shared" si="45"/>
        <v>0</v>
      </c>
    </row>
    <row r="182" spans="1:30">
      <c r="A182">
        <f>IF([1]Sheet!A182="","",[1]Sheet!A182)</f>
        <v>3275583</v>
      </c>
      <c r="B182" t="str">
        <f>IF(A182="","",[1]Sheet!B182)</f>
        <v>2025-04-19 11:25:16</v>
      </c>
      <c r="C182" t="str">
        <f>IF(A182="","",[1]Sheet!C182)</f>
        <v>小单32.36  大双32.36  大单35.28</v>
      </c>
      <c r="D182" t="str">
        <f>IF(A182="","",[1]Sheet!D182)</f>
        <v>大单</v>
      </c>
      <c r="E182">
        <f>IF(A182="","",[1]Sheet!E182)</f>
        <v>100</v>
      </c>
      <c r="F182">
        <f>IF(A182="","",[1]Sheet!F182)</f>
        <v>21</v>
      </c>
      <c r="G182" t="str">
        <f>IF(A182="","",[1]Sheet!G182)</f>
        <v>大单</v>
      </c>
      <c r="H182">
        <f>IF(A182="","",[1]Sheet!H182)</f>
        <v>152.7624</v>
      </c>
      <c r="I182">
        <f>IF(A182="","",[1]Sheet!I182)</f>
        <v>52.7624</v>
      </c>
      <c r="J182" t="str">
        <f>IF(A182="","",IF(F182="待开奖","",[1]Sheet!J182))</f>
        <v>是</v>
      </c>
      <c r="K182">
        <f t="shared" si="55"/>
        <v>1</v>
      </c>
      <c r="L182" s="7">
        <f t="shared" si="46"/>
        <v>1</v>
      </c>
      <c r="M182" s="7" cm="1">
        <f ca="1" t="array" ref="M182">IF(L181="",IF(G181=0,M181,""),IF(ROW()&lt;32,"",AVERAGE(IF(OFFSET(L$2,ROW()-31,0,30,1)&lt;&gt;"",OFFSET(L$2,ROW()-31,0,30,1)))))</f>
        <v>0.766666666666667</v>
      </c>
      <c r="N182" s="8">
        <f ca="1" t="shared" si="50"/>
        <v>0.781720430107527</v>
      </c>
      <c r="O182" s="7">
        <f ca="1" t="array" ref="O182">IF(L181="","",IF(ROW()&lt;32,"",AVERAGE(IF(OFFSET(L$2,ROW()-21,0,20,1)&lt;&gt;"",OFFSET(L$2,ROW()-21,0,20,1)))))</f>
        <v>0.75</v>
      </c>
      <c r="P182" s="8">
        <f ca="1" t="shared" si="51"/>
        <v>0.766129032258065</v>
      </c>
      <c r="Q182" s="7">
        <f t="shared" si="48"/>
        <v>52.7624</v>
      </c>
      <c r="R182" s="7">
        <f t="shared" si="56"/>
        <v>10103.0699999999</v>
      </c>
      <c r="S182" s="14">
        <f t="shared" si="57"/>
        <v>0.00764434760303829</v>
      </c>
      <c r="T182" s="15">
        <f ca="1" t="shared" si="58"/>
        <v>0.781720430107527</v>
      </c>
      <c r="U182" s="14">
        <f t="shared" si="59"/>
        <v>0.0257838440477807</v>
      </c>
      <c r="V182" s="9">
        <f t="shared" si="60"/>
        <v>0.454703033652641</v>
      </c>
      <c r="W182" s="16">
        <f t="shared" si="61"/>
        <v>1.03328373432531</v>
      </c>
      <c r="X182" s="17">
        <f ca="1" t="shared" si="62"/>
        <v>0.299700913885878</v>
      </c>
      <c r="Y182" s="9">
        <f ca="1" t="shared" si="52"/>
        <v>0.389597582533176</v>
      </c>
      <c r="Z182" s="5">
        <f ca="1" t="shared" si="53"/>
        <v>0.0988084165309008</v>
      </c>
      <c r="AA182">
        <f ca="1" t="shared" si="49"/>
        <v>0</v>
      </c>
      <c r="AB182">
        <f t="shared" si="54"/>
        <v>0</v>
      </c>
      <c r="AC182" s="5">
        <f ca="1" t="shared" si="44"/>
        <v>0</v>
      </c>
      <c r="AD182">
        <f ca="1" t="shared" si="45"/>
        <v>0</v>
      </c>
    </row>
    <row r="183" spans="1:30">
      <c r="A183">
        <f>IF([1]Sheet!A183="","",[1]Sheet!A183)</f>
        <v>3275584</v>
      </c>
      <c r="B183" t="str">
        <f>IF(A183="","",[1]Sheet!B183)</f>
        <v>2025-04-19 11:28:47</v>
      </c>
      <c r="C183" t="str">
        <f>IF(A183="","",[1]Sheet!C183)</f>
        <v>小单32.36  大双32.36  大单35.28</v>
      </c>
      <c r="D183" t="str">
        <f>IF(A183="","",[1]Sheet!D183)</f>
        <v>大单</v>
      </c>
      <c r="E183">
        <f>IF(A183="","",[1]Sheet!E183)</f>
        <v>100</v>
      </c>
      <c r="F183">
        <f>IF(A183="","",[1]Sheet!F183)</f>
        <v>17</v>
      </c>
      <c r="G183" t="str">
        <f>IF(A183="","",[1]Sheet!G183)</f>
        <v>大单</v>
      </c>
      <c r="H183">
        <f>IF(A183="","",[1]Sheet!H183)</f>
        <v>152.7624</v>
      </c>
      <c r="I183">
        <f>IF(A183="","",[1]Sheet!I183)</f>
        <v>52.7624</v>
      </c>
      <c r="J183" t="str">
        <f>IF(A183="","",IF(F183="待开奖","",[1]Sheet!J183))</f>
        <v>是</v>
      </c>
      <c r="K183">
        <f t="shared" si="55"/>
        <v>1</v>
      </c>
      <c r="L183" s="7">
        <f t="shared" si="46"/>
        <v>1</v>
      </c>
      <c r="M183" s="7" cm="1">
        <f ca="1" t="array" ref="M183">IF(L182="",IF(G182=0,M182,""),IF(ROW()&lt;32,"",AVERAGE(IF(OFFSET(L$2,ROW()-31,0,30,1)&lt;&gt;"",OFFSET(L$2,ROW()-31,0,30,1)))))</f>
        <v>0.766666666666667</v>
      </c>
      <c r="N183" s="8">
        <f ca="1" t="shared" si="50"/>
        <v>0.781720430107527</v>
      </c>
      <c r="O183" s="7">
        <f ca="1" t="array" ref="O183">IF(L182="","",IF(ROW()&lt;32,"",AVERAGE(IF(OFFSET(L$2,ROW()-21,0,20,1)&lt;&gt;"",OFFSET(L$2,ROW()-21,0,20,1)))))</f>
        <v>0.8</v>
      </c>
      <c r="P183" s="8">
        <f ca="1" t="shared" si="51"/>
        <v>0.812903225806452</v>
      </c>
      <c r="Q183" s="7">
        <f t="shared" si="48"/>
        <v>52.7624</v>
      </c>
      <c r="R183" s="7">
        <f t="shared" si="56"/>
        <v>10155.8323999999</v>
      </c>
      <c r="S183" s="14">
        <f t="shared" si="57"/>
        <v>0.00760645348762002</v>
      </c>
      <c r="T183" s="15">
        <f ca="1" t="shared" si="58"/>
        <v>0.781720430107527</v>
      </c>
      <c r="U183" s="14">
        <f t="shared" si="59"/>
        <v>0.0257838440477807</v>
      </c>
      <c r="V183" s="9">
        <f t="shared" si="60"/>
        <v>0.423145489942741</v>
      </c>
      <c r="W183" s="16">
        <f t="shared" si="61"/>
        <v>1.03330693386132</v>
      </c>
      <c r="X183" s="17">
        <f ca="1" t="shared" si="62"/>
        <v>0.296536111233864</v>
      </c>
      <c r="Y183" s="9">
        <f ca="1" t="shared" si="52"/>
        <v>0.383500817400904</v>
      </c>
      <c r="Z183" s="5">
        <f ca="1" t="shared" si="53"/>
        <v>0.0987196239188256</v>
      </c>
      <c r="AA183">
        <f ca="1" t="shared" si="49"/>
        <v>0</v>
      </c>
      <c r="AB183">
        <f t="shared" si="54"/>
        <v>0</v>
      </c>
      <c r="AC183" s="5">
        <f ca="1" t="shared" si="44"/>
        <v>0</v>
      </c>
      <c r="AD183">
        <f ca="1" t="shared" si="45"/>
        <v>0</v>
      </c>
    </row>
    <row r="184" spans="1:30">
      <c r="A184">
        <f>IF([1]Sheet!A184="","",[1]Sheet!A184)</f>
        <v>3275585</v>
      </c>
      <c r="B184" t="str">
        <f>IF(A184="","",[1]Sheet!B184)</f>
        <v>2025-04-19 11:32:08</v>
      </c>
      <c r="C184" t="str">
        <f>IF(A184="","",[1]Sheet!C184)</f>
        <v>小单32.36  大双32.36  大单35.28</v>
      </c>
      <c r="D184" t="str">
        <f>IF(A184="","",[1]Sheet!D184)</f>
        <v>大单</v>
      </c>
      <c r="E184">
        <f>IF(A184="","",[1]Sheet!E184)</f>
        <v>100</v>
      </c>
      <c r="F184">
        <f>IF(A184="","",[1]Sheet!F184)</f>
        <v>11</v>
      </c>
      <c r="G184" t="str">
        <f>IF(A184="","",[1]Sheet!G184)</f>
        <v>小单</v>
      </c>
      <c r="H184">
        <f>IF(A184="","",[1]Sheet!H184)</f>
        <v>152.7392</v>
      </c>
      <c r="I184">
        <f>IF(A184="","",[1]Sheet!I184)</f>
        <v>52.7392</v>
      </c>
      <c r="J184" t="str">
        <f>IF(A184="","",IF(F184="待开奖","",[1]Sheet!J184))</f>
        <v>是</v>
      </c>
      <c r="K184">
        <f t="shared" si="55"/>
        <v>1</v>
      </c>
      <c r="L184" s="7">
        <f t="shared" si="46"/>
        <v>1</v>
      </c>
      <c r="M184" s="7" cm="1">
        <f ca="1" t="array" ref="M184">IF(L183="",IF(G183=0,M183,""),IF(ROW()&lt;32,"",AVERAGE(IF(OFFSET(L$2,ROW()-31,0,30,1)&lt;&gt;"",OFFSET(L$2,ROW()-31,0,30,1)))))</f>
        <v>0.766666666666667</v>
      </c>
      <c r="N184" s="8">
        <f ca="1" t="shared" si="50"/>
        <v>0.781720430107527</v>
      </c>
      <c r="O184" s="7">
        <f ca="1" t="array" ref="O184">IF(L183="","",IF(ROW()&lt;32,"",AVERAGE(IF(OFFSET(L$2,ROW()-21,0,20,1)&lt;&gt;"",OFFSET(L$2,ROW()-21,0,20,1)))))</f>
        <v>0.8</v>
      </c>
      <c r="P184" s="8">
        <f ca="1" t="shared" si="51"/>
        <v>0.812903225806452</v>
      </c>
      <c r="Q184" s="7">
        <f t="shared" ref="Q184:Q200" si="63">IF(OR(F184=13,F184=14),IF(L184=1,-68.1,I184),I184)</f>
        <v>52.7392</v>
      </c>
      <c r="R184" s="7">
        <f t="shared" si="56"/>
        <v>10208.5715999999</v>
      </c>
      <c r="S184" s="14">
        <f t="shared" si="57"/>
        <v>0.0197948294785733</v>
      </c>
      <c r="T184" s="15">
        <f ca="1" t="shared" si="58"/>
        <v>0.781720430107527</v>
      </c>
      <c r="U184" s="14">
        <f t="shared" si="59"/>
        <v>0.0257838440477807</v>
      </c>
      <c r="V184" s="9">
        <f t="shared" si="60"/>
        <v>0.415182009617125</v>
      </c>
      <c r="W184" s="16">
        <f t="shared" si="61"/>
        <v>1.03333013339733</v>
      </c>
      <c r="X184" s="17">
        <f ca="1" t="shared" si="62"/>
        <v>0.299398595952189</v>
      </c>
      <c r="Y184" s="9">
        <f ca="1" t="shared" si="52"/>
        <v>0.376643178401762</v>
      </c>
      <c r="Z184" s="5">
        <f ca="1" t="shared" si="53"/>
        <v>0.0971658679897306</v>
      </c>
      <c r="AA184">
        <f ca="1" t="shared" si="49"/>
        <v>0</v>
      </c>
      <c r="AB184">
        <f t="shared" si="54"/>
        <v>0</v>
      </c>
      <c r="AC184" s="5">
        <f ca="1" t="shared" si="44"/>
        <v>0</v>
      </c>
      <c r="AD184">
        <f ca="1" t="shared" si="45"/>
        <v>0</v>
      </c>
    </row>
    <row r="185" spans="1:30">
      <c r="A185">
        <f>IF([1]Sheet!A185="","",[1]Sheet!A185)</f>
        <v>3275586</v>
      </c>
      <c r="B185" t="str">
        <f>IF(A185="","",[1]Sheet!B185)</f>
        <v>2025-04-19 11:35:49</v>
      </c>
      <c r="C185" t="str">
        <f>IF(A185="","",[1]Sheet!C185)</f>
        <v>小单32.36  大双32.36  大单35.28</v>
      </c>
      <c r="D185" t="str">
        <f>IF(A185="","",[1]Sheet!D185)</f>
        <v>大单</v>
      </c>
      <c r="E185">
        <f>IF(A185="","",[1]Sheet!E185)</f>
        <v>100</v>
      </c>
      <c r="F185">
        <f>IF(A185="","",[1]Sheet!F185)</f>
        <v>20</v>
      </c>
      <c r="G185" t="str">
        <f>IF(A185="","",[1]Sheet!G185)</f>
        <v>大双</v>
      </c>
      <c r="H185">
        <f>IF(A185="","",[1]Sheet!H185)</f>
        <v>152.7392</v>
      </c>
      <c r="I185">
        <f>IF(A185="","",[1]Sheet!I185)</f>
        <v>52.7392</v>
      </c>
      <c r="J185" t="str">
        <f>IF(A185="","",IF(F185="待开奖","",[1]Sheet!J185))</f>
        <v>是</v>
      </c>
      <c r="K185">
        <f t="shared" si="55"/>
        <v>1</v>
      </c>
      <c r="L185" s="7">
        <f t="shared" si="46"/>
        <v>1</v>
      </c>
      <c r="M185" s="7" cm="1">
        <f ca="1" t="array" ref="M185">IF(L184="",IF(G184=0,M184,""),IF(ROW()&lt;32,"",AVERAGE(IF(OFFSET(L$2,ROW()-31,0,30,1)&lt;&gt;"",OFFSET(L$2,ROW()-31,0,30,1)))))</f>
        <v>0.766666666666667</v>
      </c>
      <c r="N185" s="8">
        <f ca="1" t="shared" si="50"/>
        <v>0.781720430107527</v>
      </c>
      <c r="O185" s="7">
        <f ca="1" t="array" ref="O185">IF(L184="","",IF(ROW()&lt;32,"",AVERAGE(IF(OFFSET(L$2,ROW()-21,0,20,1)&lt;&gt;"",OFFSET(L$2,ROW()-21,0,20,1)))))</f>
        <v>0.8</v>
      </c>
      <c r="P185" s="8">
        <f ca="1" t="shared" si="51"/>
        <v>0.812903225806452</v>
      </c>
      <c r="Q185" s="7">
        <f t="shared" si="63"/>
        <v>52.7392</v>
      </c>
      <c r="R185" s="7">
        <f t="shared" si="56"/>
        <v>10261.3107999999</v>
      </c>
      <c r="S185" s="14">
        <f t="shared" si="57"/>
        <v>0.019688189459603</v>
      </c>
      <c r="T185" s="15">
        <f ca="1" t="shared" si="58"/>
        <v>0.781720430107527</v>
      </c>
      <c r="U185" s="14">
        <f t="shared" si="59"/>
        <v>0.0257838440477807</v>
      </c>
      <c r="V185" s="9">
        <f t="shared" si="60"/>
        <v>0.417399527851586</v>
      </c>
      <c r="W185" s="16">
        <f t="shared" si="61"/>
        <v>1.20673985022555</v>
      </c>
      <c r="X185" s="17">
        <f ca="1" t="shared" si="62"/>
        <v>0.316929327452766</v>
      </c>
      <c r="Y185" s="9">
        <f ca="1" t="shared" si="52"/>
        <v>0.370266573009958</v>
      </c>
      <c r="Z185" s="5">
        <f ca="1" t="shared" si="53"/>
        <v>0.0945634984761293</v>
      </c>
      <c r="AA185">
        <f ca="1" t="shared" si="49"/>
        <v>0</v>
      </c>
      <c r="AB185">
        <f t="shared" si="54"/>
        <v>0</v>
      </c>
      <c r="AC185" s="5">
        <f ca="1" t="shared" si="44"/>
        <v>0</v>
      </c>
      <c r="AD185">
        <f ca="1" t="shared" si="45"/>
        <v>0</v>
      </c>
    </row>
    <row r="186" spans="1:30">
      <c r="A186">
        <f>IF([1]Sheet!A186="","",[1]Sheet!A186)</f>
        <v>3275587</v>
      </c>
      <c r="B186" t="str">
        <f>IF(A186="","",[1]Sheet!B186)</f>
        <v>2025-04-19 11:39:09</v>
      </c>
      <c r="C186" t="str">
        <f>IF(A186="","",[1]Sheet!C186)</f>
        <v>小单32.36  大双32.36  大单35.28</v>
      </c>
      <c r="D186" t="str">
        <f>IF(A186="","",[1]Sheet!D186)</f>
        <v>大单</v>
      </c>
      <c r="E186">
        <f>IF(A186="","",[1]Sheet!E186)</f>
        <v>100</v>
      </c>
      <c r="F186">
        <f>IF(A186="","",[1]Sheet!F186)</f>
        <v>17</v>
      </c>
      <c r="G186" t="str">
        <f>IF(A186="","",[1]Sheet!G186)</f>
        <v>大单</v>
      </c>
      <c r="H186">
        <f>IF(A186="","",[1]Sheet!H186)</f>
        <v>152.7624</v>
      </c>
      <c r="I186">
        <f>IF(A186="","",[1]Sheet!I186)</f>
        <v>52.7624</v>
      </c>
      <c r="J186" t="str">
        <f>IF(A186="","",IF(F186="待开奖","",[1]Sheet!J186))</f>
        <v>是</v>
      </c>
      <c r="K186">
        <f t="shared" si="55"/>
        <v>1</v>
      </c>
      <c r="L186" s="7">
        <f t="shared" si="46"/>
        <v>1</v>
      </c>
      <c r="M186" s="7" cm="1">
        <f ca="1" t="array" ref="M186">IF(L185="",IF(G185=0,M185,""),IF(ROW()&lt;32,"",AVERAGE(IF(OFFSET(L$2,ROW()-31,0,30,1)&lt;&gt;"",OFFSET(L$2,ROW()-31,0,30,1)))))</f>
        <v>0.766666666666667</v>
      </c>
      <c r="N186" s="8">
        <f ca="1" t="shared" si="50"/>
        <v>0.781720430107527</v>
      </c>
      <c r="O186" s="7">
        <f ca="1" t="array" ref="O186">IF(L185="","",IF(ROW()&lt;32,"",AVERAGE(IF(OFFSET(L$2,ROW()-21,0,20,1)&lt;&gt;"",OFFSET(L$2,ROW()-21,0,20,1)))))</f>
        <v>0.8</v>
      </c>
      <c r="P186" s="8">
        <f ca="1" t="shared" si="51"/>
        <v>0.812903225806452</v>
      </c>
      <c r="Q186" s="7">
        <f t="shared" si="63"/>
        <v>52.7624</v>
      </c>
      <c r="R186" s="7">
        <f t="shared" si="56"/>
        <v>10314.0731999999</v>
      </c>
      <c r="S186" s="14">
        <f t="shared" si="57"/>
        <v>0.0195850179177617</v>
      </c>
      <c r="T186" s="15">
        <f ca="1" t="shared" si="58"/>
        <v>0.781720430107527</v>
      </c>
      <c r="U186" s="14">
        <f t="shared" si="59"/>
        <v>0.0298859284137461</v>
      </c>
      <c r="V186" s="9">
        <f t="shared" si="60"/>
        <v>0.418962994880146</v>
      </c>
      <c r="W186" s="16">
        <f t="shared" si="61"/>
        <v>1.2067140730206</v>
      </c>
      <c r="X186" s="17">
        <f ca="1" t="shared" si="62"/>
        <v>0.315821519662785</v>
      </c>
      <c r="Y186" s="9">
        <f ca="1" t="shared" si="52"/>
        <v>0.362565380587269</v>
      </c>
      <c r="Z186" s="5">
        <f ca="1" t="shared" si="53"/>
        <v>0.0891194681422377</v>
      </c>
      <c r="AA186">
        <f ca="1" t="shared" si="49"/>
        <v>0</v>
      </c>
      <c r="AB186">
        <f t="shared" si="54"/>
        <v>0</v>
      </c>
      <c r="AC186" s="5">
        <f ca="1" t="shared" si="44"/>
        <v>0</v>
      </c>
      <c r="AD186">
        <f ca="1" t="shared" si="45"/>
        <v>0</v>
      </c>
    </row>
    <row r="187" spans="1:30">
      <c r="A187">
        <f>IF([1]Sheet!A187="","",[1]Sheet!A187)</f>
        <v>3275588</v>
      </c>
      <c r="B187" t="str">
        <f>IF(A187="","",[1]Sheet!B187)</f>
        <v>2025-04-19 11:42:40</v>
      </c>
      <c r="C187" t="str">
        <f>IF(A187="","",[1]Sheet!C187)</f>
        <v>小单32.36  大双32.36  大单35.28</v>
      </c>
      <c r="D187" t="str">
        <f>IF(A187="","",[1]Sheet!D187)</f>
        <v>大单</v>
      </c>
      <c r="E187">
        <f>IF(A187="","",[1]Sheet!E187)</f>
        <v>100</v>
      </c>
      <c r="F187">
        <f>IF(A187="","",[1]Sheet!F187)</f>
        <v>13</v>
      </c>
      <c r="G187" t="str">
        <f>IF(A187="","",[1]Sheet!G187)</f>
        <v>小单</v>
      </c>
      <c r="H187">
        <f>IF(A187="","",[1]Sheet!H187)</f>
        <v>0</v>
      </c>
      <c r="I187">
        <f>IF(A187="","",[1]Sheet!I187)</f>
        <v>-100</v>
      </c>
      <c r="J187" t="str">
        <f>IF(A187="","",IF(F187="待开奖","",[1]Sheet!J187))</f>
        <v>否</v>
      </c>
      <c r="K187">
        <f t="shared" si="55"/>
        <v>0</v>
      </c>
      <c r="L187" s="7">
        <f t="shared" si="46"/>
        <v>1</v>
      </c>
      <c r="M187" s="7" cm="1">
        <f ca="1" t="array" ref="M187">IF(L186="",IF(G186=0,M186,""),IF(ROW()&lt;32,"",AVERAGE(IF(OFFSET(L$2,ROW()-31,0,30,1)&lt;&gt;"",OFFSET(L$2,ROW()-31,0,30,1)))))</f>
        <v>0.766666666666667</v>
      </c>
      <c r="N187" s="8">
        <f ca="1" t="shared" si="50"/>
        <v>0.781720430107527</v>
      </c>
      <c r="O187" s="7">
        <f ca="1" t="array" ref="O187">IF(L186="","",IF(ROW()&lt;32,"",AVERAGE(IF(OFFSET(L$2,ROW()-21,0,20,1)&lt;&gt;"",OFFSET(L$2,ROW()-21,0,20,1)))))</f>
        <v>0.8</v>
      </c>
      <c r="P187" s="8">
        <f ca="1" t="shared" si="51"/>
        <v>0.812903225806452</v>
      </c>
      <c r="Q187" s="7">
        <f t="shared" si="63"/>
        <v>-68.1</v>
      </c>
      <c r="R187" s="7">
        <f t="shared" si="56"/>
        <v>10245.9731999999</v>
      </c>
      <c r="S187" s="14">
        <f t="shared" si="57"/>
        <v>0.0199204052407512</v>
      </c>
      <c r="T187" s="15">
        <f ca="1" t="shared" si="58"/>
        <v>0.781720430107527</v>
      </c>
      <c r="U187" s="14">
        <f t="shared" si="59"/>
        <v>0.0348486182936921</v>
      </c>
      <c r="V187" s="9">
        <f t="shared" si="60"/>
        <v>0.420468568118302</v>
      </c>
      <c r="W187" s="16">
        <f t="shared" si="61"/>
        <v>1.20673985022555</v>
      </c>
      <c r="X187" s="17">
        <f ca="1" t="shared" si="62"/>
        <v>0.314586463940008</v>
      </c>
      <c r="Y187" s="9">
        <f ca="1" t="shared" si="52"/>
        <v>0.35440238266199</v>
      </c>
      <c r="Z187" s="5">
        <f ca="1" t="shared" si="53"/>
        <v>0.0816082876127258</v>
      </c>
      <c r="AA187">
        <f ca="1" t="shared" si="49"/>
        <v>0</v>
      </c>
      <c r="AB187">
        <f t="shared" si="54"/>
        <v>0</v>
      </c>
      <c r="AC187" s="5">
        <f ca="1" t="shared" si="44"/>
        <v>0</v>
      </c>
      <c r="AD187">
        <f ca="1" t="shared" si="45"/>
        <v>0</v>
      </c>
    </row>
    <row r="188" spans="1:30">
      <c r="A188">
        <f>IF([1]Sheet!A188="","",[1]Sheet!A188)</f>
        <v>3275589</v>
      </c>
      <c r="B188" t="str">
        <f>IF(A188="","",[1]Sheet!B188)</f>
        <v>2025-04-19 11:46:11</v>
      </c>
      <c r="C188" t="str">
        <f>IF(A188="","",[1]Sheet!C188)</f>
        <v>小单32.36  大双32.36  大单35.28</v>
      </c>
      <c r="D188" t="str">
        <f>IF(A188="","",[1]Sheet!D188)</f>
        <v>大单</v>
      </c>
      <c r="E188">
        <f>IF(A188="","",[1]Sheet!E188)</f>
        <v>100</v>
      </c>
      <c r="F188">
        <f>IF(A188="","",[1]Sheet!F188)</f>
        <v>18</v>
      </c>
      <c r="G188" t="str">
        <f>IF(A188="","",[1]Sheet!G188)</f>
        <v>大双</v>
      </c>
      <c r="H188">
        <f>IF(A188="","",[1]Sheet!H188)</f>
        <v>152.7392</v>
      </c>
      <c r="I188">
        <f>IF(A188="","",[1]Sheet!I188)</f>
        <v>52.7392</v>
      </c>
      <c r="J188" t="str">
        <f>IF(A188="","",IF(F188="待开奖","",[1]Sheet!J188))</f>
        <v>是</v>
      </c>
      <c r="K188">
        <f t="shared" si="55"/>
        <v>1</v>
      </c>
      <c r="L188" s="7">
        <f t="shared" si="46"/>
        <v>1</v>
      </c>
      <c r="M188" s="7" cm="1">
        <f ca="1" t="array" ref="M188">IF(L187="",IF(G187=0,M187,""),IF(ROW()&lt;32,"",AVERAGE(IF(OFFSET(L$2,ROW()-31,0,30,1)&lt;&gt;"",OFFSET(L$2,ROW()-31,0,30,1)))))</f>
        <v>0.766666666666667</v>
      </c>
      <c r="N188" s="8">
        <f ca="1" t="shared" si="50"/>
        <v>0.781720430107527</v>
      </c>
      <c r="O188" s="7">
        <f ca="1" t="array" ref="O188">IF(L187="","",IF(ROW()&lt;32,"",AVERAGE(IF(OFFSET(L$2,ROW()-21,0,20,1)&lt;&gt;"",OFFSET(L$2,ROW()-21,0,20,1)))))</f>
        <v>0.85</v>
      </c>
      <c r="P188" s="8">
        <f ca="1" t="shared" si="51"/>
        <v>0.859677419354839</v>
      </c>
      <c r="Q188" s="7">
        <f t="shared" si="63"/>
        <v>52.7392</v>
      </c>
      <c r="R188" s="7">
        <f t="shared" si="56"/>
        <v>10298.7123999999</v>
      </c>
      <c r="S188" s="14">
        <f t="shared" si="57"/>
        <v>0.00792971050089556</v>
      </c>
      <c r="T188" s="15">
        <f ca="1" t="shared" si="58"/>
        <v>0.781720430107527</v>
      </c>
      <c r="U188" s="14">
        <f t="shared" si="59"/>
        <v>0.0348486182936921</v>
      </c>
      <c r="V188" s="9">
        <f t="shared" si="60"/>
        <v>0.398633872455864</v>
      </c>
      <c r="W188" s="16">
        <f t="shared" si="61"/>
        <v>1.03764684706306</v>
      </c>
      <c r="X188" s="17">
        <f ca="1" t="shared" si="62"/>
        <v>0.291896485635559</v>
      </c>
      <c r="Y188" s="9">
        <f ca="1" t="shared" si="52"/>
        <v>0.345737237876567</v>
      </c>
      <c r="Z188" s="5">
        <f ca="1" t="shared" si="53"/>
        <v>0.0735902924556796</v>
      </c>
      <c r="AA188">
        <f ca="1" t="shared" si="49"/>
        <v>0</v>
      </c>
      <c r="AB188">
        <f t="shared" si="54"/>
        <v>1</v>
      </c>
      <c r="AC188" s="5">
        <f ca="1" t="shared" si="44"/>
        <v>0</v>
      </c>
      <c r="AD188">
        <f ca="1" t="shared" si="45"/>
        <v>0</v>
      </c>
    </row>
    <row r="189" spans="1:30">
      <c r="A189">
        <f>IF([1]Sheet!A189="","",[1]Sheet!A189)</f>
        <v>3275590</v>
      </c>
      <c r="B189" t="str">
        <f>IF(A189="","",[1]Sheet!B189)</f>
        <v>2025-04-19 11:49:42</v>
      </c>
      <c r="C189" t="str">
        <f>IF(A189="","",[1]Sheet!C189)</f>
        <v>小单32.36  大双32.36  大单35.28</v>
      </c>
      <c r="D189" t="str">
        <f>IF(A189="","",[1]Sheet!D189)</f>
        <v>大单</v>
      </c>
      <c r="E189">
        <f>IF(A189="","",[1]Sheet!E189)</f>
        <v>100</v>
      </c>
      <c r="F189">
        <f>IF(A189="","",[1]Sheet!F189)</f>
        <v>4</v>
      </c>
      <c r="G189" t="str">
        <f>IF(A189="","",[1]Sheet!G189)</f>
        <v>小双</v>
      </c>
      <c r="H189">
        <f>IF(A189="","",[1]Sheet!H189)</f>
        <v>0</v>
      </c>
      <c r="I189">
        <f>IF(A189="","",[1]Sheet!I189)</f>
        <v>-100</v>
      </c>
      <c r="J189" t="str">
        <f>IF(A189="","",IF(F189="待开奖","",[1]Sheet!J189))</f>
        <v>否</v>
      </c>
      <c r="K189">
        <f t="shared" si="55"/>
        <v>0</v>
      </c>
      <c r="L189" s="7">
        <f t="shared" si="46"/>
        <v>0</v>
      </c>
      <c r="M189" s="7" cm="1">
        <f ca="1" t="array" ref="M189">IF(L188="",IF(G188=0,M188,""),IF(ROW()&lt;32,"",AVERAGE(IF(OFFSET(L$2,ROW()-31,0,30,1)&lt;&gt;"",OFFSET(L$2,ROW()-31,0,30,1)))))</f>
        <v>0.733333333333333</v>
      </c>
      <c r="N189" s="8">
        <f ca="1" t="shared" si="50"/>
        <v>0.781720430107527</v>
      </c>
      <c r="O189" s="7">
        <f ca="1" t="array" ref="O189">IF(L188="","",IF(ROW()&lt;32,"",AVERAGE(IF(OFFSET(L$2,ROW()-21,0,20,1)&lt;&gt;"",OFFSET(L$2,ROW()-21,0,20,1)))))</f>
        <v>0.85</v>
      </c>
      <c r="P189" s="8">
        <f ca="1" t="shared" si="51"/>
        <v>0.859677419354839</v>
      </c>
      <c r="Q189" s="7">
        <f t="shared" si="63"/>
        <v>-100</v>
      </c>
      <c r="R189" s="7">
        <f t="shared" si="56"/>
        <v>10198.7123999999</v>
      </c>
      <c r="S189" s="14">
        <f t="shared" si="57"/>
        <v>0.00788878249820066</v>
      </c>
      <c r="T189" s="15">
        <f ca="1" t="shared" si="58"/>
        <v>0.781720430107527</v>
      </c>
      <c r="U189" s="14">
        <f t="shared" si="59"/>
        <v>0.0348486182936921</v>
      </c>
      <c r="V189" s="9">
        <f t="shared" si="60"/>
        <v>0.375718458001391</v>
      </c>
      <c r="W189" s="16">
        <f t="shared" si="61"/>
        <v>1.03764684706306</v>
      </c>
      <c r="X189" s="17">
        <f ca="1" t="shared" si="62"/>
        <v>0.289592665789303</v>
      </c>
      <c r="Y189" s="9">
        <f ca="1" t="shared" si="52"/>
        <v>0.337196920337864</v>
      </c>
      <c r="Z189" s="5">
        <f ca="1" t="shared" si="53"/>
        <v>0.0641363263493761</v>
      </c>
      <c r="AA189">
        <f ca="1" t="shared" si="49"/>
        <v>0</v>
      </c>
      <c r="AB189">
        <f t="shared" si="54"/>
        <v>0</v>
      </c>
      <c r="AC189" s="5">
        <f ca="1" t="shared" si="44"/>
        <v>0</v>
      </c>
      <c r="AD189">
        <f ca="1" t="shared" si="45"/>
        <v>0</v>
      </c>
    </row>
    <row r="190" spans="1:30">
      <c r="A190">
        <f>IF([1]Sheet!A190="","",[1]Sheet!A190)</f>
        <v>3275591</v>
      </c>
      <c r="B190" t="str">
        <f>IF(A190="","",[1]Sheet!B190)</f>
        <v>2025-04-19 11:53:13</v>
      </c>
      <c r="C190" t="str">
        <f>IF(A190="","",[1]Sheet!C190)</f>
        <v>小单32.36  大双32.36  大单35.28</v>
      </c>
      <c r="D190" t="str">
        <f>IF(A190="","",[1]Sheet!D190)</f>
        <v>大单</v>
      </c>
      <c r="E190">
        <f>IF(A190="","",[1]Sheet!E190)</f>
        <v>100</v>
      </c>
      <c r="F190">
        <f>IF(A190="","",[1]Sheet!F190)</f>
        <v>17</v>
      </c>
      <c r="G190" t="str">
        <f>IF(A190="","",[1]Sheet!G190)</f>
        <v>大单</v>
      </c>
      <c r="H190">
        <f>IF(A190="","",[1]Sheet!H190)</f>
        <v>152.7624</v>
      </c>
      <c r="I190">
        <f>IF(A190="","",[1]Sheet!I190)</f>
        <v>52.7624</v>
      </c>
      <c r="J190" t="str">
        <f>IF(A190="","",IF(F190="待开奖","",[1]Sheet!J190))</f>
        <v>是</v>
      </c>
      <c r="K190">
        <f t="shared" si="55"/>
        <v>1</v>
      </c>
      <c r="L190" s="7">
        <f t="shared" si="46"/>
        <v>1</v>
      </c>
      <c r="M190" s="7" cm="1">
        <f ca="1" t="array" ref="M190">IF(L189="",IF(G189=0,M189,""),IF(ROW()&lt;32,"",AVERAGE(IF(OFFSET(L$2,ROW()-31,0,30,1)&lt;&gt;"",OFFSET(L$2,ROW()-31,0,30,1)))))</f>
        <v>0.766666666666667</v>
      </c>
      <c r="N190" s="8">
        <f ca="1" t="shared" si="50"/>
        <v>0.686021505376344</v>
      </c>
      <c r="O190" s="7">
        <f ca="1" t="array" ref="O190">IF(L189="","",IF(ROW()&lt;32,"",AVERAGE(IF(OFFSET(L$2,ROW()-21,0,20,1)&lt;&gt;"",OFFSET(L$2,ROW()-21,0,20,1)))))</f>
        <v>0.85</v>
      </c>
      <c r="P190" s="8">
        <f ca="1" t="shared" si="51"/>
        <v>0.795161290322581</v>
      </c>
      <c r="Q190" s="7">
        <f t="shared" si="63"/>
        <v>52.7624</v>
      </c>
      <c r="R190" s="7">
        <f t="shared" si="56"/>
        <v>10251.4747999999</v>
      </c>
      <c r="S190" s="14">
        <f t="shared" si="57"/>
        <v>0.00796674950168472</v>
      </c>
      <c r="T190" s="15">
        <f ca="1" t="shared" si="58"/>
        <v>0.686021505376344</v>
      </c>
      <c r="U190" s="14">
        <f t="shared" si="59"/>
        <v>0.0348486182936921</v>
      </c>
      <c r="V190" s="9">
        <f t="shared" si="60"/>
        <v>0.3518905458788</v>
      </c>
      <c r="W190" s="16">
        <f t="shared" si="61"/>
        <v>0.895373175033181</v>
      </c>
      <c r="X190" s="17">
        <f ca="1" t="shared" si="62"/>
        <v>0.253866112528865</v>
      </c>
      <c r="Y190" s="9">
        <f ca="1" t="shared" si="52"/>
        <v>0.327638075897356</v>
      </c>
      <c r="Z190" s="5">
        <f ca="1" t="shared" si="53"/>
        <v>0.0536101118942812</v>
      </c>
      <c r="AA190">
        <f ca="1" t="shared" si="49"/>
        <v>0</v>
      </c>
      <c r="AB190">
        <f t="shared" si="54"/>
        <v>0</v>
      </c>
      <c r="AC190" s="5">
        <f ca="1" t="shared" si="44"/>
        <v>0</v>
      </c>
      <c r="AD190">
        <f ca="1" t="shared" si="45"/>
        <v>0</v>
      </c>
    </row>
    <row r="191" spans="1:30">
      <c r="A191">
        <f>IF([1]Sheet!A191="","",[1]Sheet!A191)</f>
        <v>3275592</v>
      </c>
      <c r="B191" t="str">
        <f>IF(A191="","",[1]Sheet!B191)</f>
        <v>2025-04-19 11:56:43</v>
      </c>
      <c r="C191" t="str">
        <f>IF(A191="","",[1]Sheet!C191)</f>
        <v>小单32.36  大双32.36  大单35.28</v>
      </c>
      <c r="D191" t="str">
        <f>IF(A191="","",[1]Sheet!D191)</f>
        <v>大单</v>
      </c>
      <c r="E191">
        <f>IF(A191="","",[1]Sheet!E191)</f>
        <v>100</v>
      </c>
      <c r="F191">
        <f>IF(A191="","",[1]Sheet!F191)</f>
        <v>19</v>
      </c>
      <c r="G191" t="str">
        <f>IF(A191="","",[1]Sheet!G191)</f>
        <v>大单</v>
      </c>
      <c r="H191">
        <f>IF(A191="","",[1]Sheet!H191)</f>
        <v>152.7624</v>
      </c>
      <c r="I191">
        <f>IF(A191="","",[1]Sheet!I191)</f>
        <v>52.7624</v>
      </c>
      <c r="J191" t="str">
        <f>IF(A191="","",IF(F191="待开奖","",[1]Sheet!J191))</f>
        <v>是</v>
      </c>
      <c r="K191">
        <f t="shared" si="55"/>
        <v>1</v>
      </c>
      <c r="L191" s="7">
        <f t="shared" si="46"/>
        <v>1</v>
      </c>
      <c r="M191" s="7" cm="1">
        <f ca="1" t="array" ref="M191">IF(L190="",IF(G190=0,M190,""),IF(ROW()&lt;32,"",AVERAGE(IF(OFFSET(L$2,ROW()-31,0,30,1)&lt;&gt;"",OFFSET(L$2,ROW()-31,0,30,1)))))</f>
        <v>0.766666666666667</v>
      </c>
      <c r="N191" s="8">
        <f ca="1" t="shared" si="50"/>
        <v>0.781720430107527</v>
      </c>
      <c r="O191" s="7">
        <f ca="1" t="array" ref="O191">IF(L190="","",IF(ROW()&lt;32,"",AVERAGE(IF(OFFSET(L$2,ROW()-21,0,20,1)&lt;&gt;"",OFFSET(L$2,ROW()-21,0,20,1)))))</f>
        <v>0.85</v>
      </c>
      <c r="P191" s="8">
        <f ca="1" t="shared" si="51"/>
        <v>0.859677419354839</v>
      </c>
      <c r="Q191" s="7">
        <f t="shared" si="63"/>
        <v>52.7624</v>
      </c>
      <c r="R191" s="7">
        <f t="shared" si="56"/>
        <v>10304.2371999999</v>
      </c>
      <c r="S191" s="14">
        <f t="shared" si="57"/>
        <v>0.00792772028969965</v>
      </c>
      <c r="T191" s="15">
        <f ca="1" t="shared" si="58"/>
        <v>0.781720430107527</v>
      </c>
      <c r="U191" s="14">
        <f t="shared" si="59"/>
        <v>0.0348486182936921</v>
      </c>
      <c r="V191" s="9">
        <f t="shared" si="60"/>
        <v>0.36172886435105</v>
      </c>
      <c r="W191" s="16">
        <f t="shared" si="61"/>
        <v>1.03767004659907</v>
      </c>
      <c r="X191" s="17">
        <f ca="1" t="shared" si="62"/>
        <v>0.288207707715319</v>
      </c>
      <c r="Y191" s="9">
        <f ca="1" t="shared" si="52"/>
        <v>0.321383167819849</v>
      </c>
      <c r="Z191" s="5">
        <f ca="1" t="shared" si="53"/>
        <v>0.0464162754580657</v>
      </c>
      <c r="AA191">
        <f ca="1" t="shared" si="49"/>
        <v>0</v>
      </c>
      <c r="AB191">
        <f t="shared" si="54"/>
        <v>0</v>
      </c>
      <c r="AC191" s="5">
        <f ca="1" t="shared" si="44"/>
        <v>0</v>
      </c>
      <c r="AD191">
        <f ca="1" t="shared" si="45"/>
        <v>0</v>
      </c>
    </row>
    <row r="192" spans="1:30">
      <c r="A192">
        <f>IF([1]Sheet!A192="","",[1]Sheet!A192)</f>
        <v>3275593</v>
      </c>
      <c r="B192" t="str">
        <f>IF(A192="","",[1]Sheet!B192)</f>
        <v>2025-04-19 12:00:14</v>
      </c>
      <c r="C192" t="str">
        <f>IF(A192="","",[1]Sheet!C192)</f>
        <v>小单32.36  大双32.36  大单35.28</v>
      </c>
      <c r="D192" t="str">
        <f>IF(A192="","",[1]Sheet!D192)</f>
        <v>大单</v>
      </c>
      <c r="E192">
        <f>IF(A192="","",[1]Sheet!E192)</f>
        <v>100</v>
      </c>
      <c r="F192">
        <f>IF(A192="","",[1]Sheet!F192)</f>
        <v>12</v>
      </c>
      <c r="G192" t="str">
        <f>IF(A192="","",[1]Sheet!G192)</f>
        <v>小双</v>
      </c>
      <c r="H192">
        <f>IF(A192="","",[1]Sheet!H192)</f>
        <v>0</v>
      </c>
      <c r="I192">
        <f>IF(A192="","",[1]Sheet!I192)</f>
        <v>-100</v>
      </c>
      <c r="J192" t="str">
        <f>IF(A192="","",IF(F192="待开奖","",[1]Sheet!J192))</f>
        <v>否</v>
      </c>
      <c r="K192">
        <f t="shared" si="55"/>
        <v>0</v>
      </c>
      <c r="L192" s="7">
        <f t="shared" si="46"/>
        <v>0</v>
      </c>
      <c r="M192" s="7" cm="1">
        <f ca="1" t="array" ref="M192">IF(L191="",IF(G191=0,M191,""),IF(ROW()&lt;32,"",AVERAGE(IF(OFFSET(L$2,ROW()-31,0,30,1)&lt;&gt;"",OFFSET(L$2,ROW()-31,0,30,1)))))</f>
        <v>0.766666666666667</v>
      </c>
      <c r="N192" s="8">
        <f ca="1" t="shared" si="50"/>
        <v>0.781720430107527</v>
      </c>
      <c r="O192" s="7">
        <f ca="1" t="array" ref="O192">IF(L191="","",IF(ROW()&lt;32,"",AVERAGE(IF(OFFSET(L$2,ROW()-21,0,20,1)&lt;&gt;"",OFFSET(L$2,ROW()-21,0,20,1)))))</f>
        <v>0.8</v>
      </c>
      <c r="P192" s="8">
        <f ca="1" t="shared" si="51"/>
        <v>0.812903225806452</v>
      </c>
      <c r="Q192" s="7">
        <f t="shared" si="63"/>
        <v>-100</v>
      </c>
      <c r="R192" s="7">
        <f t="shared" si="56"/>
        <v>10204.2371999999</v>
      </c>
      <c r="S192" s="14">
        <f t="shared" si="57"/>
        <v>0.0231752193301941</v>
      </c>
      <c r="T192" s="15">
        <f ca="1" t="shared" si="58"/>
        <v>0.781720430107527</v>
      </c>
      <c r="U192" s="14">
        <f t="shared" si="59"/>
        <v>0.0348486182936921</v>
      </c>
      <c r="V192" s="9">
        <f t="shared" si="60"/>
        <v>0.39829649732292</v>
      </c>
      <c r="W192" s="16">
        <f t="shared" si="61"/>
        <v>1.03769324613508</v>
      </c>
      <c r="X192" s="17">
        <f ca="1" t="shared" si="62"/>
        <v>0.296441040678256</v>
      </c>
      <c r="Y192" s="9">
        <f ca="1" t="shared" si="52"/>
        <v>0.315588430255894</v>
      </c>
      <c r="Z192" s="5">
        <f ca="1" t="shared" si="53"/>
        <v>0.0374511455506415</v>
      </c>
      <c r="AA192">
        <f ca="1" t="shared" ref="AA192:AA215" si="64">IF(X192="","",IF(X192&gt;0,IF(X192&gt;Y192+Z192*$Z$1,I192,0),0))</f>
        <v>0</v>
      </c>
      <c r="AB192">
        <f t="shared" si="54"/>
        <v>0</v>
      </c>
      <c r="AC192" s="5">
        <f ca="1" t="shared" ref="AC192:AC255" si="65">IF(OR(SUM(AB173:AB192)&gt;3,SUM(AB183:AB192)&gt;2),0,AA192)</f>
        <v>0</v>
      </c>
      <c r="AD192">
        <f ca="1" t="shared" si="45"/>
        <v>0</v>
      </c>
    </row>
    <row r="193" spans="1:30">
      <c r="A193">
        <f>IF([1]Sheet!A193="","",[1]Sheet!A193)</f>
        <v>3275594</v>
      </c>
      <c r="B193" t="str">
        <f>IF(A193="","",[1]Sheet!B193)</f>
        <v>2025-04-19 12:03:45</v>
      </c>
      <c r="C193" t="str">
        <f>IF(A193="","",[1]Sheet!C193)</f>
        <v>小单31.45  小双34.28  大单34.28</v>
      </c>
      <c r="D193" t="str">
        <f>IF(A193="","",[1]Sheet!D193)</f>
        <v>小单</v>
      </c>
      <c r="E193">
        <f>IF(A193="","",[1]Sheet!E193)</f>
        <v>100.01</v>
      </c>
      <c r="F193">
        <f>IF(A193="","",[1]Sheet!F193)</f>
        <v>13</v>
      </c>
      <c r="G193" t="str">
        <f>IF(A193="","",[1]Sheet!G193)</f>
        <v>小单</v>
      </c>
      <c r="H193">
        <f>IF(A193="","",[1]Sheet!H193)</f>
        <v>0</v>
      </c>
      <c r="I193">
        <f>IF(A193="","",[1]Sheet!I193)</f>
        <v>-100.01</v>
      </c>
      <c r="J193" t="str">
        <f>IF(A193="","",IF(F193="待开奖","",[1]Sheet!J193))</f>
        <v>否</v>
      </c>
      <c r="K193">
        <f t="shared" si="55"/>
        <v>0</v>
      </c>
      <c r="L193" s="7">
        <f t="shared" si="46"/>
        <v>1</v>
      </c>
      <c r="M193" s="7" cm="1">
        <f ca="1" t="array" ref="M193">IF(L192="",IF(G192=0,M192,""),IF(ROW()&lt;32,"",AVERAGE(IF(OFFSET(L$2,ROW()-31,0,30,1)&lt;&gt;"",OFFSET(L$2,ROW()-31,0,30,1)))))</f>
        <v>0.8</v>
      </c>
      <c r="N193" s="8">
        <f ca="1" t="shared" si="50"/>
        <v>0.717204301075269</v>
      </c>
      <c r="O193" s="7">
        <f ca="1" t="array" ref="O193">IF(L192="","",IF(ROW()&lt;32,"",AVERAGE(IF(OFFSET(L$2,ROW()-21,0,20,1)&lt;&gt;"",OFFSET(L$2,ROW()-21,0,20,1)))))</f>
        <v>0.85</v>
      </c>
      <c r="P193" s="8">
        <f ca="1" t="shared" si="51"/>
        <v>0.795161290322581</v>
      </c>
      <c r="Q193" s="7">
        <f t="shared" si="63"/>
        <v>-68.1</v>
      </c>
      <c r="R193" s="7">
        <f t="shared" si="56"/>
        <v>10136.1371999999</v>
      </c>
      <c r="S193" s="14">
        <f t="shared" si="57"/>
        <v>0.0234076492146616</v>
      </c>
      <c r="T193" s="15">
        <f ca="1" t="shared" si="58"/>
        <v>0.717204301075269</v>
      </c>
      <c r="U193" s="14">
        <f t="shared" si="59"/>
        <v>0.0348486182936921</v>
      </c>
      <c r="V193" s="9">
        <f t="shared" si="60"/>
        <v>0.433585765340075</v>
      </c>
      <c r="W193" s="16">
        <f t="shared" si="61"/>
        <v>1.03769324613508</v>
      </c>
      <c r="X193" s="17">
        <f ca="1" t="shared" si="62"/>
        <v>0.28713647063886</v>
      </c>
      <c r="Y193" s="9">
        <f ca="1" t="shared" si="52"/>
        <v>0.311151666156101</v>
      </c>
      <c r="Z193" s="5">
        <f ca="1" t="shared" si="53"/>
        <v>0.032323774888726</v>
      </c>
      <c r="AA193">
        <f ca="1" t="shared" si="64"/>
        <v>0</v>
      </c>
      <c r="AB193">
        <f t="shared" si="54"/>
        <v>0</v>
      </c>
      <c r="AC193" s="5">
        <f ca="1" t="shared" si="65"/>
        <v>0</v>
      </c>
      <c r="AD193">
        <f ca="1" t="shared" ref="AD193:AD256" si="66">IF(X193&gt;=$Y$1,I193,0)</f>
        <v>0</v>
      </c>
    </row>
    <row r="194" spans="1:30">
      <c r="A194">
        <f>IF([1]Sheet!A194="","",[1]Sheet!A194)</f>
        <v>3275595</v>
      </c>
      <c r="B194" t="str">
        <f>IF(A194="","",[1]Sheet!B194)</f>
        <v>2025-04-19 12:07:16</v>
      </c>
      <c r="C194" t="str">
        <f>IF(A194="","",[1]Sheet!C194)</f>
        <v>小单31.45  小双34.28  大单34.28</v>
      </c>
      <c r="D194" t="str">
        <f>IF(A194="","",[1]Sheet!D194)</f>
        <v>小单</v>
      </c>
      <c r="E194">
        <f>IF(A194="","",[1]Sheet!E194)</f>
        <v>100.01</v>
      </c>
      <c r="F194">
        <f>IF(A194="","",[1]Sheet!F194)</f>
        <v>14</v>
      </c>
      <c r="G194" t="str">
        <f>IF(A194="","",[1]Sheet!G194)</f>
        <v>大双</v>
      </c>
      <c r="H194">
        <f>IF(A194="","",[1]Sheet!H194)</f>
        <v>0</v>
      </c>
      <c r="I194">
        <f>IF(A194="","",[1]Sheet!I194)</f>
        <v>-100.01</v>
      </c>
      <c r="J194" t="str">
        <f>IF(A194="","",IF(F194="待开奖","",[1]Sheet!J194))</f>
        <v>否</v>
      </c>
      <c r="K194">
        <f t="shared" si="55"/>
        <v>0</v>
      </c>
      <c r="L194" s="7">
        <f t="shared" ref="L194:L200" si="67">IF(G194="","",IF(F194="待开奖","",IF(MID(D194,1,1)=MID(G194,1,1),1,IF(MID(D194,2,1)=MID(G194,2,1),1,0))))</f>
        <v>0</v>
      </c>
      <c r="M194" s="7" cm="1">
        <f ca="1" t="array" ref="M194">IF(L193="",IF(G193=0,M193,""),IF(ROW()&lt;32,"",AVERAGE(IF(OFFSET(L$2,ROW()-31,0,30,1)&lt;&gt;"",OFFSET(L$2,ROW()-31,0,30,1)))))</f>
        <v>0.766666666666667</v>
      </c>
      <c r="N194" s="8">
        <f ca="1" t="shared" si="50"/>
        <v>0.812903225806452</v>
      </c>
      <c r="O194" s="7">
        <f ca="1" t="array" ref="O194">IF(L193="","",IF(ROW()&lt;32,"",AVERAGE(IF(OFFSET(L$2,ROW()-21,0,20,1)&lt;&gt;"",OFFSET(L$2,ROW()-21,0,20,1)))))</f>
        <v>0.8</v>
      </c>
      <c r="P194" s="8">
        <f ca="1" t="shared" si="51"/>
        <v>0.812903225806452</v>
      </c>
      <c r="Q194" s="7">
        <f t="shared" si="63"/>
        <v>-100.01</v>
      </c>
      <c r="R194" s="7">
        <f t="shared" si="56"/>
        <v>10036.1271999999</v>
      </c>
      <c r="S194" s="14">
        <f t="shared" si="57"/>
        <v>0.0116635160069225</v>
      </c>
      <c r="T194" s="15">
        <f ca="1" t="shared" si="58"/>
        <v>0.812903225806452</v>
      </c>
      <c r="U194" s="14">
        <f t="shared" si="59"/>
        <v>0.0348486182936921</v>
      </c>
      <c r="V194" s="9">
        <f t="shared" si="60"/>
        <v>0.50770677505761</v>
      </c>
      <c r="W194" s="16">
        <f t="shared" si="61"/>
        <v>1.03768286951391</v>
      </c>
      <c r="X194" s="17">
        <f ca="1" t="shared" si="62"/>
        <v>0.310164078932412</v>
      </c>
      <c r="Y194" s="9">
        <f ca="1" t="shared" si="52"/>
        <v>0.308555335018143</v>
      </c>
      <c r="Z194" s="5">
        <f ca="1" t="shared" si="53"/>
        <v>0.0289997522965602</v>
      </c>
      <c r="AA194">
        <f ca="1" t="shared" si="64"/>
        <v>0</v>
      </c>
      <c r="AB194">
        <f t="shared" si="54"/>
        <v>1</v>
      </c>
      <c r="AC194" s="5">
        <f ca="1" t="shared" si="65"/>
        <v>0</v>
      </c>
      <c r="AD194">
        <f ca="1" t="shared" si="66"/>
        <v>0</v>
      </c>
    </row>
    <row r="195" spans="1:30">
      <c r="A195">
        <f>IF([1]Sheet!A195="","",[1]Sheet!A195)</f>
        <v>3275596</v>
      </c>
      <c r="B195" t="str">
        <f>IF(A195="","",[1]Sheet!B195)</f>
        <v>2025-04-19 12:10:47</v>
      </c>
      <c r="C195" t="str">
        <f>IF(A195="","",[1]Sheet!C195)</f>
        <v>小单32.36  大双32.36  大单35.28</v>
      </c>
      <c r="D195" t="str">
        <f>IF(A195="","",[1]Sheet!D195)</f>
        <v>大单</v>
      </c>
      <c r="E195">
        <f>IF(A195="","",[1]Sheet!E195)</f>
        <v>100</v>
      </c>
      <c r="F195">
        <f>IF(A195="","",[1]Sheet!F195)</f>
        <v>13</v>
      </c>
      <c r="G195" t="str">
        <f>IF(A195="","",[1]Sheet!G195)</f>
        <v>小单</v>
      </c>
      <c r="H195">
        <f>IF(A195="","",[1]Sheet!H195)</f>
        <v>0</v>
      </c>
      <c r="I195">
        <f>IF(A195="","",[1]Sheet!I195)</f>
        <v>-100</v>
      </c>
      <c r="J195" t="str">
        <f>IF(A195="","",IF(F195="待开奖","",[1]Sheet!J195))</f>
        <v>否</v>
      </c>
      <c r="K195">
        <f t="shared" si="55"/>
        <v>0</v>
      </c>
      <c r="L195" s="7">
        <f t="shared" si="67"/>
        <v>1</v>
      </c>
      <c r="M195" s="7" cm="1">
        <f ca="1" t="array" ref="M195">IF(L194="",IF(G194=0,M194,""),IF(ROW()&lt;32,"",AVERAGE(IF(OFFSET(L$2,ROW()-31,0,30,1)&lt;&gt;"",OFFSET(L$2,ROW()-31,0,30,1)))))</f>
        <v>0.766666666666667</v>
      </c>
      <c r="N195" s="8">
        <f ca="1" t="shared" si="50"/>
        <v>0.717204301075269</v>
      </c>
      <c r="O195" s="7">
        <f ca="1" t="array" ref="O195">IF(L194="","",IF(ROW()&lt;32,"",AVERAGE(IF(OFFSET(L$2,ROW()-21,0,20,1)&lt;&gt;"",OFFSET(L$2,ROW()-21,0,20,1)))))</f>
        <v>0.8</v>
      </c>
      <c r="P195" s="8">
        <f ca="1" t="shared" si="51"/>
        <v>0.748387096774194</v>
      </c>
      <c r="Q195" s="7">
        <f t="shared" si="63"/>
        <v>-68.1</v>
      </c>
      <c r="R195" s="7">
        <f t="shared" si="56"/>
        <v>9968.02719999994</v>
      </c>
      <c r="S195" s="14">
        <f t="shared" si="57"/>
        <v>-0.00313600934219437</v>
      </c>
      <c r="T195" s="15">
        <f ca="1" t="shared" si="58"/>
        <v>0.717204301075269</v>
      </c>
      <c r="U195" s="14">
        <f t="shared" si="59"/>
        <v>0.0348486182936921</v>
      </c>
      <c r="V195" s="9">
        <f t="shared" si="60"/>
        <v>0.538713370884542</v>
      </c>
      <c r="W195" s="16">
        <f t="shared" si="61"/>
        <v>0.899312752263554</v>
      </c>
      <c r="X195" s="17">
        <f ca="1" t="shared" si="62"/>
        <v>0.275848084239097</v>
      </c>
      <c r="Y195" s="9">
        <f ca="1" t="shared" si="52"/>
        <v>0.305065982649075</v>
      </c>
      <c r="Z195" s="5">
        <f ca="1" t="shared" si="53"/>
        <v>0.026302032252732</v>
      </c>
      <c r="AA195">
        <f ca="1" t="shared" si="64"/>
        <v>0</v>
      </c>
      <c r="AB195">
        <f t="shared" si="54"/>
        <v>1</v>
      </c>
      <c r="AC195" s="5">
        <f ca="1" t="shared" si="65"/>
        <v>0</v>
      </c>
      <c r="AD195">
        <f ca="1" t="shared" si="66"/>
        <v>0</v>
      </c>
    </row>
    <row r="196" spans="1:30">
      <c r="A196">
        <f>IF([1]Sheet!A196="","",[1]Sheet!A196)</f>
        <v>3275597</v>
      </c>
      <c r="B196" t="str">
        <f>IF(A196="","",[1]Sheet!B196)</f>
        <v>2025-04-19 12:14:17</v>
      </c>
      <c r="C196" t="str">
        <f>IF(A196="","",[1]Sheet!C196)</f>
        <v>小单32.36  大双32.36  大单35.28</v>
      </c>
      <c r="D196" t="str">
        <f>IF(A196="","",[1]Sheet!D196)</f>
        <v>大单</v>
      </c>
      <c r="E196">
        <f>IF(A196="","",[1]Sheet!E196)</f>
        <v>100</v>
      </c>
      <c r="F196">
        <f>IF(A196="","",[1]Sheet!F196)</f>
        <v>23</v>
      </c>
      <c r="G196" t="str">
        <f>IF(A196="","",[1]Sheet!G196)</f>
        <v>大单</v>
      </c>
      <c r="H196">
        <f>IF(A196="","",[1]Sheet!H196)</f>
        <v>152.7624</v>
      </c>
      <c r="I196">
        <f>IF(A196="","",[1]Sheet!I196)</f>
        <v>52.7624</v>
      </c>
      <c r="J196" t="str">
        <f>IF(A196="","",IF(F196="待开奖","",[1]Sheet!J196))</f>
        <v>是</v>
      </c>
      <c r="K196">
        <f t="shared" si="55"/>
        <v>1</v>
      </c>
      <c r="L196" s="7">
        <f t="shared" si="67"/>
        <v>1</v>
      </c>
      <c r="M196" s="7" cm="1">
        <f ca="1" t="array" ref="M196">IF(L195="",IF(G195=0,M195,""),IF(ROW()&lt;32,"",AVERAGE(IF(OFFSET(L$2,ROW()-31,0,30,1)&lt;&gt;"",OFFSET(L$2,ROW()-31,0,30,1)))))</f>
        <v>0.766666666666667</v>
      </c>
      <c r="N196" s="8">
        <f ca="1" t="shared" si="50"/>
        <v>0.781720430107527</v>
      </c>
      <c r="O196" s="7">
        <f ca="1" t="array" ref="O196">IF(L195="","",IF(ROW()&lt;32,"",AVERAGE(IF(OFFSET(L$2,ROW()-21,0,20,1)&lt;&gt;"",OFFSET(L$2,ROW()-21,0,20,1)))))</f>
        <v>0.8</v>
      </c>
      <c r="P196" s="8">
        <f ca="1" t="shared" si="51"/>
        <v>0.812903225806452</v>
      </c>
      <c r="Q196" s="7">
        <f t="shared" si="63"/>
        <v>52.7624</v>
      </c>
      <c r="R196" s="7">
        <f t="shared" si="56"/>
        <v>10020.7895999999</v>
      </c>
      <c r="S196" s="14">
        <f t="shared" si="57"/>
        <v>-0.0146394833909681</v>
      </c>
      <c r="T196" s="15">
        <f ca="1" t="shared" si="58"/>
        <v>0.781720430107527</v>
      </c>
      <c r="U196" s="14">
        <f t="shared" si="59"/>
        <v>0.0348486182936921</v>
      </c>
      <c r="V196" s="9">
        <f t="shared" si="60"/>
        <v>0.511138471957996</v>
      </c>
      <c r="W196" s="16">
        <f t="shared" si="61"/>
        <v>0.784021865937802</v>
      </c>
      <c r="X196" s="17">
        <f ca="1" t="shared" si="62"/>
        <v>0.271013689305687</v>
      </c>
      <c r="Y196" s="9">
        <f ca="1" t="shared" si="52"/>
        <v>0.301947386869468</v>
      </c>
      <c r="Z196" s="5">
        <f ca="1" t="shared" si="53"/>
        <v>0.0245498013943684</v>
      </c>
      <c r="AA196">
        <f ca="1" t="shared" si="64"/>
        <v>0</v>
      </c>
      <c r="AB196">
        <f t="shared" si="54"/>
        <v>1</v>
      </c>
      <c r="AC196" s="5">
        <f ca="1" t="shared" si="65"/>
        <v>0</v>
      </c>
      <c r="AD196">
        <f ca="1" t="shared" si="66"/>
        <v>0</v>
      </c>
    </row>
    <row r="197" spans="1:30">
      <c r="A197">
        <f>IF([1]Sheet!A197="","",[1]Sheet!A197)</f>
        <v>3275598</v>
      </c>
      <c r="B197" t="str">
        <f>IF(A197="","",[1]Sheet!B197)</f>
        <v>2025-04-19 12:17:48</v>
      </c>
      <c r="C197" t="str">
        <f>IF(A197="","",[1]Sheet!C197)</f>
        <v>小单32.36  大双32.36  大单35.28</v>
      </c>
      <c r="D197" t="str">
        <f>IF(A197="","",[1]Sheet!D197)</f>
        <v>大单</v>
      </c>
      <c r="E197">
        <f>IF(A197="","",[1]Sheet!E197)</f>
        <v>100</v>
      </c>
      <c r="F197">
        <f>IF(A197="","",[1]Sheet!F197)</f>
        <v>5</v>
      </c>
      <c r="G197" t="str">
        <f>IF(A197="","",[1]Sheet!G197)</f>
        <v>小单</v>
      </c>
      <c r="H197">
        <f>IF(A197="","",[1]Sheet!H197)</f>
        <v>152.7392</v>
      </c>
      <c r="I197">
        <f>IF(A197="","",[1]Sheet!I197)</f>
        <v>52.7392</v>
      </c>
      <c r="J197" t="str">
        <f>IF(A197="","",IF(F197="待开奖","",[1]Sheet!J197))</f>
        <v>是</v>
      </c>
      <c r="K197">
        <f t="shared" si="55"/>
        <v>1</v>
      </c>
      <c r="L197" s="7">
        <f t="shared" si="67"/>
        <v>1</v>
      </c>
      <c r="M197" s="7" cm="1">
        <f ca="1" t="array" ref="M197">IF(L196="",IF(G196=0,M196,""),IF(ROW()&lt;32,"",AVERAGE(IF(OFFSET(L$2,ROW()-31,0,30,1)&lt;&gt;"",OFFSET(L$2,ROW()-31,0,30,1)))))</f>
        <v>0.766666666666667</v>
      </c>
      <c r="N197" s="8">
        <f ca="1" t="shared" si="50"/>
        <v>0.781720430107527</v>
      </c>
      <c r="O197" s="7">
        <f ca="1" t="array" ref="O197">IF(L196="","",IF(ROW()&lt;32,"",AVERAGE(IF(OFFSET(L$2,ROW()-21,0,20,1)&lt;&gt;"",OFFSET(L$2,ROW()-21,0,20,1)))))</f>
        <v>0.8</v>
      </c>
      <c r="P197" s="8">
        <f ca="1" t="shared" si="51"/>
        <v>0.812903225806452</v>
      </c>
      <c r="Q197" s="7">
        <f t="shared" si="63"/>
        <v>52.7392</v>
      </c>
      <c r="R197" s="7">
        <f t="shared" si="56"/>
        <v>10073.5287999999</v>
      </c>
      <c r="S197" s="14">
        <f t="shared" si="57"/>
        <v>-0.0141427686616241</v>
      </c>
      <c r="T197" s="15">
        <f ca="1" t="shared" si="58"/>
        <v>0.781720430107527</v>
      </c>
      <c r="U197" s="14">
        <f t="shared" si="59"/>
        <v>0.0348486182936921</v>
      </c>
      <c r="V197" s="9">
        <f t="shared" si="60"/>
        <v>0.433257415340343</v>
      </c>
      <c r="W197" s="16">
        <f t="shared" si="61"/>
        <v>0.787638412052931</v>
      </c>
      <c r="X197" s="17">
        <f ca="1" t="shared" si="62"/>
        <v>0.263736252674238</v>
      </c>
      <c r="Y197" s="9">
        <f ca="1" t="shared" si="52"/>
        <v>0.298617418178149</v>
      </c>
      <c r="Z197" s="5">
        <f ca="1" t="shared" si="53"/>
        <v>0.0226589292227753</v>
      </c>
      <c r="AA197">
        <f ca="1" t="shared" si="64"/>
        <v>0</v>
      </c>
      <c r="AB197">
        <f t="shared" si="54"/>
        <v>0</v>
      </c>
      <c r="AC197" s="5">
        <f ca="1" t="shared" si="65"/>
        <v>0</v>
      </c>
      <c r="AD197">
        <f ca="1" t="shared" si="66"/>
        <v>0</v>
      </c>
    </row>
    <row r="198" spans="1:30">
      <c r="A198">
        <f>IF([1]Sheet!A198="","",[1]Sheet!A198)</f>
        <v>3275599</v>
      </c>
      <c r="B198" t="str">
        <f>IF(A198="","",[1]Sheet!B198)</f>
        <v>2025-04-19 12:21:19</v>
      </c>
      <c r="C198" t="str">
        <f>IF(A198="","",[1]Sheet!C198)</f>
        <v>小单32.36  大双32.36  大单35.28</v>
      </c>
      <c r="D198" t="str">
        <f>IF(A198="","",[1]Sheet!D198)</f>
        <v>大单</v>
      </c>
      <c r="E198">
        <f>IF(A198="","",[1]Sheet!E198)</f>
        <v>100</v>
      </c>
      <c r="F198">
        <f>IF(A198="","",[1]Sheet!F198)</f>
        <v>12</v>
      </c>
      <c r="G198" t="str">
        <f>IF(A198="","",[1]Sheet!G198)</f>
        <v>小双</v>
      </c>
      <c r="H198">
        <f>IF(A198="","",[1]Sheet!H198)</f>
        <v>0</v>
      </c>
      <c r="I198">
        <f>IF(A198="","",[1]Sheet!I198)</f>
        <v>-100</v>
      </c>
      <c r="J198" t="str">
        <f>IF(A198="","",IF(F198="待开奖","",[1]Sheet!J198))</f>
        <v>否</v>
      </c>
      <c r="K198">
        <f t="shared" si="55"/>
        <v>0</v>
      </c>
      <c r="L198" s="7">
        <f t="shared" si="67"/>
        <v>0</v>
      </c>
      <c r="M198" s="7" cm="1">
        <f ca="1" t="array" ref="M198">IF(L197="",IF(G197=0,M197,""),IF(ROW()&lt;32,"",AVERAGE(IF(OFFSET(L$2,ROW()-31,0,30,1)&lt;&gt;"",OFFSET(L$2,ROW()-31,0,30,1)))))</f>
        <v>0.766666666666667</v>
      </c>
      <c r="N198" s="8">
        <f ca="1" t="shared" si="50"/>
        <v>0.781720430107527</v>
      </c>
      <c r="O198" s="7">
        <f ca="1" t="array" ref="O198">IF(L197="","",IF(ROW()&lt;32,"",AVERAGE(IF(OFFSET(L$2,ROW()-21,0,20,1)&lt;&gt;"",OFFSET(L$2,ROW()-21,0,20,1)))))</f>
        <v>0.75</v>
      </c>
      <c r="P198" s="8">
        <f ca="1" t="shared" si="51"/>
        <v>0.766129032258065</v>
      </c>
      <c r="Q198" s="7">
        <f t="shared" si="63"/>
        <v>-100</v>
      </c>
      <c r="R198" s="7">
        <f t="shared" si="56"/>
        <v>9973.52879999994</v>
      </c>
      <c r="S198" s="14">
        <f t="shared" si="57"/>
        <v>0.000893672736614043</v>
      </c>
      <c r="T198" s="15">
        <f ca="1" t="shared" si="58"/>
        <v>0.781720430107527</v>
      </c>
      <c r="U198" s="14">
        <f t="shared" si="59"/>
        <v>0.0348486182936921</v>
      </c>
      <c r="V198" s="9">
        <f t="shared" si="60"/>
        <v>0.420894234818006</v>
      </c>
      <c r="W198" s="16">
        <f t="shared" si="61"/>
        <v>0.79123562547915</v>
      </c>
      <c r="X198" s="17">
        <f ca="1" t="shared" si="62"/>
        <v>0.267370588384098</v>
      </c>
      <c r="Y198" s="9">
        <f ca="1" t="shared" si="52"/>
        <v>0.294918836743925</v>
      </c>
      <c r="Z198" s="5">
        <f ca="1" t="shared" si="53"/>
        <v>0.0179025227059955</v>
      </c>
      <c r="AA198">
        <f ca="1" t="shared" si="64"/>
        <v>0</v>
      </c>
      <c r="AB198">
        <f t="shared" si="54"/>
        <v>0</v>
      </c>
      <c r="AC198" s="5">
        <f ca="1" t="shared" si="65"/>
        <v>0</v>
      </c>
      <c r="AD198">
        <f ca="1" t="shared" si="66"/>
        <v>0</v>
      </c>
    </row>
    <row r="199" spans="1:30">
      <c r="A199">
        <f>IF([1]Sheet!A199="","",[1]Sheet!A199)</f>
        <v>3275600</v>
      </c>
      <c r="B199" t="str">
        <f>IF(A199="","",[1]Sheet!B199)</f>
        <v>2025-04-19 12:24:50</v>
      </c>
      <c r="C199" t="str">
        <f>IF(A199="","",[1]Sheet!C199)</f>
        <v>小单32.36  大双32.36  大单35.28</v>
      </c>
      <c r="D199" t="str">
        <f>IF(A199="","",[1]Sheet!D199)</f>
        <v>大单</v>
      </c>
      <c r="E199">
        <f>IF(A199="","",[1]Sheet!E199)</f>
        <v>100</v>
      </c>
      <c r="F199">
        <f>IF(A199="","",[1]Sheet!F199)</f>
        <v>18</v>
      </c>
      <c r="G199" t="str">
        <f>IF(A199="","",[1]Sheet!G199)</f>
        <v>大双</v>
      </c>
      <c r="H199">
        <f>IF(A199="","",[1]Sheet!H199)</f>
        <v>152.7392</v>
      </c>
      <c r="I199">
        <f>IF(A199="","",[1]Sheet!I199)</f>
        <v>52.7392</v>
      </c>
      <c r="J199" t="str">
        <f>IF(A199="","",IF(F199="待开奖","",[1]Sheet!J199))</f>
        <v>是</v>
      </c>
      <c r="K199">
        <f t="shared" si="55"/>
        <v>1</v>
      </c>
      <c r="L199" s="7">
        <f t="shared" si="67"/>
        <v>1</v>
      </c>
      <c r="M199" s="7" cm="1">
        <f ca="1" t="array" ref="M199">IF(L198="",IF(G198=0,M198,""),IF(ROW()&lt;32,"",AVERAGE(IF(OFFSET(L$2,ROW()-31,0,30,1)&lt;&gt;"",OFFSET(L$2,ROW()-31,0,30,1)))))</f>
        <v>0.8</v>
      </c>
      <c r="N199" s="8">
        <f ca="1" t="shared" si="50"/>
        <v>0.717204301075269</v>
      </c>
      <c r="O199" s="7">
        <f ca="1" t="array" ref="O199">IF(L198="","",IF(ROW()&lt;32,"",AVERAGE(IF(OFFSET(L$2,ROW()-21,0,20,1)&lt;&gt;"",OFFSET(L$2,ROW()-21,0,20,1)))))</f>
        <v>0.75</v>
      </c>
      <c r="P199" s="8">
        <f ca="1" t="shared" si="51"/>
        <v>0.701612903225806</v>
      </c>
      <c r="Q199" s="7">
        <f t="shared" si="63"/>
        <v>52.7392</v>
      </c>
      <c r="R199" s="7">
        <f t="shared" si="56"/>
        <v>10026.2679999999</v>
      </c>
      <c r="S199" s="14">
        <f t="shared" si="57"/>
        <v>0.000903645737471866</v>
      </c>
      <c r="T199" s="15">
        <f ca="1" t="shared" si="58"/>
        <v>0.717204301075269</v>
      </c>
      <c r="U199" s="14">
        <f t="shared" si="59"/>
        <v>0.0348486182936921</v>
      </c>
      <c r="V199" s="9">
        <f t="shared" si="60"/>
        <v>0.461798094338132</v>
      </c>
      <c r="W199" s="16">
        <f t="shared" si="61"/>
        <v>0.791242218944526</v>
      </c>
      <c r="X199" s="17">
        <f ca="1" t="shared" si="62"/>
        <v>0.258561399776454</v>
      </c>
      <c r="Y199" s="9">
        <f ca="1" t="shared" si="52"/>
        <v>0.292601910463074</v>
      </c>
      <c r="Z199" s="5">
        <f ca="1" t="shared" si="53"/>
        <v>0.0179600320865382</v>
      </c>
      <c r="AA199">
        <f ca="1" t="shared" si="64"/>
        <v>0</v>
      </c>
      <c r="AB199">
        <f t="shared" si="54"/>
        <v>0</v>
      </c>
      <c r="AC199" s="5">
        <f ca="1" t="shared" si="65"/>
        <v>0</v>
      </c>
      <c r="AD199">
        <f ca="1" t="shared" si="66"/>
        <v>0</v>
      </c>
    </row>
    <row r="200" spans="1:30">
      <c r="A200">
        <f>IF([1]Sheet!A200="","",[1]Sheet!A200)</f>
        <v>3275601</v>
      </c>
      <c r="B200" t="str">
        <f>IF(A200="","",[1]Sheet!B200)</f>
        <v>2025-04-19 12:28:11</v>
      </c>
      <c r="C200" t="str">
        <f>IF(A200="","",[1]Sheet!C200)</f>
        <v>小单32.36  大双32.36  大单35.28</v>
      </c>
      <c r="D200" t="str">
        <f>IF(A200="","",[1]Sheet!D200)</f>
        <v>大单</v>
      </c>
      <c r="E200">
        <f>IF(A200="","",[1]Sheet!E200)</f>
        <v>100</v>
      </c>
      <c r="F200">
        <f>IF(A200="","",[1]Sheet!F200)</f>
        <v>19</v>
      </c>
      <c r="G200" t="str">
        <f>IF(A200="","",[1]Sheet!G200)</f>
        <v>大单</v>
      </c>
      <c r="H200">
        <f>IF(A200="","",[1]Sheet!H200)</f>
        <v>152.7624</v>
      </c>
      <c r="I200">
        <f>IF(A200="","",[1]Sheet!I200)</f>
        <v>52.7624</v>
      </c>
      <c r="J200" t="str">
        <f>IF(A200="","",IF(F200="待开奖","",[1]Sheet!J200))</f>
        <v>是</v>
      </c>
      <c r="K200">
        <f t="shared" si="55"/>
        <v>1</v>
      </c>
      <c r="L200" s="7">
        <f t="shared" si="67"/>
        <v>1</v>
      </c>
      <c r="M200" s="7" cm="1">
        <f ca="1" t="array" ref="M200">IF(L199="",IF(G199=0,M199,""),IF(ROW()&lt;32,"",AVERAGE(IF(OFFSET(L$2,ROW()-31,0,30,1)&lt;&gt;"",OFFSET(L$2,ROW()-31,0,30,1)))))</f>
        <v>0.8</v>
      </c>
      <c r="N200" s="8">
        <f ca="1" t="shared" si="50"/>
        <v>0.812903225806452</v>
      </c>
      <c r="O200" s="7">
        <f ca="1" t="array" ref="O200">IF(L199="","",IF(ROW()&lt;32,"",AVERAGE(IF(OFFSET(L$2,ROW()-21,0,20,1)&lt;&gt;"",OFFSET(L$2,ROW()-21,0,20,1)))))</f>
        <v>0.8</v>
      </c>
      <c r="P200" s="8">
        <f ca="1" t="shared" si="51"/>
        <v>0.812903225806452</v>
      </c>
      <c r="Q200" s="7">
        <f t="shared" si="63"/>
        <v>52.7624</v>
      </c>
      <c r="R200" s="7">
        <f t="shared" si="56"/>
        <v>10079.0303999999</v>
      </c>
      <c r="S200" s="14">
        <f t="shared" si="57"/>
        <v>0.000898888195374473</v>
      </c>
      <c r="T200" s="15">
        <f ca="1" t="shared" si="58"/>
        <v>0.812903225806452</v>
      </c>
      <c r="U200" s="14">
        <f t="shared" si="59"/>
        <v>0.0348486182936921</v>
      </c>
      <c r="V200" s="9">
        <f t="shared" si="60"/>
        <v>0.603587420716787</v>
      </c>
      <c r="W200" s="16">
        <f t="shared" si="61"/>
        <v>0.911123070489627</v>
      </c>
      <c r="X200" s="17">
        <f ca="1" t="shared" si="62"/>
        <v>0.303866775252437</v>
      </c>
      <c r="Y200" s="9">
        <f ca="1" t="shared" si="52"/>
        <v>0.293135227128009</v>
      </c>
      <c r="Z200" s="5">
        <f ca="1" t="shared" si="53"/>
        <v>0.0180488505498901</v>
      </c>
      <c r="AA200">
        <f ca="1" t="shared" si="64"/>
        <v>0</v>
      </c>
      <c r="AB200">
        <f t="shared" si="54"/>
        <v>0</v>
      </c>
      <c r="AC200" s="5">
        <f ca="1" t="shared" si="65"/>
        <v>0</v>
      </c>
      <c r="AD200">
        <f ca="1" t="shared" si="66"/>
        <v>0</v>
      </c>
    </row>
    <row r="201" spans="1:30">
      <c r="A201">
        <f>IF([1]Sheet!A201="","",[1]Sheet!A201)</f>
        <v>3275602</v>
      </c>
      <c r="B201" t="str">
        <f>IF(A201="","",[1]Sheet!B201)</f>
        <v>2025-04-19 12:31:41</v>
      </c>
      <c r="C201" t="str">
        <f>IF(A201="","",[1]Sheet!C201)</f>
        <v>小单32.36  大双32.36  大单35.28</v>
      </c>
      <c r="D201" t="str">
        <f>IF(A201="","",[1]Sheet!D201)</f>
        <v>大单</v>
      </c>
      <c r="E201">
        <f>IF(A201="","",[1]Sheet!E201)</f>
        <v>100</v>
      </c>
      <c r="F201">
        <f>IF(A201="","",[1]Sheet!F201)</f>
        <v>6</v>
      </c>
      <c r="G201" t="str">
        <f>IF(A201="","",[1]Sheet!G201)</f>
        <v>小双</v>
      </c>
      <c r="H201">
        <f>IF(A201="","",[1]Sheet!H201)</f>
        <v>0</v>
      </c>
      <c r="I201">
        <f>IF(A201="","",[1]Sheet!I201)</f>
        <v>-100</v>
      </c>
      <c r="J201" t="str">
        <f>IF(A201="","",IF(F201="待开奖","",[1]Sheet!J201))</f>
        <v>否</v>
      </c>
      <c r="K201">
        <f t="shared" ref="K201:K232" si="68">IF(J201="是",1,IF(J201="否",0,""))</f>
        <v>0</v>
      </c>
      <c r="L201" s="7">
        <f t="shared" ref="L201:L232" si="69">IF(G201="","",IF(F201="待开奖","",IF(MID(D201,1,1)=MID(G201,1,1),1,IF(MID(D201,2,1)=MID(G201,2,1),1,0))))</f>
        <v>0</v>
      </c>
      <c r="M201" s="7" cm="1">
        <f ca="1" t="array" ref="M201">IF(L200="",IF(G200=0,M200,""),IF(ROW()&lt;32,"",AVERAGE(IF(OFFSET(L$2,ROW()-31,0,30,1)&lt;&gt;"",OFFSET(L$2,ROW()-31,0,30,1)))))</f>
        <v>0.766666666666667</v>
      </c>
      <c r="N201" s="8">
        <f ca="1" t="shared" si="50"/>
        <v>0.812903225806452</v>
      </c>
      <c r="O201" s="7">
        <f ca="1" t="array" ref="O201">IF(L200="","",IF(ROW()&lt;32,"",AVERAGE(IF(OFFSET(L$2,ROW()-21,0,20,1)&lt;&gt;"",OFFSET(L$2,ROW()-21,0,20,1)))))</f>
        <v>0.75</v>
      </c>
      <c r="P201" s="8">
        <f ca="1" t="shared" si="51"/>
        <v>0.766129032258065</v>
      </c>
      <c r="Q201" s="7">
        <f t="shared" ref="Q201:Q232" si="70">IF(OR(F201=13,F201=14),IF(L201=1,-68.1,I201),I201)</f>
        <v>-100</v>
      </c>
      <c r="R201" s="7">
        <f t="shared" si="56"/>
        <v>9979.03039999994</v>
      </c>
      <c r="S201" s="14">
        <f t="shared" si="57"/>
        <v>0.000896484358474462</v>
      </c>
      <c r="T201" s="15">
        <f ca="1" t="shared" si="58"/>
        <v>0.812903225806452</v>
      </c>
      <c r="U201" s="14">
        <f t="shared" si="59"/>
        <v>0.0348486182936921</v>
      </c>
      <c r="V201" s="9">
        <f t="shared" si="60"/>
        <v>0.65970173227382</v>
      </c>
      <c r="W201" s="16">
        <f t="shared" si="61"/>
        <v>0.911144161015254</v>
      </c>
      <c r="X201" s="17">
        <f ca="1" t="shared" si="62"/>
        <v>0.309479594309632</v>
      </c>
      <c r="Y201" s="9">
        <f ca="1" t="shared" si="52"/>
        <v>0.293531749900029</v>
      </c>
      <c r="Z201" s="5">
        <f ca="1" t="shared" si="53"/>
        <v>0.0182715268701103</v>
      </c>
      <c r="AA201">
        <f ca="1" t="shared" si="64"/>
        <v>0</v>
      </c>
      <c r="AB201">
        <f t="shared" si="54"/>
        <v>0</v>
      </c>
      <c r="AC201" s="5">
        <f ca="1" t="shared" si="65"/>
        <v>0</v>
      </c>
      <c r="AD201">
        <f ca="1" t="shared" si="66"/>
        <v>0</v>
      </c>
    </row>
    <row r="202" spans="1:30">
      <c r="A202">
        <f>IF([1]Sheet!A202="","",[1]Sheet!A202)</f>
        <v>3275603</v>
      </c>
      <c r="B202" t="str">
        <f>IF(A202="","",[1]Sheet!B202)</f>
        <v>2025-04-19 12:35:12</v>
      </c>
      <c r="C202" t="str">
        <f>IF(A202="","",[1]Sheet!C202)</f>
        <v>小单32.36  大双32.36  大单35.28</v>
      </c>
      <c r="D202" t="str">
        <f>IF(A202="","",[1]Sheet!D202)</f>
        <v>大单</v>
      </c>
      <c r="E202">
        <f>IF(A202="","",[1]Sheet!E202)</f>
        <v>100</v>
      </c>
      <c r="F202">
        <f>IF(A202="","",[1]Sheet!F202)</f>
        <v>14</v>
      </c>
      <c r="G202" t="str">
        <f>IF(A202="","",[1]Sheet!G202)</f>
        <v>大双</v>
      </c>
      <c r="H202">
        <f>IF(A202="","",[1]Sheet!H202)</f>
        <v>0</v>
      </c>
      <c r="I202">
        <f>IF(A202="","",[1]Sheet!I202)</f>
        <v>-100</v>
      </c>
      <c r="J202" t="str">
        <f>IF(A202="","",IF(F202="待开奖","",[1]Sheet!J202))</f>
        <v>否</v>
      </c>
      <c r="K202">
        <f t="shared" si="68"/>
        <v>0</v>
      </c>
      <c r="L202" s="7">
        <f t="shared" si="69"/>
        <v>1</v>
      </c>
      <c r="M202" s="7" cm="1">
        <f ca="1" t="array" ref="M202">IF(L201="",IF(G201=0,M201,""),IF(ROW()&lt;32,"",AVERAGE(IF(OFFSET(L$2,ROW()-31,0,30,1)&lt;&gt;"",OFFSET(L$2,ROW()-31,0,30,1)))))</f>
        <v>0.766666666666667</v>
      </c>
      <c r="N202" s="8">
        <f ca="1" t="shared" si="50"/>
        <v>0.717204301075269</v>
      </c>
      <c r="O202" s="7">
        <f ca="1" t="array" ref="O202">IF(L201="","",IF(ROW()&lt;32,"",AVERAGE(IF(OFFSET(L$2,ROW()-21,0,20,1)&lt;&gt;"",OFFSET(L$2,ROW()-21,0,20,1)))))</f>
        <v>0.75</v>
      </c>
      <c r="P202" s="8">
        <f ca="1" t="shared" si="51"/>
        <v>0.701612903225806</v>
      </c>
      <c r="Q202" s="7">
        <f t="shared" si="70"/>
        <v>-68.1</v>
      </c>
      <c r="R202" s="7">
        <f t="shared" si="56"/>
        <v>9910.93039999994</v>
      </c>
      <c r="S202" s="14">
        <f t="shared" si="57"/>
        <v>-0.0141969043565475</v>
      </c>
      <c r="T202" s="15">
        <f ca="1" t="shared" si="58"/>
        <v>0.717204301075269</v>
      </c>
      <c r="U202" s="14">
        <f t="shared" si="59"/>
        <v>0.0348486182936921</v>
      </c>
      <c r="V202" s="9">
        <f t="shared" si="60"/>
        <v>0.564858349210334</v>
      </c>
      <c r="W202" s="16">
        <f t="shared" si="61"/>
        <v>0.791268145530908</v>
      </c>
      <c r="X202" s="17">
        <f ca="1" t="shared" si="62"/>
        <v>0.264339852894106</v>
      </c>
      <c r="Y202" s="9">
        <f ca="1" t="shared" si="52"/>
        <v>0.291874622276983</v>
      </c>
      <c r="Z202" s="5">
        <f ca="1" t="shared" si="53"/>
        <v>0.0185868195565963</v>
      </c>
      <c r="AA202">
        <f ca="1" t="shared" si="64"/>
        <v>0</v>
      </c>
      <c r="AB202">
        <f t="shared" si="54"/>
        <v>0</v>
      </c>
      <c r="AC202" s="5">
        <f ca="1" t="shared" si="65"/>
        <v>0</v>
      </c>
      <c r="AD202">
        <f ca="1" t="shared" si="66"/>
        <v>0</v>
      </c>
    </row>
    <row r="203" spans="1:30">
      <c r="A203">
        <f>IF([1]Sheet!A203="","",[1]Sheet!A203)</f>
        <v>3275604</v>
      </c>
      <c r="B203" t="str">
        <f>IF(A203="","",[1]Sheet!B203)</f>
        <v>2025-04-19 12:38:43</v>
      </c>
      <c r="C203" t="str">
        <f>IF(A203="","",[1]Sheet!C203)</f>
        <v>小单32.36  大双32.36  大单35.28</v>
      </c>
      <c r="D203" t="str">
        <f>IF(A203="","",[1]Sheet!D203)</f>
        <v>大单</v>
      </c>
      <c r="E203">
        <f>IF(A203="","",[1]Sheet!E203)</f>
        <v>100</v>
      </c>
      <c r="F203">
        <f>IF(A203="","",[1]Sheet!F203)</f>
        <v>14</v>
      </c>
      <c r="G203" t="str">
        <f>IF(A203="","",[1]Sheet!G203)</f>
        <v>大双</v>
      </c>
      <c r="H203">
        <f>IF(A203="","",[1]Sheet!H203)</f>
        <v>0</v>
      </c>
      <c r="I203">
        <f>IF(A203="","",[1]Sheet!I203)</f>
        <v>-100</v>
      </c>
      <c r="J203" t="str">
        <f>IF(A203="","",IF(F203="待开奖","",[1]Sheet!J203))</f>
        <v>否</v>
      </c>
      <c r="K203">
        <f t="shared" si="68"/>
        <v>0</v>
      </c>
      <c r="L203" s="7">
        <f t="shared" si="69"/>
        <v>1</v>
      </c>
      <c r="M203" s="7" cm="1">
        <f ca="1" t="array" ref="M203">IF(L202="",IF(G202=0,M202,""),IF(ROW()&lt;32,"",AVERAGE(IF(OFFSET(L$2,ROW()-31,0,30,1)&lt;&gt;"",OFFSET(L$2,ROW()-31,0,30,1)))))</f>
        <v>0.8</v>
      </c>
      <c r="N203" s="8">
        <f ca="1" t="shared" si="50"/>
        <v>0.781720430107527</v>
      </c>
      <c r="O203" s="7">
        <f ca="1" t="array" ref="O203">IF(L202="","",IF(ROW()&lt;32,"",AVERAGE(IF(OFFSET(L$2,ROW()-21,0,20,1)&lt;&gt;"",OFFSET(L$2,ROW()-21,0,20,1)))))</f>
        <v>0.75</v>
      </c>
      <c r="P203" s="8">
        <f ca="1" t="shared" si="51"/>
        <v>0.766129032258065</v>
      </c>
      <c r="Q203" s="7">
        <f t="shared" si="70"/>
        <v>-68.1</v>
      </c>
      <c r="R203" s="7">
        <f t="shared" si="56"/>
        <v>9842.83039999994</v>
      </c>
      <c r="S203" s="14">
        <f t="shared" si="57"/>
        <v>-0.0111557895035118</v>
      </c>
      <c r="T203" s="15">
        <f ca="1" t="shared" si="58"/>
        <v>0.781720430107527</v>
      </c>
      <c r="U203" s="14">
        <f t="shared" si="59"/>
        <v>0.0390866723730452</v>
      </c>
      <c r="V203" s="9">
        <f t="shared" si="60"/>
        <v>0.499323704849828</v>
      </c>
      <c r="W203" s="16">
        <f t="shared" si="61"/>
        <v>0.689834310241381</v>
      </c>
      <c r="X203" s="17">
        <f ca="1" t="shared" si="62"/>
        <v>0.260187148967659</v>
      </c>
      <c r="Y203" s="9">
        <f ca="1" t="shared" si="52"/>
        <v>0.289763160237394</v>
      </c>
      <c r="Z203" s="5">
        <f ca="1" t="shared" si="53"/>
        <v>0.0184682761781477</v>
      </c>
      <c r="AA203">
        <f ca="1" t="shared" si="64"/>
        <v>0</v>
      </c>
      <c r="AB203">
        <f t="shared" si="54"/>
        <v>1</v>
      </c>
      <c r="AC203" s="5">
        <f ca="1" t="shared" si="65"/>
        <v>0</v>
      </c>
      <c r="AD203">
        <f ca="1" t="shared" si="66"/>
        <v>0</v>
      </c>
    </row>
    <row r="204" spans="1:30">
      <c r="A204">
        <f>IF([1]Sheet!A204="","",[1]Sheet!A204)</f>
        <v>3275605</v>
      </c>
      <c r="B204" t="str">
        <f>IF(A204="","",[1]Sheet!B204)</f>
        <v>2025-04-19 12:42:14</v>
      </c>
      <c r="C204" t="str">
        <f>IF(A204="","",[1]Sheet!C204)</f>
        <v>小单32.36  大双32.36  大单35.28</v>
      </c>
      <c r="D204" t="str">
        <f>IF(A204="","",[1]Sheet!D204)</f>
        <v>大单</v>
      </c>
      <c r="E204">
        <f>IF(A204="","",[1]Sheet!E204)</f>
        <v>100</v>
      </c>
      <c r="F204">
        <f>IF(A204="","",[1]Sheet!F204)</f>
        <v>12</v>
      </c>
      <c r="G204" t="str">
        <f>IF(A204="","",[1]Sheet!G204)</f>
        <v>小双</v>
      </c>
      <c r="H204">
        <f>IF(A204="","",[1]Sheet!H204)</f>
        <v>0</v>
      </c>
      <c r="I204">
        <f>IF(A204="","",[1]Sheet!I204)</f>
        <v>-100</v>
      </c>
      <c r="J204" t="str">
        <f>IF(A204="","",IF(F204="待开奖","",[1]Sheet!J204))</f>
        <v>否</v>
      </c>
      <c r="K204">
        <f t="shared" si="68"/>
        <v>0</v>
      </c>
      <c r="L204" s="7">
        <f t="shared" si="69"/>
        <v>0</v>
      </c>
      <c r="M204" s="7" cm="1">
        <f ca="1" t="array" ref="M204">IF(L203="",IF(G203=0,M203,""),IF(ROW()&lt;32,"",AVERAGE(IF(OFFSET(L$2,ROW()-31,0,30,1)&lt;&gt;"",OFFSET(L$2,ROW()-31,0,30,1)))))</f>
        <v>0.766666666666667</v>
      </c>
      <c r="N204" s="8">
        <f ca="1" t="shared" si="50"/>
        <v>0.812903225806452</v>
      </c>
      <c r="O204" s="7">
        <f ca="1" t="array" ref="O204">IF(L203="","",IF(ROW()&lt;32,"",AVERAGE(IF(OFFSET(L$2,ROW()-21,0,20,1)&lt;&gt;"",OFFSET(L$2,ROW()-21,0,20,1)))))</f>
        <v>0.7</v>
      </c>
      <c r="P204" s="8">
        <f ca="1" t="shared" si="51"/>
        <v>0.719354838709677</v>
      </c>
      <c r="Q204" s="7">
        <f t="shared" si="70"/>
        <v>-100</v>
      </c>
      <c r="R204" s="7">
        <f t="shared" si="56"/>
        <v>9742.83039999994</v>
      </c>
      <c r="S204" s="14">
        <f t="shared" si="57"/>
        <v>-0.0112321065890674</v>
      </c>
      <c r="T204" s="15">
        <f ca="1" t="shared" si="58"/>
        <v>0.812903225806452</v>
      </c>
      <c r="U204" s="14">
        <f t="shared" si="59"/>
        <v>0.045689301487603</v>
      </c>
      <c r="V204" s="9">
        <f t="shared" si="60"/>
        <v>0.439674265153354</v>
      </c>
      <c r="W204" s="16">
        <f t="shared" si="61"/>
        <v>0.689834310241381</v>
      </c>
      <c r="X204" s="17">
        <f ca="1" t="shared" si="62"/>
        <v>0.258455080277763</v>
      </c>
      <c r="Y204" s="9">
        <f ca="1" t="shared" si="52"/>
        <v>0.288836395980618</v>
      </c>
      <c r="Z204" s="5">
        <f ca="1" t="shared" si="53"/>
        <v>0.0192997925451367</v>
      </c>
      <c r="AA204">
        <f ca="1" t="shared" si="64"/>
        <v>0</v>
      </c>
      <c r="AB204">
        <f t="shared" si="54"/>
        <v>1</v>
      </c>
      <c r="AC204" s="5">
        <f ca="1" t="shared" si="65"/>
        <v>0</v>
      </c>
      <c r="AD204">
        <f ca="1" t="shared" si="66"/>
        <v>0</v>
      </c>
    </row>
    <row r="205" spans="1:30">
      <c r="A205">
        <f>IF([1]Sheet!A205="","",[1]Sheet!A205)</f>
        <v>3275606</v>
      </c>
      <c r="B205" t="str">
        <f>IF(A205="","",[1]Sheet!B205)</f>
        <v>2025-04-19 12:45:45</v>
      </c>
      <c r="C205" t="str">
        <f>IF(A205="","",[1]Sheet!C205)</f>
        <v>小单32.36  大双32.36  大单35.28</v>
      </c>
      <c r="D205" t="str">
        <f>IF(A205="","",[1]Sheet!D205)</f>
        <v>大单</v>
      </c>
      <c r="E205">
        <f>IF(A205="","",[1]Sheet!E205)</f>
        <v>100</v>
      </c>
      <c r="F205">
        <f>IF(A205="","",[1]Sheet!F205)</f>
        <v>9</v>
      </c>
      <c r="G205" t="str">
        <f>IF(A205="","",[1]Sheet!G205)</f>
        <v>小单</v>
      </c>
      <c r="H205">
        <f>IF(A205="","",[1]Sheet!H205)</f>
        <v>152.7392</v>
      </c>
      <c r="I205">
        <f>IF(A205="","",[1]Sheet!I205)</f>
        <v>52.7392</v>
      </c>
      <c r="J205" t="str">
        <f>IF(A205="","",IF(F205="待开奖","",[1]Sheet!J205))</f>
        <v>是</v>
      </c>
      <c r="K205">
        <f t="shared" si="68"/>
        <v>1</v>
      </c>
      <c r="L205" s="7">
        <f t="shared" si="69"/>
        <v>1</v>
      </c>
      <c r="M205" s="7" cm="1">
        <f ca="1" t="array" ref="M205">IF(L204="",IF(G204=0,M204,""),IF(ROW()&lt;32,"",AVERAGE(IF(OFFSET(L$2,ROW()-31,0,30,1)&lt;&gt;"",OFFSET(L$2,ROW()-31,0,30,1)))))</f>
        <v>0.766666666666667</v>
      </c>
      <c r="N205" s="8">
        <f ca="1" t="shared" si="50"/>
        <v>0.717204301075269</v>
      </c>
      <c r="O205" s="7">
        <f ca="1" t="array" ref="O205">IF(L204="","",IF(ROW()&lt;32,"",AVERAGE(IF(OFFSET(L$2,ROW()-21,0,20,1)&lt;&gt;"",OFFSET(L$2,ROW()-21,0,20,1)))))</f>
        <v>0.7</v>
      </c>
      <c r="P205" s="8">
        <f ca="1" t="shared" si="51"/>
        <v>0.654838709677419</v>
      </c>
      <c r="Q205" s="7">
        <f t="shared" si="70"/>
        <v>52.7392</v>
      </c>
      <c r="R205" s="7">
        <f t="shared" si="56"/>
        <v>9795.56959999994</v>
      </c>
      <c r="S205" s="14">
        <f t="shared" si="57"/>
        <v>-0.0264378243773188</v>
      </c>
      <c r="T205" s="15">
        <f ca="1" t="shared" si="58"/>
        <v>0.717204301075269</v>
      </c>
      <c r="U205" s="14">
        <f t="shared" si="59"/>
        <v>0.0553847921110359</v>
      </c>
      <c r="V205" s="9">
        <f t="shared" si="60"/>
        <v>0.352501643715279</v>
      </c>
      <c r="W205" s="16">
        <f t="shared" si="61"/>
        <v>0.689834310241381</v>
      </c>
      <c r="X205" s="17">
        <f ca="1" t="shared" si="62"/>
        <v>0.223127670664213</v>
      </c>
      <c r="Y205" s="9">
        <f ca="1" t="shared" si="52"/>
        <v>0.286412211193601</v>
      </c>
      <c r="Z205" s="5">
        <f ca="1" t="shared" si="53"/>
        <v>0.0225584872836852</v>
      </c>
      <c r="AA205">
        <f ca="1" t="shared" si="64"/>
        <v>0</v>
      </c>
      <c r="AB205">
        <f t="shared" si="54"/>
        <v>0</v>
      </c>
      <c r="AC205" s="5">
        <f ca="1" t="shared" si="65"/>
        <v>0</v>
      </c>
      <c r="AD205">
        <f ca="1" t="shared" si="66"/>
        <v>0</v>
      </c>
    </row>
    <row r="206" spans="1:30">
      <c r="A206">
        <f>IF([1]Sheet!A206="","",[1]Sheet!A206)</f>
        <v>3275607</v>
      </c>
      <c r="B206" t="str">
        <f>IF(A206="","",[1]Sheet!B206)</f>
        <v>2025-04-19 12:49:15</v>
      </c>
      <c r="C206" t="str">
        <f>IF(A206="","",[1]Sheet!C206)</f>
        <v>小单32.36  大双32.36  大单35.28</v>
      </c>
      <c r="D206" t="str">
        <f>IF(A206="","",[1]Sheet!D206)</f>
        <v>大单</v>
      </c>
      <c r="E206">
        <f>IF(A206="","",[1]Sheet!E206)</f>
        <v>100</v>
      </c>
      <c r="F206">
        <f>IF(A206="","",[1]Sheet!F206)</f>
        <v>14</v>
      </c>
      <c r="G206" t="str">
        <f>IF(A206="","",[1]Sheet!G206)</f>
        <v>大双</v>
      </c>
      <c r="H206">
        <f>IF(A206="","",[1]Sheet!H206)</f>
        <v>0</v>
      </c>
      <c r="I206">
        <f>IF(A206="","",[1]Sheet!I206)</f>
        <v>-100</v>
      </c>
      <c r="J206" t="str">
        <f>IF(A206="","",IF(F206="待开奖","",[1]Sheet!J206))</f>
        <v>否</v>
      </c>
      <c r="K206">
        <f t="shared" si="68"/>
        <v>0</v>
      </c>
      <c r="L206" s="7">
        <f t="shared" si="69"/>
        <v>1</v>
      </c>
      <c r="M206" s="7" cm="1">
        <f ca="1" t="array" ref="M206">IF(L205="",IF(G205=0,M205,""),IF(ROW()&lt;32,"",AVERAGE(IF(OFFSET(L$2,ROW()-31,0,30,1)&lt;&gt;"",OFFSET(L$2,ROW()-31,0,30,1)))))</f>
        <v>0.766666666666667</v>
      </c>
      <c r="N206" s="8">
        <f ca="1" t="shared" si="50"/>
        <v>0.781720430107527</v>
      </c>
      <c r="O206" s="7">
        <f ca="1" t="array" ref="O206">IF(L205="","",IF(ROW()&lt;32,"",AVERAGE(IF(OFFSET(L$2,ROW()-21,0,20,1)&lt;&gt;"",OFFSET(L$2,ROW()-21,0,20,1)))))</f>
        <v>0.7</v>
      </c>
      <c r="P206" s="8">
        <f ca="1" t="shared" si="51"/>
        <v>0.719354838709677</v>
      </c>
      <c r="Q206" s="7">
        <f t="shared" si="70"/>
        <v>-68.1</v>
      </c>
      <c r="R206" s="7">
        <f t="shared" si="56"/>
        <v>9727.46959999994</v>
      </c>
      <c r="S206" s="14">
        <f t="shared" si="57"/>
        <v>-0.0263014724566999</v>
      </c>
      <c r="T206" s="15">
        <f ca="1" t="shared" si="58"/>
        <v>0.781720430107527</v>
      </c>
      <c r="U206" s="14">
        <f t="shared" si="59"/>
        <v>0.0553847921110359</v>
      </c>
      <c r="V206" s="9">
        <f t="shared" si="60"/>
        <v>0.28114411287361</v>
      </c>
      <c r="W206" s="16">
        <f t="shared" si="61"/>
        <v>0.689816464362087</v>
      </c>
      <c r="X206" s="17">
        <f ca="1" t="shared" si="62"/>
        <v>0.228934264374754</v>
      </c>
      <c r="Y206" s="9">
        <f ca="1" t="shared" si="52"/>
        <v>0.284400905888416</v>
      </c>
      <c r="Z206" s="5">
        <f ca="1" t="shared" si="53"/>
        <v>0.0247929612453482</v>
      </c>
      <c r="AA206">
        <f ca="1" t="shared" si="64"/>
        <v>0</v>
      </c>
      <c r="AB206">
        <f t="shared" si="54"/>
        <v>0</v>
      </c>
      <c r="AC206" s="5">
        <f ca="1" t="shared" si="65"/>
        <v>0</v>
      </c>
      <c r="AD206">
        <f ca="1" t="shared" si="66"/>
        <v>0</v>
      </c>
    </row>
    <row r="207" spans="1:30">
      <c r="A207">
        <f>IF([1]Sheet!A207="","",[1]Sheet!A207)</f>
        <v>3275608</v>
      </c>
      <c r="B207" t="str">
        <f>IF(A207="","",[1]Sheet!B207)</f>
        <v>2025-04-19 12:52:46</v>
      </c>
      <c r="C207" t="str">
        <f>IF(A207="","",[1]Sheet!C207)</f>
        <v>小单32.36  大双32.36  大单35.28</v>
      </c>
      <c r="D207" t="str">
        <f>IF(A207="","",[1]Sheet!D207)</f>
        <v>大单</v>
      </c>
      <c r="E207">
        <f>IF(A207="","",[1]Sheet!E207)</f>
        <v>100</v>
      </c>
      <c r="F207">
        <f>IF(A207="","",[1]Sheet!F207)</f>
        <v>18</v>
      </c>
      <c r="G207" t="str">
        <f>IF(A207="","",[1]Sheet!G207)</f>
        <v>大双</v>
      </c>
      <c r="H207">
        <f>IF(A207="","",[1]Sheet!H207)</f>
        <v>152.7392</v>
      </c>
      <c r="I207">
        <f>IF(A207="","",[1]Sheet!I207)</f>
        <v>52.7392</v>
      </c>
      <c r="J207" t="str">
        <f>IF(A207="","",IF(F207="待开奖","",[1]Sheet!J207))</f>
        <v>是</v>
      </c>
      <c r="K207">
        <f t="shared" si="68"/>
        <v>1</v>
      </c>
      <c r="L207" s="7">
        <f t="shared" si="69"/>
        <v>1</v>
      </c>
      <c r="M207" s="7" cm="1">
        <f ca="1" t="array" ref="M207">IF(L206="",IF(G206=0,M206,""),IF(ROW()&lt;32,"",AVERAGE(IF(OFFSET(L$2,ROW()-31,0,30,1)&lt;&gt;"",OFFSET(L$2,ROW()-31,0,30,1)))))</f>
        <v>0.766666666666667</v>
      </c>
      <c r="N207" s="8">
        <f ca="1" t="shared" si="50"/>
        <v>0.781720430107527</v>
      </c>
      <c r="O207" s="7">
        <f ca="1" t="array" ref="O207">IF(L206="","",IF(ROW()&lt;32,"",AVERAGE(IF(OFFSET(L$2,ROW()-21,0,20,1)&lt;&gt;"",OFFSET(L$2,ROW()-21,0,20,1)))))</f>
        <v>0.7</v>
      </c>
      <c r="P207" s="8">
        <f ca="1" t="shared" si="51"/>
        <v>0.719354838709677</v>
      </c>
      <c r="Q207" s="7">
        <f t="shared" si="70"/>
        <v>52.7392</v>
      </c>
      <c r="R207" s="7">
        <f t="shared" si="56"/>
        <v>9780.20879999994</v>
      </c>
      <c r="S207" s="14">
        <f t="shared" si="57"/>
        <v>-0.0264807276908925</v>
      </c>
      <c r="T207" s="15">
        <f ca="1" t="shared" si="58"/>
        <v>0.781720430107527</v>
      </c>
      <c r="U207" s="14">
        <f t="shared" si="59"/>
        <v>0.0568740970347202</v>
      </c>
      <c r="V207" s="9">
        <f t="shared" si="60"/>
        <v>0.183739800981361</v>
      </c>
      <c r="W207" s="16">
        <f t="shared" si="61"/>
        <v>0.602857673461808</v>
      </c>
      <c r="X207" s="17">
        <f ca="1" t="shared" si="62"/>
        <v>0.209997386048138</v>
      </c>
      <c r="Y207" s="9">
        <f ca="1" t="shared" si="52"/>
        <v>0.281707887755545</v>
      </c>
      <c r="Z207" s="5">
        <f ca="1" t="shared" si="53"/>
        <v>0.0281177566119488</v>
      </c>
      <c r="AA207">
        <f ca="1" t="shared" si="64"/>
        <v>0</v>
      </c>
      <c r="AB207">
        <f t="shared" si="54"/>
        <v>1</v>
      </c>
      <c r="AC207" s="5">
        <f ca="1" t="shared" si="65"/>
        <v>0</v>
      </c>
      <c r="AD207">
        <f ca="1" t="shared" si="66"/>
        <v>0</v>
      </c>
    </row>
    <row r="208" spans="1:30">
      <c r="A208">
        <f>IF([1]Sheet!A208="","",[1]Sheet!A208)</f>
        <v>3275609</v>
      </c>
      <c r="B208" t="str">
        <f>IF(A208="","",[1]Sheet!B208)</f>
        <v>2025-04-19 12:56:17</v>
      </c>
      <c r="C208" t="str">
        <f>IF(A208="","",[1]Sheet!C208)</f>
        <v>大双31.45  小双34.28  大单34.28</v>
      </c>
      <c r="D208" t="str">
        <f>IF(A208="","",[1]Sheet!D208)</f>
        <v>大双</v>
      </c>
      <c r="E208">
        <f>IF(A208="","",[1]Sheet!E208)</f>
        <v>100.01</v>
      </c>
      <c r="F208">
        <f>IF(A208="","",[1]Sheet!F208)</f>
        <v>9</v>
      </c>
      <c r="G208" t="str">
        <f>IF(A208="","",[1]Sheet!G208)</f>
        <v>小单</v>
      </c>
      <c r="H208">
        <f>IF(A208="","",[1]Sheet!H208)</f>
        <v>0</v>
      </c>
      <c r="I208">
        <f>IF(A208="","",[1]Sheet!I208)</f>
        <v>-100.01</v>
      </c>
      <c r="J208" t="str">
        <f>IF(A208="","",IF(F208="待开奖","",[1]Sheet!J208))</f>
        <v>否</v>
      </c>
      <c r="K208">
        <f t="shared" si="68"/>
        <v>0</v>
      </c>
      <c r="L208" s="7">
        <f t="shared" si="69"/>
        <v>0</v>
      </c>
      <c r="M208" s="7" cm="1">
        <f ca="1" t="array" ref="M208">IF(L207="",IF(G207=0,M207,""),IF(ROW()&lt;32,"",AVERAGE(IF(OFFSET(L$2,ROW()-31,0,30,1)&lt;&gt;"",OFFSET(L$2,ROW()-31,0,30,1)))))</f>
        <v>0.733333333333333</v>
      </c>
      <c r="N208" s="8">
        <f ca="1" t="shared" si="50"/>
        <v>0.781720430107527</v>
      </c>
      <c r="O208" s="7">
        <f ca="1" t="array" ref="O208">IF(L207="","",IF(ROW()&lt;32,"",AVERAGE(IF(OFFSET(L$2,ROW()-21,0,20,1)&lt;&gt;"",OFFSET(L$2,ROW()-21,0,20,1)))))</f>
        <v>0.65</v>
      </c>
      <c r="P208" s="8">
        <f ca="1" t="shared" si="51"/>
        <v>0.67258064516129</v>
      </c>
      <c r="Q208" s="7">
        <f t="shared" si="70"/>
        <v>-100.01</v>
      </c>
      <c r="R208" s="7">
        <f t="shared" si="56"/>
        <v>9680.19879999994</v>
      </c>
      <c r="S208" s="14">
        <f t="shared" si="57"/>
        <v>-0.0263439422145681</v>
      </c>
      <c r="T208" s="15">
        <f ca="1" t="shared" si="58"/>
        <v>0.781720430107527</v>
      </c>
      <c r="U208" s="14">
        <f t="shared" si="59"/>
        <v>0.0568740970347202</v>
      </c>
      <c r="V208" s="9">
        <f t="shared" si="60"/>
        <v>0.09377296385543</v>
      </c>
      <c r="W208" s="16">
        <f t="shared" si="61"/>
        <v>0.689798618482792</v>
      </c>
      <c r="X208" s="17">
        <f ca="1" t="shared" si="62"/>
        <v>0.209735832480541</v>
      </c>
      <c r="Y208" s="9">
        <f ca="1" t="shared" si="52"/>
        <v>0.278857311871853</v>
      </c>
      <c r="Z208" s="5">
        <f ca="1" t="shared" si="53"/>
        <v>0.0308063723617834</v>
      </c>
      <c r="AA208">
        <f ca="1" t="shared" si="64"/>
        <v>0</v>
      </c>
      <c r="AB208">
        <f t="shared" si="54"/>
        <v>0</v>
      </c>
      <c r="AC208" s="5">
        <f ca="1" t="shared" si="65"/>
        <v>0</v>
      </c>
      <c r="AD208">
        <f ca="1" t="shared" si="66"/>
        <v>0</v>
      </c>
    </row>
    <row r="209" spans="1:30">
      <c r="A209">
        <f>IF([1]Sheet!A209="","",[1]Sheet!A209)</f>
        <v>3275610</v>
      </c>
      <c r="B209" t="str">
        <f>IF(A209="","",[1]Sheet!B209)</f>
        <v>2025-04-19 12:59:38</v>
      </c>
      <c r="C209" t="str">
        <f>IF(A209="","",[1]Sheet!C209)</f>
        <v>大双31.45  小双34.28  大单34.28</v>
      </c>
      <c r="D209" t="str">
        <f>IF(A209="","",[1]Sheet!D209)</f>
        <v>大双</v>
      </c>
      <c r="E209">
        <f>IF(A209="","",[1]Sheet!E209)</f>
        <v>100.01</v>
      </c>
      <c r="F209">
        <f>IF(A209="","",[1]Sheet!F209)</f>
        <v>21</v>
      </c>
      <c r="G209" t="str">
        <f>IF(A209="","",[1]Sheet!G209)</f>
        <v>大单</v>
      </c>
      <c r="H209">
        <f>IF(A209="","",[1]Sheet!H209)</f>
        <v>148.4324</v>
      </c>
      <c r="I209">
        <f>IF(A209="","",[1]Sheet!I209)</f>
        <v>48.4224</v>
      </c>
      <c r="J209" t="str">
        <f>IF(A209="","",IF(F209="待开奖","",[1]Sheet!J209))</f>
        <v>是</v>
      </c>
      <c r="K209">
        <f t="shared" si="68"/>
        <v>1</v>
      </c>
      <c r="L209" s="7">
        <f t="shared" si="69"/>
        <v>1</v>
      </c>
      <c r="M209" s="7" cm="1">
        <f ca="1" t="array" ref="M209">IF(L208="",IF(G208=0,M208,""),IF(ROW()&lt;32,"",AVERAGE(IF(OFFSET(L$2,ROW()-31,0,30,1)&lt;&gt;"",OFFSET(L$2,ROW()-31,0,30,1)))))</f>
        <v>0.733333333333333</v>
      </c>
      <c r="N209" s="8">
        <f ca="1" t="shared" si="50"/>
        <v>0.686021505376344</v>
      </c>
      <c r="O209" s="7">
        <f ca="1" t="array" ref="O209">IF(L208="","",IF(ROW()&lt;32,"",AVERAGE(IF(OFFSET(L$2,ROW()-21,0,20,1)&lt;&gt;"",OFFSET(L$2,ROW()-21,0,20,1)))))</f>
        <v>0.7</v>
      </c>
      <c r="P209" s="8">
        <f ca="1" t="shared" si="51"/>
        <v>0.654838709677419</v>
      </c>
      <c r="Q209" s="7">
        <f t="shared" si="70"/>
        <v>48.4224</v>
      </c>
      <c r="R209" s="7">
        <f t="shared" si="56"/>
        <v>9728.62119999994</v>
      </c>
      <c r="S209" s="14">
        <f t="shared" si="57"/>
        <v>-0.0413336739565941</v>
      </c>
      <c r="T209" s="15">
        <f ca="1" t="shared" si="58"/>
        <v>0.686021505376344</v>
      </c>
      <c r="U209" s="14">
        <f t="shared" si="59"/>
        <v>0.061457233016342</v>
      </c>
      <c r="V209" s="9">
        <f t="shared" si="60"/>
        <v>-0.0178122765247412</v>
      </c>
      <c r="W209" s="16">
        <f t="shared" si="61"/>
        <v>0.602836796354364</v>
      </c>
      <c r="X209" s="17">
        <f ca="1" t="shared" si="62"/>
        <v>0.16486948096635</v>
      </c>
      <c r="Y209" s="9">
        <f ca="1" t="shared" si="52"/>
        <v>0.273883414272407</v>
      </c>
      <c r="Z209" s="5">
        <f ca="1" t="shared" si="53"/>
        <v>0.0362771387775237</v>
      </c>
      <c r="AA209">
        <f ca="1" t="shared" si="64"/>
        <v>0</v>
      </c>
      <c r="AB209">
        <f t="shared" si="54"/>
        <v>0</v>
      </c>
      <c r="AC209" s="5">
        <f ca="1" t="shared" si="65"/>
        <v>0</v>
      </c>
      <c r="AD209">
        <f ca="1" t="shared" si="66"/>
        <v>0</v>
      </c>
    </row>
    <row r="210" spans="1:30">
      <c r="A210">
        <f>IF([1]Sheet!A210="","",[1]Sheet!A210)</f>
        <v>3275611</v>
      </c>
      <c r="B210" t="str">
        <f>IF(A210="","",[1]Sheet!B210)</f>
        <v>2025-04-19 13:03:19</v>
      </c>
      <c r="C210" t="str">
        <f>IF(A210="","",[1]Sheet!C210)</f>
        <v>大双31.45  小双34.28  大单34.28</v>
      </c>
      <c r="D210" t="str">
        <f>IF(A210="","",[1]Sheet!D210)</f>
        <v>大双</v>
      </c>
      <c r="E210">
        <f>IF(A210="","",[1]Sheet!E210)</f>
        <v>100.01</v>
      </c>
      <c r="F210">
        <f>IF(A210="","",[1]Sheet!F210)</f>
        <v>17</v>
      </c>
      <c r="G210" t="str">
        <f>IF(A210="","",[1]Sheet!G210)</f>
        <v>大单</v>
      </c>
      <c r="H210">
        <f>IF(A210="","",[1]Sheet!H210)</f>
        <v>148.4324</v>
      </c>
      <c r="I210">
        <f>IF(A210="","",[1]Sheet!I210)</f>
        <v>48.4224</v>
      </c>
      <c r="J210" t="str">
        <f>IF(A210="","",IF(F210="待开奖","",[1]Sheet!J210))</f>
        <v>是</v>
      </c>
      <c r="K210">
        <f t="shared" si="68"/>
        <v>1</v>
      </c>
      <c r="L210" s="7">
        <f t="shared" si="69"/>
        <v>1</v>
      </c>
      <c r="M210" s="7" cm="1">
        <f ca="1" t="array" ref="M210">IF(L209="",IF(G209=0,M209,""),IF(ROW()&lt;32,"",AVERAGE(IF(OFFSET(L$2,ROW()-31,0,30,1)&lt;&gt;"",OFFSET(L$2,ROW()-31,0,30,1)))))</f>
        <v>0.766666666666667</v>
      </c>
      <c r="N210" s="8">
        <f ca="1" t="shared" si="50"/>
        <v>0.750537634408602</v>
      </c>
      <c r="O210" s="7">
        <f ca="1" t="array" ref="O210">IF(L209="","",IF(ROW()&lt;32,"",AVERAGE(IF(OFFSET(L$2,ROW()-21,0,20,1)&lt;&gt;"",OFFSET(L$2,ROW()-21,0,20,1)))))</f>
        <v>0.7</v>
      </c>
      <c r="P210" s="8">
        <f ca="1" t="shared" si="51"/>
        <v>0.719354838709677</v>
      </c>
      <c r="Q210" s="7">
        <f t="shared" si="70"/>
        <v>48.4224</v>
      </c>
      <c r="R210" s="7">
        <f t="shared" si="56"/>
        <v>9777.04359999994</v>
      </c>
      <c r="S210" s="14">
        <f t="shared" si="57"/>
        <v>-0.0269012613107011</v>
      </c>
      <c r="T210" s="15">
        <f ca="1" t="shared" si="58"/>
        <v>0.750537634408602</v>
      </c>
      <c r="U210" s="14">
        <f t="shared" si="59"/>
        <v>0.061457233016342</v>
      </c>
      <c r="V210" s="9">
        <f t="shared" si="60"/>
        <v>-0.0889702416333149</v>
      </c>
      <c r="W210" s="16">
        <f t="shared" si="61"/>
        <v>0.599753433854989</v>
      </c>
      <c r="X210" s="17">
        <f ca="1" t="shared" si="62"/>
        <v>0.174678297805775</v>
      </c>
      <c r="Y210" s="9">
        <f ca="1" t="shared" si="52"/>
        <v>0.269306788648544</v>
      </c>
      <c r="Z210" s="5">
        <f ca="1" t="shared" si="53"/>
        <v>0.0396833666519331</v>
      </c>
      <c r="AA210">
        <f ca="1" t="shared" si="64"/>
        <v>0</v>
      </c>
      <c r="AB210">
        <f t="shared" si="54"/>
        <v>0</v>
      </c>
      <c r="AC210" s="5">
        <f ca="1" t="shared" si="65"/>
        <v>0</v>
      </c>
      <c r="AD210">
        <f ca="1" t="shared" si="66"/>
        <v>0</v>
      </c>
    </row>
    <row r="211" spans="1:30">
      <c r="A211">
        <f>IF([1]Sheet!A211="","",[1]Sheet!A211)</f>
        <v>3275612</v>
      </c>
      <c r="B211" t="str">
        <f>IF(A211="","",[1]Sheet!B211)</f>
        <v>2025-04-19 13:06:49</v>
      </c>
      <c r="C211" t="str">
        <f>IF(A211="","",[1]Sheet!C211)</f>
        <v>小单32.36  大双32.36  大单35.28</v>
      </c>
      <c r="D211" t="str">
        <f>IF(A211="","",[1]Sheet!D211)</f>
        <v>大单</v>
      </c>
      <c r="E211">
        <f>IF(A211="","",[1]Sheet!E211)</f>
        <v>100</v>
      </c>
      <c r="F211">
        <f>IF(A211="","",[1]Sheet!F211)</f>
        <v>15</v>
      </c>
      <c r="G211" t="str">
        <f>IF(A211="","",[1]Sheet!G211)</f>
        <v>大单</v>
      </c>
      <c r="H211">
        <f>IF(A211="","",[1]Sheet!H211)</f>
        <v>152.7624</v>
      </c>
      <c r="I211">
        <f>IF(A211="","",[1]Sheet!I211)</f>
        <v>52.7624</v>
      </c>
      <c r="J211" t="str">
        <f>IF(A211="","",IF(F211="待开奖","",[1]Sheet!J211))</f>
        <v>是</v>
      </c>
      <c r="K211">
        <f t="shared" si="68"/>
        <v>1</v>
      </c>
      <c r="L211" s="7">
        <f t="shared" si="69"/>
        <v>1</v>
      </c>
      <c r="M211" s="7" cm="1">
        <f ca="1" t="array" ref="M211">IF(L210="",IF(G210=0,M210,""),IF(ROW()&lt;32,"",AVERAGE(IF(OFFSET(L$2,ROW()-31,0,30,1)&lt;&gt;"",OFFSET(L$2,ROW()-31,0,30,1)))))</f>
        <v>0.766666666666667</v>
      </c>
      <c r="N211" s="8">
        <f ca="1" t="shared" si="50"/>
        <v>0.781720430107527</v>
      </c>
      <c r="O211" s="7">
        <f ca="1" t="array" ref="O211">IF(L210="","",IF(ROW()&lt;32,"",AVERAGE(IF(OFFSET(L$2,ROW()-21,0,20,1)&lt;&gt;"",OFFSET(L$2,ROW()-21,0,20,1)))))</f>
        <v>0.7</v>
      </c>
      <c r="P211" s="8">
        <f ca="1" t="shared" si="51"/>
        <v>0.719354838709677</v>
      </c>
      <c r="Q211" s="7">
        <f t="shared" si="70"/>
        <v>52.7624</v>
      </c>
      <c r="R211" s="7">
        <f t="shared" si="56"/>
        <v>9829.80599999993</v>
      </c>
      <c r="S211" s="14">
        <f t="shared" si="57"/>
        <v>-0.027189615569578</v>
      </c>
      <c r="T211" s="15">
        <f ca="1" t="shared" si="58"/>
        <v>0.781720430107527</v>
      </c>
      <c r="U211" s="14">
        <f t="shared" si="59"/>
        <v>0.061457233016342</v>
      </c>
      <c r="V211" s="9">
        <f t="shared" si="60"/>
        <v>-0.150954379082048</v>
      </c>
      <c r="W211" s="16">
        <f t="shared" si="61"/>
        <v>0.683134389206403</v>
      </c>
      <c r="X211" s="17">
        <f ca="1" t="shared" si="62"/>
        <v>0.182968032458165</v>
      </c>
      <c r="Y211" s="9">
        <f ca="1" t="shared" si="52"/>
        <v>0.266248230830839</v>
      </c>
      <c r="Z211" s="5">
        <f ca="1" t="shared" si="53"/>
        <v>0.0425783476736028</v>
      </c>
      <c r="AA211">
        <f ca="1" t="shared" si="64"/>
        <v>0</v>
      </c>
      <c r="AB211">
        <f t="shared" si="54"/>
        <v>0</v>
      </c>
      <c r="AC211" s="5">
        <f ca="1" t="shared" si="65"/>
        <v>0</v>
      </c>
      <c r="AD211">
        <f ca="1" t="shared" si="66"/>
        <v>0</v>
      </c>
    </row>
    <row r="212" spans="1:30">
      <c r="A212">
        <f>IF([1]Sheet!A212="","",[1]Sheet!A212)</f>
        <v>3275613</v>
      </c>
      <c r="B212" t="str">
        <f>IF(A212="","",[1]Sheet!B212)</f>
        <v>2025-04-19 13:10:10</v>
      </c>
      <c r="C212" t="str">
        <f>IF(A212="","",[1]Sheet!C212)</f>
        <v>小单32.36  大双32.36  大单35.28</v>
      </c>
      <c r="D212" t="str">
        <f>IF(A212="","",[1]Sheet!D212)</f>
        <v>大单</v>
      </c>
      <c r="E212">
        <f>IF(A212="","",[1]Sheet!E212)</f>
        <v>100</v>
      </c>
      <c r="F212">
        <f>IF(A212="","",[1]Sheet!F212)</f>
        <v>6</v>
      </c>
      <c r="G212" t="str">
        <f>IF(A212="","",[1]Sheet!G212)</f>
        <v>小双</v>
      </c>
      <c r="H212">
        <f>IF(A212="","",[1]Sheet!H212)</f>
        <v>0</v>
      </c>
      <c r="I212">
        <f>IF(A212="","",[1]Sheet!I212)</f>
        <v>-100</v>
      </c>
      <c r="J212" t="str">
        <f>IF(A212="","",IF(F212="待开奖","",[1]Sheet!J212))</f>
        <v>否</v>
      </c>
      <c r="K212">
        <f t="shared" si="68"/>
        <v>0</v>
      </c>
      <c r="L212" s="7">
        <f t="shared" si="69"/>
        <v>0</v>
      </c>
      <c r="M212" s="7" cm="1">
        <f ca="1" t="array" ref="M212">IF(L211="",IF(G211=0,M211,""),IF(ROW()&lt;32,"",AVERAGE(IF(OFFSET(L$2,ROW()-31,0,30,1)&lt;&gt;"",OFFSET(L$2,ROW()-31,0,30,1)))))</f>
        <v>0.733333333333333</v>
      </c>
      <c r="N212" s="8">
        <f ca="1" t="shared" si="50"/>
        <v>0.781720430107527</v>
      </c>
      <c r="O212" s="7">
        <f ca="1" t="array" ref="O212">IF(L211="","",IF(ROW()&lt;32,"",AVERAGE(IF(OFFSET(L$2,ROW()-21,0,20,1)&lt;&gt;"",OFFSET(L$2,ROW()-21,0,20,1)))))</f>
        <v>0.7</v>
      </c>
      <c r="P212" s="8">
        <f ca="1" t="shared" si="51"/>
        <v>0.719354838709677</v>
      </c>
      <c r="Q212" s="7">
        <f t="shared" si="70"/>
        <v>-100</v>
      </c>
      <c r="R212" s="7">
        <f t="shared" si="56"/>
        <v>9729.80599999993</v>
      </c>
      <c r="S212" s="14">
        <f t="shared" si="57"/>
        <v>-0.0270476201788177</v>
      </c>
      <c r="T212" s="15">
        <f ca="1" t="shared" si="58"/>
        <v>0.781720430107527</v>
      </c>
      <c r="U212" s="14">
        <f t="shared" si="59"/>
        <v>0.061457233016342</v>
      </c>
      <c r="V212" s="9">
        <f t="shared" si="60"/>
        <v>-0.210323610762798</v>
      </c>
      <c r="W212" s="16">
        <f t="shared" si="61"/>
        <v>0.683152234948424</v>
      </c>
      <c r="X212" s="17">
        <f ca="1" t="shared" si="62"/>
        <v>0.17707549248152</v>
      </c>
      <c r="Y212" s="9">
        <f ca="1" t="shared" si="52"/>
        <v>0.262160716784027</v>
      </c>
      <c r="Z212" s="5">
        <f ca="1" t="shared" si="53"/>
        <v>0.04498849217562</v>
      </c>
      <c r="AA212">
        <f ca="1" t="shared" si="64"/>
        <v>0</v>
      </c>
      <c r="AB212">
        <f t="shared" si="54"/>
        <v>0</v>
      </c>
      <c r="AC212" s="5">
        <f ca="1" t="shared" si="65"/>
        <v>0</v>
      </c>
      <c r="AD212">
        <f ca="1" t="shared" si="66"/>
        <v>0</v>
      </c>
    </row>
    <row r="213" spans="1:30">
      <c r="A213">
        <f>IF([1]Sheet!A213="","",[1]Sheet!A213)</f>
        <v>3275614</v>
      </c>
      <c r="B213" t="str">
        <f>IF(A213="","",[1]Sheet!B213)</f>
        <v>2025-04-19 13:13:41</v>
      </c>
      <c r="C213" t="str">
        <f>IF(A213="","",[1]Sheet!C213)</f>
        <v>大双31.45  小双34.28  大单34.28</v>
      </c>
      <c r="D213" t="str">
        <f>IF(A213="","",[1]Sheet!D213)</f>
        <v>大双</v>
      </c>
      <c r="E213">
        <f>IF(A213="","",[1]Sheet!E213)</f>
        <v>100.01</v>
      </c>
      <c r="F213">
        <f>IF(A213="","",[1]Sheet!F213)</f>
        <v>14</v>
      </c>
      <c r="G213" t="str">
        <f>IF(A213="","",[1]Sheet!G213)</f>
        <v>大双</v>
      </c>
      <c r="H213">
        <f>IF(A213="","",[1]Sheet!H213)</f>
        <v>0</v>
      </c>
      <c r="I213">
        <f>IF(A213="","",[1]Sheet!I213)</f>
        <v>-100.01</v>
      </c>
      <c r="J213" t="str">
        <f>IF(A213="","",IF(F213="待开奖","",[1]Sheet!J213))</f>
        <v>否</v>
      </c>
      <c r="K213">
        <f t="shared" si="68"/>
        <v>0</v>
      </c>
      <c r="L213" s="7">
        <f t="shared" si="69"/>
        <v>1</v>
      </c>
      <c r="M213" s="7" cm="1">
        <f ca="1" t="array" ref="M213">IF(L212="",IF(G212=0,M212,""),IF(ROW()&lt;32,"",AVERAGE(IF(OFFSET(L$2,ROW()-31,0,30,1)&lt;&gt;"",OFFSET(L$2,ROW()-31,0,30,1)))))</f>
        <v>0.733333333333333</v>
      </c>
      <c r="N213" s="8">
        <f ca="1" t="shared" si="50"/>
        <v>0.686021505376344</v>
      </c>
      <c r="O213" s="7">
        <f ca="1" t="array" ref="O213">IF(L212="","",IF(ROW()&lt;32,"",AVERAGE(IF(OFFSET(L$2,ROW()-21,0,20,1)&lt;&gt;"",OFFSET(L$2,ROW()-21,0,20,1)))))</f>
        <v>0.7</v>
      </c>
      <c r="P213" s="8">
        <f ca="1" t="shared" si="51"/>
        <v>0.654838709677419</v>
      </c>
      <c r="Q213" s="7">
        <f t="shared" si="70"/>
        <v>-68.1</v>
      </c>
      <c r="R213" s="7">
        <f t="shared" si="56"/>
        <v>9661.70599999993</v>
      </c>
      <c r="S213" s="14">
        <f t="shared" si="57"/>
        <v>-0.0419489396063693</v>
      </c>
      <c r="T213" s="15">
        <f ca="1" t="shared" si="58"/>
        <v>0.686021505376344</v>
      </c>
      <c r="U213" s="14">
        <f t="shared" si="59"/>
        <v>0.061457233016342</v>
      </c>
      <c r="V213" s="9">
        <f t="shared" si="60"/>
        <v>-0.283221199935842</v>
      </c>
      <c r="W213" s="16">
        <f t="shared" si="61"/>
        <v>0.596670071355614</v>
      </c>
      <c r="X213" s="17">
        <f ca="1" t="shared" si="62"/>
        <v>0.137527336430433</v>
      </c>
      <c r="Y213" s="9">
        <f ca="1" t="shared" si="52"/>
        <v>0.256860424290579</v>
      </c>
      <c r="Z213" s="5">
        <f ca="1" t="shared" si="53"/>
        <v>0.0497419848104106</v>
      </c>
      <c r="AA213">
        <f ca="1" t="shared" si="64"/>
        <v>0</v>
      </c>
      <c r="AB213">
        <f t="shared" si="54"/>
        <v>0</v>
      </c>
      <c r="AC213" s="5">
        <f ca="1" t="shared" si="65"/>
        <v>0</v>
      </c>
      <c r="AD213">
        <f ca="1" t="shared" si="66"/>
        <v>0</v>
      </c>
    </row>
    <row r="214" spans="1:30">
      <c r="A214">
        <f>IF([1]Sheet!A214="","",[1]Sheet!A214)</f>
        <v>3275615</v>
      </c>
      <c r="B214" t="str">
        <f>IF(A214="","",[1]Sheet!B214)</f>
        <v>2025-04-19 13:17:12</v>
      </c>
      <c r="C214" t="str">
        <f>IF(A214="","",[1]Sheet!C214)</f>
        <v>大双31.45  小双34.28  大单34.28</v>
      </c>
      <c r="D214" t="str">
        <f>IF(A214="","",[1]Sheet!D214)</f>
        <v>大双</v>
      </c>
      <c r="E214">
        <f>IF(A214="","",[1]Sheet!E214)</f>
        <v>100.01</v>
      </c>
      <c r="F214">
        <f>IF(A214="","",[1]Sheet!F214)</f>
        <v>5</v>
      </c>
      <c r="G214" t="str">
        <f>IF(A214="","",[1]Sheet!G214)</f>
        <v>小单</v>
      </c>
      <c r="H214">
        <f>IF(A214="","",[1]Sheet!H214)</f>
        <v>0</v>
      </c>
      <c r="I214">
        <f>IF(A214="","",[1]Sheet!I214)</f>
        <v>-100.01</v>
      </c>
      <c r="J214" t="str">
        <f>IF(A214="","",IF(F214="待开奖","",[1]Sheet!J214))</f>
        <v>否</v>
      </c>
      <c r="K214">
        <f t="shared" si="68"/>
        <v>0</v>
      </c>
      <c r="L214" s="7">
        <f t="shared" si="69"/>
        <v>0</v>
      </c>
      <c r="M214" s="7" cm="1">
        <f ca="1" t="array" ref="M214">IF(L213="",IF(G213=0,M213,""),IF(ROW()&lt;32,"",AVERAGE(IF(OFFSET(L$2,ROW()-31,0,30,1)&lt;&gt;"",OFFSET(L$2,ROW()-31,0,30,1)))))</f>
        <v>0.7</v>
      </c>
      <c r="N214" s="8">
        <f ca="1" t="shared" si="50"/>
        <v>0.750537634408602</v>
      </c>
      <c r="O214" s="7">
        <f ca="1" t="array" ref="O214">IF(L213="","",IF(ROW()&lt;32,"",AVERAGE(IF(OFFSET(L$2,ROW()-21,0,20,1)&lt;&gt;"",OFFSET(L$2,ROW()-21,0,20,1)))))</f>
        <v>0.7</v>
      </c>
      <c r="P214" s="8">
        <f ca="1" t="shared" si="51"/>
        <v>0.719354838709677</v>
      </c>
      <c r="Q214" s="7">
        <f t="shared" si="70"/>
        <v>-100.01</v>
      </c>
      <c r="R214" s="7">
        <f t="shared" si="56"/>
        <v>9561.69599999993</v>
      </c>
      <c r="S214" s="14">
        <f t="shared" si="57"/>
        <v>-0.0535692574267696</v>
      </c>
      <c r="T214" s="15">
        <f ca="1" t="shared" si="58"/>
        <v>0.750537634408602</v>
      </c>
      <c r="U214" s="14">
        <f t="shared" si="59"/>
        <v>0.0632502007063523</v>
      </c>
      <c r="V214" s="9">
        <f t="shared" si="60"/>
        <v>-0.384231952542364</v>
      </c>
      <c r="W214" s="16">
        <f t="shared" si="61"/>
        <v>0.521715154262553</v>
      </c>
      <c r="X214" s="17">
        <f ca="1" t="shared" si="62"/>
        <v>0.128810009613803</v>
      </c>
      <c r="Y214" s="9">
        <f ca="1" t="shared" si="52"/>
        <v>0.2511741380793</v>
      </c>
      <c r="Z214" s="5">
        <f ca="1" t="shared" si="53"/>
        <v>0.0541126444590843</v>
      </c>
      <c r="AA214">
        <f ca="1" t="shared" si="64"/>
        <v>0</v>
      </c>
      <c r="AB214">
        <f t="shared" si="54"/>
        <v>1</v>
      </c>
      <c r="AC214" s="5">
        <f ca="1" t="shared" si="65"/>
        <v>0</v>
      </c>
      <c r="AD214">
        <f ca="1" t="shared" si="66"/>
        <v>0</v>
      </c>
    </row>
    <row r="215" spans="1:30">
      <c r="A215">
        <f>IF([1]Sheet!A215="","",[1]Sheet!A215)</f>
        <v>3275616</v>
      </c>
      <c r="B215" t="str">
        <f>IF(A215="","",[1]Sheet!B215)</f>
        <v>2025-04-19 13:20:43</v>
      </c>
      <c r="C215" t="str">
        <f>IF(A215="","",[1]Sheet!C215)</f>
        <v>小单32.36  大双32.36  大单35.28</v>
      </c>
      <c r="D215" t="str">
        <f>IF(A215="","",[1]Sheet!D215)</f>
        <v>大单</v>
      </c>
      <c r="E215">
        <f>IF(A215="","",[1]Sheet!E215)</f>
        <v>100</v>
      </c>
      <c r="F215">
        <f>IF(A215="","",[1]Sheet!F215)</f>
        <v>13</v>
      </c>
      <c r="G215" t="str">
        <f>IF(A215="","",[1]Sheet!G215)</f>
        <v>小单</v>
      </c>
      <c r="H215">
        <f>IF(A215="","",[1]Sheet!H215)</f>
        <v>0</v>
      </c>
      <c r="I215">
        <f>IF(A215="","",[1]Sheet!I215)</f>
        <v>-100</v>
      </c>
      <c r="J215" t="str">
        <f>IF(A215="","",IF(F215="待开奖","",[1]Sheet!J215))</f>
        <v>否</v>
      </c>
      <c r="K215">
        <f t="shared" si="68"/>
        <v>0</v>
      </c>
      <c r="L215" s="7">
        <f t="shared" si="69"/>
        <v>1</v>
      </c>
      <c r="M215" s="7" cm="1">
        <f ca="1" t="array" ref="M215">IF(L214="",IF(G214=0,M214,""),IF(ROW()&lt;32,"",AVERAGE(IF(OFFSET(L$2,ROW()-31,0,30,1)&lt;&gt;"",OFFSET(L$2,ROW()-31,0,30,1)))))</f>
        <v>0.7</v>
      </c>
      <c r="N215" s="8">
        <f ca="1" t="shared" si="50"/>
        <v>0.654838709677419</v>
      </c>
      <c r="O215" s="7">
        <f ca="1" t="array" ref="O215">IF(L214="","",IF(ROW()&lt;32,"",AVERAGE(IF(OFFSET(L$2,ROW()-21,0,20,1)&lt;&gt;"",OFFSET(L$2,ROW()-21,0,20,1)))))</f>
        <v>0.7</v>
      </c>
      <c r="P215" s="8">
        <f ca="1" t="shared" si="51"/>
        <v>0.654838709677419</v>
      </c>
      <c r="Q215" s="7">
        <f t="shared" si="70"/>
        <v>-68.1</v>
      </c>
      <c r="R215" s="7">
        <f t="shared" si="56"/>
        <v>9493.59599999993</v>
      </c>
      <c r="S215" s="14">
        <f t="shared" si="57"/>
        <v>-0.0681798664552691</v>
      </c>
      <c r="T215" s="15">
        <f ca="1" t="shared" si="58"/>
        <v>0.654838709677419</v>
      </c>
      <c r="U215" s="14">
        <f t="shared" si="59"/>
        <v>0.0729466608788476</v>
      </c>
      <c r="V215" s="9">
        <f t="shared" si="60"/>
        <v>-0.479298965052769</v>
      </c>
      <c r="W215" s="16">
        <f t="shared" si="61"/>
        <v>0.456144745476704</v>
      </c>
      <c r="X215" s="17">
        <f ca="1" t="shared" si="62"/>
        <v>0.0863143617776423</v>
      </c>
      <c r="Y215" s="9">
        <f ca="1" t="shared" si="52"/>
        <v>0.243486972556796</v>
      </c>
      <c r="Z215" s="5">
        <f ca="1" t="shared" si="53"/>
        <v>0.0602571086291177</v>
      </c>
      <c r="AA215">
        <f ca="1" t="shared" si="64"/>
        <v>0</v>
      </c>
      <c r="AB215">
        <f t="shared" si="54"/>
        <v>0</v>
      </c>
      <c r="AC215" s="5">
        <f ca="1" t="shared" si="65"/>
        <v>0</v>
      </c>
      <c r="AD215">
        <f ca="1" t="shared" si="66"/>
        <v>0</v>
      </c>
    </row>
    <row r="216" spans="1:30">
      <c r="A216">
        <f>IF([1]Sheet!A216="","",[1]Sheet!A216)</f>
        <v>3275617</v>
      </c>
      <c r="B216" t="str">
        <f>IF(A216="","",[1]Sheet!B216)</f>
        <v>2025-04-19 13:24:13</v>
      </c>
      <c r="C216" t="str">
        <f>IF(A216="","",[1]Sheet!C216)</f>
        <v>小单32.36  大双32.36  大单35.28</v>
      </c>
      <c r="D216" t="str">
        <f>IF(A216="","",[1]Sheet!D216)</f>
        <v>大单</v>
      </c>
      <c r="E216">
        <f>IF(A216="","",[1]Sheet!E216)</f>
        <v>100</v>
      </c>
      <c r="F216">
        <f>IF(A216="","",[1]Sheet!F216)</f>
        <v>15</v>
      </c>
      <c r="G216" t="str">
        <f>IF(A216="","",[1]Sheet!G216)</f>
        <v>大单</v>
      </c>
      <c r="H216">
        <f>IF(A216="","",[1]Sheet!H216)</f>
        <v>152.7624</v>
      </c>
      <c r="I216">
        <f>IF(A216="","",[1]Sheet!I216)</f>
        <v>52.7624</v>
      </c>
      <c r="J216" t="str">
        <f>IF(A216="","",IF(F216="待开奖","",[1]Sheet!J216))</f>
        <v>是</v>
      </c>
      <c r="K216">
        <f t="shared" si="68"/>
        <v>1</v>
      </c>
      <c r="L216" s="7">
        <f t="shared" si="69"/>
        <v>1</v>
      </c>
      <c r="M216" s="7" cm="1">
        <f ca="1" t="array" ref="M216">IF(L215="",IF(G215=0,M215,""),IF(ROW()&lt;32,"",AVERAGE(IF(OFFSET(L$2,ROW()-31,0,30,1)&lt;&gt;"",OFFSET(L$2,ROW()-31,0,30,1)))))</f>
        <v>0.7</v>
      </c>
      <c r="N216" s="8">
        <f ca="1" t="shared" si="50"/>
        <v>0.719354838709677</v>
      </c>
      <c r="O216" s="7">
        <f ca="1" t="array" ref="O216">IF(L215="","",IF(ROW()&lt;32,"",AVERAGE(IF(OFFSET(L$2,ROW()-21,0,20,1)&lt;&gt;"",OFFSET(L$2,ROW()-21,0,20,1)))))</f>
        <v>0.7</v>
      </c>
      <c r="P216" s="8">
        <f ca="1" t="shared" si="51"/>
        <v>0.719354838709677</v>
      </c>
      <c r="Q216" s="7">
        <f t="shared" si="70"/>
        <v>52.7624</v>
      </c>
      <c r="R216" s="7">
        <f t="shared" si="56"/>
        <v>9546.35839999993</v>
      </c>
      <c r="S216" s="14">
        <f t="shared" si="57"/>
        <v>-0.0795492899934055</v>
      </c>
      <c r="T216" s="15">
        <f ca="1" t="shared" si="58"/>
        <v>0.719354838709677</v>
      </c>
      <c r="U216" s="14">
        <f t="shared" si="59"/>
        <v>0.0795492899934055</v>
      </c>
      <c r="V216" s="9">
        <f t="shared" si="60"/>
        <v>-0.564857674719422</v>
      </c>
      <c r="W216" s="16">
        <f t="shared" si="61"/>
        <v>0.398291344372224</v>
      </c>
      <c r="X216" s="17">
        <f ca="1" t="shared" si="62"/>
        <v>0.0794847607111724</v>
      </c>
      <c r="Y216" s="9">
        <f ca="1" t="shared" si="52"/>
        <v>0.235609080591742</v>
      </c>
      <c r="Z216" s="5">
        <f ca="1" t="shared" si="53"/>
        <v>0.0655057701125316</v>
      </c>
      <c r="AA216">
        <f ca="1">IF(X216="","",IF(X216&gt;0,IF(X216&gt;Y216+Z216*$Z$1,I216,0),0))</f>
        <v>0</v>
      </c>
      <c r="AB216">
        <f t="shared" si="54"/>
        <v>1</v>
      </c>
      <c r="AC216" s="5">
        <f ca="1" t="shared" si="65"/>
        <v>0</v>
      </c>
      <c r="AD216">
        <f ca="1" t="shared" si="66"/>
        <v>0</v>
      </c>
    </row>
    <row r="217" spans="1:30">
      <c r="A217">
        <f>IF([1]Sheet!A217="","",[1]Sheet!A217)</f>
        <v>3275618</v>
      </c>
      <c r="B217" t="str">
        <f>IF(A217="","",[1]Sheet!B217)</f>
        <v>2025-04-19 13:27:44</v>
      </c>
      <c r="C217" t="str">
        <f>IF(A217="","",[1]Sheet!C217)</f>
        <v>小单32.36  大双32.36  大单35.28</v>
      </c>
      <c r="D217" t="str">
        <f>IF(A217="","",[1]Sheet!D217)</f>
        <v>大单</v>
      </c>
      <c r="E217">
        <f>IF(A217="","",[1]Sheet!E217)</f>
        <v>100</v>
      </c>
      <c r="F217">
        <f>IF(A217="","",[1]Sheet!F217)</f>
        <v>0</v>
      </c>
      <c r="G217" t="str">
        <f>IF(A217="","",[1]Sheet!G217)</f>
        <v>小双</v>
      </c>
      <c r="H217">
        <f>IF(A217="","",[1]Sheet!H217)</f>
        <v>0</v>
      </c>
      <c r="I217">
        <f>IF(A217="","",[1]Sheet!I217)</f>
        <v>-100</v>
      </c>
      <c r="J217" t="str">
        <f>IF(A217="","",IF(F217="待开奖","",[1]Sheet!J217))</f>
        <v>否</v>
      </c>
      <c r="K217">
        <f t="shared" si="68"/>
        <v>0</v>
      </c>
      <c r="L217" s="7">
        <f t="shared" si="69"/>
        <v>0</v>
      </c>
      <c r="M217" s="7" cm="1">
        <f ca="1" t="array" ref="M217">IF(L216="",IF(G216=0,M216,""),IF(ROW()&lt;32,"",AVERAGE(IF(OFFSET(L$2,ROW()-31,0,30,1)&lt;&gt;"",OFFSET(L$2,ROW()-31,0,30,1)))))</f>
        <v>0.666666666666667</v>
      </c>
      <c r="N217" s="8">
        <f ca="1" t="shared" si="50"/>
        <v>0.719354838709677</v>
      </c>
      <c r="O217" s="7">
        <f ca="1" t="array" ref="O217">IF(L216="","",IF(ROW()&lt;32,"",AVERAGE(IF(OFFSET(L$2,ROW()-21,0,20,1)&lt;&gt;"",OFFSET(L$2,ROW()-21,0,20,1)))))</f>
        <v>0.65</v>
      </c>
      <c r="P217" s="8">
        <f ca="1" t="shared" si="51"/>
        <v>0.67258064516129</v>
      </c>
      <c r="Q217" s="7">
        <f t="shared" si="70"/>
        <v>-100</v>
      </c>
      <c r="R217" s="7">
        <f t="shared" si="56"/>
        <v>9446.35839999993</v>
      </c>
      <c r="S217" s="14">
        <f t="shared" si="57"/>
        <v>-0.0682819275771686</v>
      </c>
      <c r="T217" s="15">
        <f ca="1" t="shared" si="58"/>
        <v>0.719354838709677</v>
      </c>
      <c r="U217" s="14">
        <f t="shared" si="59"/>
        <v>0.0786706656946921</v>
      </c>
      <c r="V217" s="9">
        <f t="shared" si="60"/>
        <v>-0.65630023854716</v>
      </c>
      <c r="W217" s="16">
        <f t="shared" si="61"/>
        <v>0.398291344372224</v>
      </c>
      <c r="X217" s="17">
        <f ca="1" t="shared" si="62"/>
        <v>0.0739843003428837</v>
      </c>
      <c r="Y217" s="9">
        <f ca="1" t="shared" si="52"/>
        <v>0.227589008471838</v>
      </c>
      <c r="Z217" s="5">
        <f ca="1" t="shared" si="53"/>
        <v>0.0699251202708474</v>
      </c>
      <c r="AA217">
        <f ca="1">IF(X217="","",IF(X217&gt;0,IF(X217&gt;Y217+Z217*$Z$1,I217,0),0))</f>
        <v>0</v>
      </c>
      <c r="AB217">
        <f t="shared" si="54"/>
        <v>0</v>
      </c>
      <c r="AC217" s="5">
        <f ca="1" t="shared" si="65"/>
        <v>0</v>
      </c>
      <c r="AD217">
        <f ca="1" t="shared" si="66"/>
        <v>0</v>
      </c>
    </row>
    <row r="218" spans="1:30">
      <c r="A218">
        <f>IF([1]Sheet!A218="","",[1]Sheet!A218)</f>
        <v>3275619</v>
      </c>
      <c r="B218" t="str">
        <f>IF(A218="","",[1]Sheet!B218)</f>
        <v>2025-04-19 13:31:15</v>
      </c>
      <c r="C218" t="str">
        <f>IF(A218="","",[1]Sheet!C218)</f>
        <v>小单32.36  大双32.36  大单35.28</v>
      </c>
      <c r="D218" t="str">
        <f>IF(A218="","",[1]Sheet!D218)</f>
        <v>大单</v>
      </c>
      <c r="E218">
        <f>IF(A218="","",[1]Sheet!E218)</f>
        <v>100</v>
      </c>
      <c r="F218">
        <f>IF(A218="","",[1]Sheet!F218)</f>
        <v>20</v>
      </c>
      <c r="G218" t="str">
        <f>IF(A218="","",[1]Sheet!G218)</f>
        <v>大双</v>
      </c>
      <c r="H218">
        <f>IF(A218="","",[1]Sheet!H218)</f>
        <v>152.7392</v>
      </c>
      <c r="I218">
        <f>IF(A218="","",[1]Sheet!I218)</f>
        <v>52.7392</v>
      </c>
      <c r="J218" t="str">
        <f>IF(A218="","",IF(F218="待开奖","",[1]Sheet!J218))</f>
        <v>是</v>
      </c>
      <c r="K218">
        <f t="shared" si="68"/>
        <v>1</v>
      </c>
      <c r="L218" s="7">
        <f t="shared" si="69"/>
        <v>1</v>
      </c>
      <c r="M218" s="7" cm="1">
        <f ca="1" t="array" ref="M218">IF(L217="",IF(G217=0,M217,""),IF(ROW()&lt;32,"",AVERAGE(IF(OFFSET(L$2,ROW()-31,0,30,1)&lt;&gt;"",OFFSET(L$2,ROW()-31,0,30,1)))))</f>
        <v>0.666666666666667</v>
      </c>
      <c r="N218" s="8">
        <f ca="1" t="shared" si="50"/>
        <v>0.623655913978495</v>
      </c>
      <c r="O218" s="7">
        <f ca="1" t="array" ref="O218">IF(L217="","",IF(ROW()&lt;32,"",AVERAGE(IF(OFFSET(L$2,ROW()-21,0,20,1)&lt;&gt;"",OFFSET(L$2,ROW()-21,0,20,1)))))</f>
        <v>0.7</v>
      </c>
      <c r="P218" s="8">
        <f ca="1" t="shared" si="51"/>
        <v>0.654838709677419</v>
      </c>
      <c r="Q218" s="7">
        <f t="shared" si="70"/>
        <v>52.7392</v>
      </c>
      <c r="R218" s="7">
        <f t="shared" si="56"/>
        <v>9499.09759999993</v>
      </c>
      <c r="S218" s="14">
        <f t="shared" si="57"/>
        <v>-0.0827631617327241</v>
      </c>
      <c r="T218" s="15">
        <f ca="1" t="shared" si="58"/>
        <v>0.623655913978495</v>
      </c>
      <c r="U218" s="14">
        <f t="shared" si="59"/>
        <v>0.0832549545734459</v>
      </c>
      <c r="V218" s="9">
        <f t="shared" si="60"/>
        <v>-0.714906323163113</v>
      </c>
      <c r="W218" s="16">
        <f t="shared" si="61"/>
        <v>0.398291344372224</v>
      </c>
      <c r="X218" s="17">
        <f ca="1" t="shared" si="62"/>
        <v>0.043264250024759</v>
      </c>
      <c r="Y218" s="9">
        <f ca="1" t="shared" si="52"/>
        <v>0.219301267284811</v>
      </c>
      <c r="Z218" s="5">
        <f ca="1" t="shared" si="53"/>
        <v>0.0762594778119833</v>
      </c>
      <c r="AA218">
        <f ca="1">IF(X218="","",IF(X218&gt;0,IF(X218&gt;Y218+Z218*$Z$1,I218,0),0))</f>
        <v>0</v>
      </c>
      <c r="AB218">
        <f t="shared" si="54"/>
        <v>0</v>
      </c>
      <c r="AC218" s="5">
        <f ca="1" t="shared" si="65"/>
        <v>0</v>
      </c>
      <c r="AD218">
        <f ca="1" t="shared" si="66"/>
        <v>0</v>
      </c>
    </row>
    <row r="219" spans="1:30">
      <c r="A219">
        <f>IF([1]Sheet!A219="","",[1]Sheet!A219)</f>
        <v>3275620</v>
      </c>
      <c r="B219" t="str">
        <f>IF(A219="","",[1]Sheet!B219)</f>
        <v>2025-04-19 13:34:36</v>
      </c>
      <c r="C219" t="str">
        <f>IF(A219="","",[1]Sheet!C219)</f>
        <v>大双31.45  小双34.28  大单34.28</v>
      </c>
      <c r="D219" t="str">
        <f>IF(A219="","",[1]Sheet!D219)</f>
        <v>大双</v>
      </c>
      <c r="E219">
        <f>IF(A219="","",[1]Sheet!E219)</f>
        <v>100.01</v>
      </c>
      <c r="F219">
        <f>IF(A219="","",[1]Sheet!F219)</f>
        <v>22</v>
      </c>
      <c r="G219" t="str">
        <f>IF(A219="","",[1]Sheet!G219)</f>
        <v>大双</v>
      </c>
      <c r="H219">
        <f>IF(A219="","",[1]Sheet!H219)</f>
        <v>148.444</v>
      </c>
      <c r="I219">
        <f>IF(A219="","",[1]Sheet!I219)</f>
        <v>48.434</v>
      </c>
      <c r="J219" t="str">
        <f>IF(A219="","",IF(F219="待开奖","",[1]Sheet!J219))</f>
        <v>是</v>
      </c>
      <c r="K219">
        <f t="shared" si="68"/>
        <v>1</v>
      </c>
      <c r="L219" s="7">
        <f t="shared" si="69"/>
        <v>1</v>
      </c>
      <c r="M219" s="7" cm="1">
        <f ca="1" t="array" ref="M219">IF(L218="",IF(G218=0,M218,""),IF(ROW()&lt;32,"",AVERAGE(IF(OFFSET(L$2,ROW()-31,0,30,1)&lt;&gt;"",OFFSET(L$2,ROW()-31,0,30,1)))))</f>
        <v>0.7</v>
      </c>
      <c r="N219" s="8">
        <f ca="1" t="shared" si="50"/>
        <v>0.688172043010753</v>
      </c>
      <c r="O219" s="7">
        <f ca="1" t="array" ref="O219">IF(L218="","",IF(ROW()&lt;32,"",AVERAGE(IF(OFFSET(L$2,ROW()-21,0,20,1)&lt;&gt;"",OFFSET(L$2,ROW()-21,0,20,1)))))</f>
        <v>0.7</v>
      </c>
      <c r="P219" s="8">
        <f ca="1" t="shared" si="51"/>
        <v>0.719354838709677</v>
      </c>
      <c r="Q219" s="7">
        <f t="shared" si="70"/>
        <v>48.434</v>
      </c>
      <c r="R219" s="7">
        <f t="shared" si="56"/>
        <v>9547.53159999993</v>
      </c>
      <c r="S219" s="14">
        <f t="shared" si="57"/>
        <v>-0.0685983458068698</v>
      </c>
      <c r="T219" s="15">
        <f ca="1" t="shared" si="58"/>
        <v>0.688172043010753</v>
      </c>
      <c r="U219" s="14">
        <f t="shared" si="59"/>
        <v>0.0832549545734459</v>
      </c>
      <c r="V219" s="9">
        <f t="shared" si="60"/>
        <v>-0.783231005236052</v>
      </c>
      <c r="W219" s="16">
        <f t="shared" si="61"/>
        <v>0.398291344372224</v>
      </c>
      <c r="X219" s="17">
        <f ca="1" t="shared" si="62"/>
        <v>0.0535844524016731</v>
      </c>
      <c r="Y219" s="9">
        <f ca="1" t="shared" si="52"/>
        <v>0.211434326838557</v>
      </c>
      <c r="Z219" s="5">
        <f ca="1" t="shared" si="53"/>
        <v>0.0806493972195781</v>
      </c>
      <c r="AA219">
        <f ca="1">IF(X219="","",IF(X219&gt;0,IF(X219&gt;Y219+Z219*$Z$1,I219,0),0))</f>
        <v>0</v>
      </c>
      <c r="AB219">
        <f t="shared" si="54"/>
        <v>0</v>
      </c>
      <c r="AC219" s="5">
        <f ca="1" t="shared" si="65"/>
        <v>0</v>
      </c>
      <c r="AD219">
        <f ca="1" t="shared" si="66"/>
        <v>0</v>
      </c>
    </row>
    <row r="220" spans="1:30">
      <c r="A220">
        <f>IF([1]Sheet!A220="","",[1]Sheet!A220)</f>
        <v>3275621</v>
      </c>
      <c r="B220" t="str">
        <f>IF(A220="","",[1]Sheet!B220)</f>
        <v>2025-04-19 13:38:17</v>
      </c>
      <c r="C220" t="str">
        <f>IF(A220="","",[1]Sheet!C220)</f>
        <v>大双31.45  小双34.28  大单34.28</v>
      </c>
      <c r="D220" t="str">
        <f>IF(A220="","",[1]Sheet!D220)</f>
        <v>大双</v>
      </c>
      <c r="E220">
        <f>IF(A220="","",[1]Sheet!E220)</f>
        <v>100.01</v>
      </c>
      <c r="F220">
        <f>IF(A220="","",[1]Sheet!F220)</f>
        <v>19</v>
      </c>
      <c r="G220" t="str">
        <f>IF(A220="","",[1]Sheet!G220)</f>
        <v>大单</v>
      </c>
      <c r="H220">
        <f>IF(A220="","",[1]Sheet!H220)</f>
        <v>148.4324</v>
      </c>
      <c r="I220">
        <f>IF(A220="","",[1]Sheet!I220)</f>
        <v>48.4224</v>
      </c>
      <c r="J220" t="str">
        <f>IF(A220="","",IF(F220="待开奖","",[1]Sheet!J220))</f>
        <v>是</v>
      </c>
      <c r="K220">
        <f t="shared" si="68"/>
        <v>1</v>
      </c>
      <c r="L220" s="7">
        <f t="shared" si="69"/>
        <v>1</v>
      </c>
      <c r="M220" s="7" cm="1">
        <f ca="1" t="array" ref="M220">IF(L219="",IF(G219=0,M219,""),IF(ROW()&lt;32,"",AVERAGE(IF(OFFSET(L$2,ROW()-31,0,30,1)&lt;&gt;"",OFFSET(L$2,ROW()-31,0,30,1)))))</f>
        <v>0.7</v>
      </c>
      <c r="N220" s="8">
        <f ca="1" t="shared" si="50"/>
        <v>0.719354838709677</v>
      </c>
      <c r="O220" s="7">
        <f ca="1" t="array" ref="O220">IF(L219="","",IF(ROW()&lt;32,"",AVERAGE(IF(OFFSET(L$2,ROW()-21,0,20,1)&lt;&gt;"",OFFSET(L$2,ROW()-21,0,20,1)))))</f>
        <v>0.7</v>
      </c>
      <c r="P220" s="8">
        <f ca="1" t="shared" si="51"/>
        <v>0.719354838709677</v>
      </c>
      <c r="Q220" s="7">
        <f t="shared" si="70"/>
        <v>48.4224</v>
      </c>
      <c r="R220" s="7">
        <f t="shared" si="56"/>
        <v>9595.95399999993</v>
      </c>
      <c r="S220" s="14">
        <f t="shared" si="57"/>
        <v>-0.0686675052842164</v>
      </c>
      <c r="T220" s="15">
        <f ca="1" t="shared" si="58"/>
        <v>0.719354838709677</v>
      </c>
      <c r="U220" s="14">
        <f t="shared" si="59"/>
        <v>0.0832549545734459</v>
      </c>
      <c r="V220" s="9">
        <f t="shared" si="60"/>
        <v>-0.854958543587626</v>
      </c>
      <c r="W220" s="16">
        <f t="shared" si="61"/>
        <v>0.453454079560014</v>
      </c>
      <c r="X220" s="17">
        <f ca="1" t="shared" si="62"/>
        <v>0.0581437833818756</v>
      </c>
      <c r="Y220" s="9">
        <f ca="1" t="shared" si="52"/>
        <v>0.204910249200324</v>
      </c>
      <c r="Z220" s="5">
        <f ca="1" t="shared" si="53"/>
        <v>0.0847644549643156</v>
      </c>
      <c r="AA220">
        <f ca="1" t="shared" ref="AA220:AA283" si="71">IF(X220="","",IF(X220&gt;0,IF(X220&gt;Y220+Z220*$Z$1,I220,0),0))</f>
        <v>0</v>
      </c>
      <c r="AB220">
        <f t="shared" si="54"/>
        <v>0</v>
      </c>
      <c r="AC220" s="5">
        <f ca="1" t="shared" si="65"/>
        <v>0</v>
      </c>
      <c r="AD220">
        <f ca="1" t="shared" si="66"/>
        <v>0</v>
      </c>
    </row>
    <row r="221" spans="1:30">
      <c r="A221">
        <f>IF([1]Sheet!A221="","",[1]Sheet!A221)</f>
        <v>3275622</v>
      </c>
      <c r="B221" t="str">
        <f>IF(A221="","",[1]Sheet!B221)</f>
        <v>2025-04-19 13:41:48</v>
      </c>
      <c r="C221" t="str">
        <f>IF(A221="","",[1]Sheet!C221)</f>
        <v>大双31.45  小双34.28  大单34.28</v>
      </c>
      <c r="D221" t="str">
        <f>IF(A221="","",[1]Sheet!D221)</f>
        <v>大双</v>
      </c>
      <c r="E221">
        <f>IF(A221="","",[1]Sheet!E221)</f>
        <v>100.01</v>
      </c>
      <c r="F221">
        <f>IF(A221="","",[1]Sheet!F221)</f>
        <v>20</v>
      </c>
      <c r="G221" t="str">
        <f>IF(A221="","",[1]Sheet!G221)</f>
        <v>大双</v>
      </c>
      <c r="H221">
        <f>IF(A221="","",[1]Sheet!H221)</f>
        <v>148.444</v>
      </c>
      <c r="I221">
        <f>IF(A221="","",[1]Sheet!I221)</f>
        <v>48.434</v>
      </c>
      <c r="J221" t="str">
        <f>IF(A221="","",IF(F221="待开奖","",[1]Sheet!J221))</f>
        <v>是</v>
      </c>
      <c r="K221">
        <f t="shared" si="68"/>
        <v>1</v>
      </c>
      <c r="L221" s="7">
        <f t="shared" si="69"/>
        <v>1</v>
      </c>
      <c r="M221" s="7" cm="1">
        <f ca="1" t="array" ref="M221">IF(L220="",IF(G220=0,M220,""),IF(ROW()&lt;32,"",AVERAGE(IF(OFFSET(L$2,ROW()-31,0,30,1)&lt;&gt;"",OFFSET(L$2,ROW()-31,0,30,1)))))</f>
        <v>0.7</v>
      </c>
      <c r="N221" s="8">
        <f ca="1" t="shared" si="50"/>
        <v>0.719354838709677</v>
      </c>
      <c r="O221" s="7">
        <f ca="1" t="array" ref="O221">IF(L220="","",IF(ROW()&lt;32,"",AVERAGE(IF(OFFSET(L$2,ROW()-21,0,20,1)&lt;&gt;"",OFFSET(L$2,ROW()-21,0,20,1)))))</f>
        <v>0.75</v>
      </c>
      <c r="P221" s="8">
        <f ca="1" t="shared" si="51"/>
        <v>0.766129032258065</v>
      </c>
      <c r="Q221" s="7">
        <f t="shared" si="70"/>
        <v>48.434</v>
      </c>
      <c r="R221" s="7">
        <f t="shared" si="56"/>
        <v>9644.38799999993</v>
      </c>
      <c r="S221" s="14">
        <f t="shared" si="57"/>
        <v>-0.0687370822558327</v>
      </c>
      <c r="T221" s="15">
        <f ca="1" t="shared" si="58"/>
        <v>0.719354838709677</v>
      </c>
      <c r="U221" s="14">
        <f t="shared" si="59"/>
        <v>0.0832549545734459</v>
      </c>
      <c r="V221" s="9">
        <f t="shared" si="60"/>
        <v>-0.93097386959933</v>
      </c>
      <c r="W221" s="16">
        <f t="shared" si="61"/>
        <v>0.45074166432299</v>
      </c>
      <c r="X221" s="17">
        <f ca="1" t="shared" si="62"/>
        <v>0.0502501361655179</v>
      </c>
      <c r="Y221" s="9">
        <f ca="1" t="shared" si="52"/>
        <v>0.196978330148664</v>
      </c>
      <c r="Z221" s="5">
        <f ca="1" t="shared" si="53"/>
        <v>0.0876820408323057</v>
      </c>
      <c r="AA221">
        <f ca="1" t="shared" si="71"/>
        <v>0</v>
      </c>
      <c r="AB221">
        <f t="shared" si="54"/>
        <v>0</v>
      </c>
      <c r="AC221" s="5">
        <f ca="1" t="shared" si="65"/>
        <v>0</v>
      </c>
      <c r="AD221">
        <f ca="1" t="shared" si="66"/>
        <v>0</v>
      </c>
    </row>
    <row r="222" spans="1:30">
      <c r="A222">
        <f>IF([1]Sheet!A222="","",[1]Sheet!A222)</f>
        <v>3275623</v>
      </c>
      <c r="B222" t="str">
        <f>IF(A222="","",[1]Sheet!B222)</f>
        <v>2025-04-19 13:45:18</v>
      </c>
      <c r="C222" t="str">
        <f>IF(A222="","",[1]Sheet!C222)</f>
        <v>大双31.45  小双34.28  大单34.28</v>
      </c>
      <c r="D222" t="str">
        <f>IF(A222="","",[1]Sheet!D222)</f>
        <v>大双</v>
      </c>
      <c r="E222">
        <f>IF(A222="","",[1]Sheet!E222)</f>
        <v>100.01</v>
      </c>
      <c r="F222">
        <f>IF(A222="","",[1]Sheet!F222)</f>
        <v>6</v>
      </c>
      <c r="G222" t="str">
        <f>IF(A222="","",[1]Sheet!G222)</f>
        <v>小双</v>
      </c>
      <c r="H222">
        <f>IF(A222="","",[1]Sheet!H222)</f>
        <v>148.4324</v>
      </c>
      <c r="I222">
        <f>IF(A222="","",[1]Sheet!I222)</f>
        <v>48.4224</v>
      </c>
      <c r="J222" t="str">
        <f>IF(A222="","",IF(F222="待开奖","",[1]Sheet!J222))</f>
        <v>是</v>
      </c>
      <c r="K222">
        <f t="shared" si="68"/>
        <v>1</v>
      </c>
      <c r="L222" s="7">
        <f t="shared" si="69"/>
        <v>1</v>
      </c>
      <c r="M222" s="7" cm="1">
        <f ca="1" t="array" ref="M222">IF(L221="",IF(G221=0,M221,""),IF(ROW()&lt;32,"",AVERAGE(IF(OFFSET(L$2,ROW()-31,0,30,1)&lt;&gt;"",OFFSET(L$2,ROW()-31,0,30,1)))))</f>
        <v>0.733333333333333</v>
      </c>
      <c r="N222" s="8">
        <f ca="1" t="shared" si="50"/>
        <v>0.719354838709677</v>
      </c>
      <c r="O222" s="7">
        <f ca="1" t="array" ref="O222">IF(L221="","",IF(ROW()&lt;32,"",AVERAGE(IF(OFFSET(L$2,ROW()-21,0,20,1)&lt;&gt;"",OFFSET(L$2,ROW()-21,0,20,1)))))</f>
        <v>0.75</v>
      </c>
      <c r="P222" s="8">
        <f ca="1" t="shared" si="51"/>
        <v>0.766129032258065</v>
      </c>
      <c r="Q222" s="7">
        <f t="shared" si="70"/>
        <v>48.4224</v>
      </c>
      <c r="R222" s="7">
        <f t="shared" si="56"/>
        <v>9692.81039999993</v>
      </c>
      <c r="S222" s="14">
        <f t="shared" si="57"/>
        <v>-0.0548643851595307</v>
      </c>
      <c r="T222" s="15">
        <f ca="1" t="shared" si="58"/>
        <v>0.719354838709677</v>
      </c>
      <c r="U222" s="14">
        <f t="shared" si="59"/>
        <v>0.0742709900941944</v>
      </c>
      <c r="V222" s="9">
        <f t="shared" si="60"/>
        <v>-1.05979905279048</v>
      </c>
      <c r="W222" s="16">
        <f t="shared" si="61"/>
        <v>0.448036498859411</v>
      </c>
      <c r="X222" s="17">
        <f ca="1" t="shared" si="62"/>
        <v>0.0439540997727111</v>
      </c>
      <c r="Y222" s="9">
        <f ca="1" t="shared" si="52"/>
        <v>0.188562098785146</v>
      </c>
      <c r="Z222" s="5">
        <f ca="1" t="shared" si="53"/>
        <v>0.08982256663758</v>
      </c>
      <c r="AA222">
        <f ca="1" t="shared" si="71"/>
        <v>0</v>
      </c>
      <c r="AB222">
        <f t="shared" si="54"/>
        <v>0</v>
      </c>
      <c r="AC222" s="5">
        <f ca="1" t="shared" si="65"/>
        <v>0</v>
      </c>
      <c r="AD222">
        <f ca="1" t="shared" si="66"/>
        <v>0</v>
      </c>
    </row>
    <row r="223" spans="1:30">
      <c r="A223">
        <f>IF([1]Sheet!A223="","",[1]Sheet!A223)</f>
        <v>3275624</v>
      </c>
      <c r="B223" t="str">
        <f>IF(A223="","",[1]Sheet!B223)</f>
        <v>2025-04-19 13:48:49</v>
      </c>
      <c r="C223" t="str">
        <f>IF(A223="","",[1]Sheet!C223)</f>
        <v>大双31.45  小双34.28  大单34.28</v>
      </c>
      <c r="D223" t="str">
        <f>IF(A223="","",[1]Sheet!D223)</f>
        <v>大双</v>
      </c>
      <c r="E223">
        <f>IF(A223="","",[1]Sheet!E223)</f>
        <v>100.01</v>
      </c>
      <c r="F223">
        <f>IF(A223="","",[1]Sheet!F223)</f>
        <v>10</v>
      </c>
      <c r="G223" t="str">
        <f>IF(A223="","",[1]Sheet!G223)</f>
        <v>小双</v>
      </c>
      <c r="H223">
        <f>IF(A223="","",[1]Sheet!H223)</f>
        <v>148.4324</v>
      </c>
      <c r="I223">
        <f>IF(A223="","",[1]Sheet!I223)</f>
        <v>48.4224</v>
      </c>
      <c r="J223" t="str">
        <f>IF(A223="","",IF(F223="待开奖","",[1]Sheet!J223))</f>
        <v>是</v>
      </c>
      <c r="K223">
        <f t="shared" si="68"/>
        <v>1</v>
      </c>
      <c r="L223" s="7">
        <f t="shared" si="69"/>
        <v>1</v>
      </c>
      <c r="M223" s="7" cm="1">
        <f ca="1" t="array" ref="M223">IF(L222="",IF(G222=0,M222,""),IF(ROW()&lt;32,"",AVERAGE(IF(OFFSET(L$2,ROW()-31,0,30,1)&lt;&gt;"",OFFSET(L$2,ROW()-31,0,30,1)))))</f>
        <v>0.733333333333333</v>
      </c>
      <c r="N223" s="8">
        <f ca="1" t="shared" si="50"/>
        <v>0.750537634408602</v>
      </c>
      <c r="O223" s="7">
        <f ca="1" t="array" ref="O223">IF(L222="","",IF(ROW()&lt;32,"",AVERAGE(IF(OFFSET(L$2,ROW()-21,0,20,1)&lt;&gt;"",OFFSET(L$2,ROW()-21,0,20,1)))))</f>
        <v>0.75</v>
      </c>
      <c r="P223" s="8">
        <f ca="1" t="shared" si="51"/>
        <v>0.766129032258065</v>
      </c>
      <c r="Q223" s="7">
        <f t="shared" si="70"/>
        <v>48.4224</v>
      </c>
      <c r="R223" s="7">
        <f t="shared" si="56"/>
        <v>9741.23279999993</v>
      </c>
      <c r="S223" s="14">
        <f t="shared" si="57"/>
        <v>-0.0437372532802743</v>
      </c>
      <c r="T223" s="15">
        <f ca="1" t="shared" si="58"/>
        <v>0.750537634408602</v>
      </c>
      <c r="U223" s="14">
        <f t="shared" si="59"/>
        <v>0.0680514466595825</v>
      </c>
      <c r="V223" s="9">
        <f t="shared" si="60"/>
        <v>-1.21015418859648</v>
      </c>
      <c r="W223" s="16">
        <f t="shared" si="61"/>
        <v>0.510185127162428</v>
      </c>
      <c r="X223" s="17">
        <f ca="1" t="shared" si="62"/>
        <v>0.0465740107563587</v>
      </c>
      <c r="Y223" s="9">
        <f ca="1" t="shared" si="52"/>
        <v>0.180543350122396</v>
      </c>
      <c r="Z223" s="5">
        <f ca="1" t="shared" si="53"/>
        <v>0.0913888222145904</v>
      </c>
      <c r="AA223">
        <f ca="1" t="shared" si="71"/>
        <v>0</v>
      </c>
      <c r="AB223">
        <f t="shared" si="54"/>
        <v>0</v>
      </c>
      <c r="AC223" s="5">
        <f ca="1" t="shared" si="65"/>
        <v>0</v>
      </c>
      <c r="AD223">
        <f ca="1" t="shared" si="66"/>
        <v>0</v>
      </c>
    </row>
    <row r="224" spans="1:30">
      <c r="A224">
        <f>IF([1]Sheet!A224="","",[1]Sheet!A224)</f>
        <v>3275625</v>
      </c>
      <c r="B224" t="str">
        <f>IF(A224="","",[1]Sheet!B224)</f>
        <v>2025-04-19 13:52:10</v>
      </c>
      <c r="C224" t="str">
        <f>IF(A224="","",[1]Sheet!C224)</f>
        <v>大双31.45  小双34.28  大单34.28</v>
      </c>
      <c r="D224" t="str">
        <f>IF(A224="","",[1]Sheet!D224)</f>
        <v>大双</v>
      </c>
      <c r="E224">
        <f>IF(A224="","",[1]Sheet!E224)</f>
        <v>100.01</v>
      </c>
      <c r="F224">
        <f>IF(A224="","",[1]Sheet!F224)</f>
        <v>21</v>
      </c>
      <c r="G224" t="str">
        <f>IF(A224="","",[1]Sheet!G224)</f>
        <v>大单</v>
      </c>
      <c r="H224">
        <f>IF(A224="","",[1]Sheet!H224)</f>
        <v>148.4324</v>
      </c>
      <c r="I224">
        <f>IF(A224="","",[1]Sheet!I224)</f>
        <v>48.4224</v>
      </c>
      <c r="J224" t="str">
        <f>IF(A224="","",IF(F224="待开奖","",[1]Sheet!J224))</f>
        <v>是</v>
      </c>
      <c r="K224">
        <f t="shared" si="68"/>
        <v>1</v>
      </c>
      <c r="L224" s="7">
        <f t="shared" si="69"/>
        <v>1</v>
      </c>
      <c r="M224" s="7" cm="1">
        <f ca="1" t="array" ref="M224">IF(L223="",IF(G223=0,M223,""),IF(ROW()&lt;32,"",AVERAGE(IF(OFFSET(L$2,ROW()-31,0,30,1)&lt;&gt;"",OFFSET(L$2,ROW()-31,0,30,1)))))</f>
        <v>0.766666666666667</v>
      </c>
      <c r="N224" s="8">
        <f ca="1" t="shared" si="50"/>
        <v>0.750537634408602</v>
      </c>
      <c r="O224" s="7">
        <f ca="1" t="array" ref="O224">IF(L223="","",IF(ROW()&lt;32,"",AVERAGE(IF(OFFSET(L$2,ROW()-21,0,20,1)&lt;&gt;"",OFFSET(L$2,ROW()-21,0,20,1)))))</f>
        <v>0.8</v>
      </c>
      <c r="P224" s="8">
        <f ca="1" t="shared" si="51"/>
        <v>0.812903225806452</v>
      </c>
      <c r="Q224" s="7">
        <f t="shared" si="70"/>
        <v>48.4224</v>
      </c>
      <c r="R224" s="7">
        <f t="shared" si="56"/>
        <v>9789.65519999993</v>
      </c>
      <c r="S224" s="14">
        <f t="shared" si="57"/>
        <v>-0.0293832864135092</v>
      </c>
      <c r="T224" s="15">
        <f ca="1" t="shared" si="58"/>
        <v>0.750537634408602</v>
      </c>
      <c r="U224" s="14">
        <f t="shared" si="59"/>
        <v>0.0627711173487489</v>
      </c>
      <c r="V224" s="9">
        <f t="shared" si="60"/>
        <v>-1.32314075887508</v>
      </c>
      <c r="W224" s="16">
        <f t="shared" si="61"/>
        <v>0.581215965258135</v>
      </c>
      <c r="X224" s="17">
        <f ca="1" t="shared" si="62"/>
        <v>0.0482687263913489</v>
      </c>
      <c r="Y224" s="9">
        <f ca="1" t="shared" si="52"/>
        <v>0.171813505037694</v>
      </c>
      <c r="Z224" s="5">
        <f ca="1" t="shared" si="53"/>
        <v>0.0910981598173025</v>
      </c>
      <c r="AA224">
        <f ca="1" t="shared" si="71"/>
        <v>0</v>
      </c>
      <c r="AB224">
        <f t="shared" si="54"/>
        <v>0</v>
      </c>
      <c r="AC224" s="5">
        <f ca="1" t="shared" si="65"/>
        <v>0</v>
      </c>
      <c r="AD224">
        <f ca="1" t="shared" si="66"/>
        <v>0</v>
      </c>
    </row>
    <row r="225" spans="1:30">
      <c r="A225">
        <f>IF([1]Sheet!A225="","",[1]Sheet!A225)</f>
        <v>3275626</v>
      </c>
      <c r="B225" t="str">
        <f>IF(A225="","",[1]Sheet!B225)</f>
        <v>2025-04-19 13:55:41</v>
      </c>
      <c r="C225" t="str">
        <f>IF(A225="","",[1]Sheet!C225)</f>
        <v>大双31.45  小双34.28  大单34.28</v>
      </c>
      <c r="D225" t="str">
        <f>IF(A225="","",[1]Sheet!D225)</f>
        <v>大双</v>
      </c>
      <c r="E225">
        <f>IF(A225="","",[1]Sheet!E225)</f>
        <v>100.01</v>
      </c>
      <c r="F225">
        <f>IF(A225="","",[1]Sheet!F225)</f>
        <v>24</v>
      </c>
      <c r="G225" t="str">
        <f>IF(A225="","",[1]Sheet!G225)</f>
        <v>大双</v>
      </c>
      <c r="H225">
        <f>IF(A225="","",[1]Sheet!H225)</f>
        <v>148.444</v>
      </c>
      <c r="I225">
        <f>IF(A225="","",[1]Sheet!I225)</f>
        <v>48.434</v>
      </c>
      <c r="J225" t="str">
        <f>IF(A225="","",IF(F225="待开奖","",[1]Sheet!J225))</f>
        <v>是</v>
      </c>
      <c r="K225">
        <f t="shared" si="68"/>
        <v>1</v>
      </c>
      <c r="L225" s="7">
        <f t="shared" si="69"/>
        <v>1</v>
      </c>
      <c r="M225" s="7" cm="1">
        <f ca="1" t="array" ref="M225">IF(L224="",IF(G224=0,M224,""),IF(ROW()&lt;32,"",AVERAGE(IF(OFFSET(L$2,ROW()-31,0,30,1)&lt;&gt;"",OFFSET(L$2,ROW()-31,0,30,1)))))</f>
        <v>0.766666666666667</v>
      </c>
      <c r="N225" s="8">
        <f ca="1" t="shared" ref="N225:N288" si="72">IF(G224=0,N223,IF(L224="","",IF(ROW()&lt;32,"",IF(ROW()=32,AVERAGE(L194:L223),2/31*L224+(1-2/31)*M224))))</f>
        <v>0.781720430107527</v>
      </c>
      <c r="O225" s="7">
        <f ca="1" t="array" ref="O225">IF(L224="","",IF(ROW()&lt;32,"",AVERAGE(IF(OFFSET(L$2,ROW()-21,0,20,1)&lt;&gt;"",OFFSET(L$2,ROW()-21,0,20,1)))))</f>
        <v>0.8</v>
      </c>
      <c r="P225" s="8">
        <f ca="1" t="shared" ref="P225:P288" si="73">IF(G224=0,P223,IF(L224="","",IF(ROW()&lt;32,"",IF(ROW()=32,AVERAGE(L194:L223),2/31*L224+(1-2/31)*O225))))</f>
        <v>0.812903225806452</v>
      </c>
      <c r="Q225" s="7">
        <f t="shared" si="70"/>
        <v>48.434</v>
      </c>
      <c r="R225" s="7">
        <f t="shared" si="56"/>
        <v>9838.08919999993</v>
      </c>
      <c r="S225" s="14">
        <f t="shared" si="57"/>
        <v>-0.0178944134502371</v>
      </c>
      <c r="T225" s="15">
        <f ca="1" t="shared" si="58"/>
        <v>0.781720430107527</v>
      </c>
      <c r="U225" s="14">
        <f t="shared" si="59"/>
        <v>0.0627711173487489</v>
      </c>
      <c r="V225" s="9">
        <f t="shared" si="60"/>
        <v>-1.36662600455939</v>
      </c>
      <c r="W225" s="16">
        <f t="shared" si="61"/>
        <v>0.663175465181573</v>
      </c>
      <c r="X225" s="17">
        <f ca="1" t="shared" si="62"/>
        <v>0.0617993728440274</v>
      </c>
      <c r="Y225" s="9">
        <f ca="1" t="shared" si="52"/>
        <v>0.164678547991191</v>
      </c>
      <c r="Z225" s="5">
        <f ca="1" t="shared" si="53"/>
        <v>0.0910529020064733</v>
      </c>
      <c r="AA225">
        <f ca="1" t="shared" si="71"/>
        <v>0</v>
      </c>
      <c r="AB225">
        <f t="shared" si="54"/>
        <v>0</v>
      </c>
      <c r="AC225" s="5">
        <f ca="1" t="shared" si="65"/>
        <v>0</v>
      </c>
      <c r="AD225">
        <f ca="1" t="shared" si="66"/>
        <v>0</v>
      </c>
    </row>
    <row r="226" spans="1:30">
      <c r="A226">
        <f>IF([1]Sheet!A226="","",[1]Sheet!A226)</f>
        <v>3275627</v>
      </c>
      <c r="B226" t="str">
        <f>IF(A226="","",[1]Sheet!B226)</f>
        <v>2025-04-19 13:59:12</v>
      </c>
      <c r="C226" t="str">
        <f>IF(A226="","",[1]Sheet!C226)</f>
        <v>大双31.45  小双34.28  大单34.28</v>
      </c>
      <c r="D226" t="str">
        <f>IF(A226="","",[1]Sheet!D226)</f>
        <v>大双</v>
      </c>
      <c r="E226">
        <f>IF(A226="","",[1]Sheet!E226)</f>
        <v>100.01</v>
      </c>
      <c r="F226">
        <f>IF(A226="","",[1]Sheet!F226)</f>
        <v>9</v>
      </c>
      <c r="G226" t="str">
        <f>IF(A226="","",[1]Sheet!G226)</f>
        <v>小单</v>
      </c>
      <c r="H226">
        <f>IF(A226="","",[1]Sheet!H226)</f>
        <v>0</v>
      </c>
      <c r="I226">
        <f>IF(A226="","",[1]Sheet!I226)</f>
        <v>-100.01</v>
      </c>
      <c r="J226" t="str">
        <f>IF(A226="","",IF(F226="待开奖","",[1]Sheet!J226))</f>
        <v>否</v>
      </c>
      <c r="K226">
        <f t="shared" si="68"/>
        <v>0</v>
      </c>
      <c r="L226" s="7">
        <f t="shared" si="69"/>
        <v>0</v>
      </c>
      <c r="M226" s="7" cm="1">
        <f ca="1" t="array" ref="M226">IF(L225="",IF(G225=0,M225,""),IF(ROW()&lt;32,"",AVERAGE(IF(OFFSET(L$2,ROW()-31,0,30,1)&lt;&gt;"",OFFSET(L$2,ROW()-31,0,30,1)))))</f>
        <v>0.733333333333333</v>
      </c>
      <c r="N226" s="8">
        <f ca="1" t="shared" si="72"/>
        <v>0.781720430107527</v>
      </c>
      <c r="O226" s="7">
        <f ca="1" t="array" ref="O226">IF(L225="","",IF(ROW()&lt;32,"",AVERAGE(IF(OFFSET(L$2,ROW()-21,0,20,1)&lt;&gt;"",OFFSET(L$2,ROW()-21,0,20,1)))))</f>
        <v>0.75</v>
      </c>
      <c r="P226" s="8">
        <f ca="1" t="shared" si="73"/>
        <v>0.766129032258065</v>
      </c>
      <c r="Q226" s="7">
        <f t="shared" si="70"/>
        <v>-100.01</v>
      </c>
      <c r="R226" s="7">
        <f t="shared" si="56"/>
        <v>9738.07919999993</v>
      </c>
      <c r="S226" s="14">
        <f t="shared" si="57"/>
        <v>-0.0182321361182965</v>
      </c>
      <c r="T226" s="15">
        <f ca="1" t="shared" si="58"/>
        <v>0.781720430107527</v>
      </c>
      <c r="U226" s="14">
        <f t="shared" si="59"/>
        <v>0.0627711173487489</v>
      </c>
      <c r="V226" s="9">
        <f t="shared" si="60"/>
        <v>-1.3760595264682</v>
      </c>
      <c r="W226" s="16">
        <f t="shared" si="61"/>
        <v>0.75879936334925</v>
      </c>
      <c r="X226" s="17">
        <f ca="1" t="shared" si="62"/>
        <v>0.0703170936694965</v>
      </c>
      <c r="Y226" s="9">
        <f ca="1" t="shared" ref="Y226:Y289" si="74">IF(X226="","",AVERAGE(X197:X226))</f>
        <v>0.157988661469985</v>
      </c>
      <c r="Z226" s="5">
        <f ca="1" t="shared" ref="Z226:Z289" si="75">IF(X226="","",(_xlfn.STDEV.P(X197:X226)))</f>
        <v>0.0903646710551836</v>
      </c>
      <c r="AA226">
        <f ca="1" t="shared" si="71"/>
        <v>0</v>
      </c>
      <c r="AB226">
        <f t="shared" ref="AB226:AB289" si="76">IF(S226="","",IF(OR(F225=13,F225=14),1,0))</f>
        <v>0</v>
      </c>
      <c r="AC226" s="5">
        <f ca="1" t="shared" si="65"/>
        <v>0</v>
      </c>
      <c r="AD226">
        <f ca="1" t="shared" si="66"/>
        <v>0</v>
      </c>
    </row>
    <row r="227" spans="1:30">
      <c r="A227">
        <f>IF([1]Sheet!A227="","",[1]Sheet!A227)</f>
        <v>3275628</v>
      </c>
      <c r="B227" t="str">
        <f>IF(A227="","",[1]Sheet!B227)</f>
        <v>2025-04-19 14:02:42</v>
      </c>
      <c r="C227" t="str">
        <f>IF(A227="","",[1]Sheet!C227)</f>
        <v>大双31.45  小双34.28  大单34.28</v>
      </c>
      <c r="D227" t="str">
        <f>IF(A227="","",[1]Sheet!D227)</f>
        <v>大双</v>
      </c>
      <c r="E227">
        <f>IF(A227="","",[1]Sheet!E227)</f>
        <v>100.01</v>
      </c>
      <c r="F227">
        <f>IF(A227="","",[1]Sheet!F227)</f>
        <v>12</v>
      </c>
      <c r="G227" t="str">
        <f>IF(A227="","",[1]Sheet!G227)</f>
        <v>小双</v>
      </c>
      <c r="H227">
        <f>IF(A227="","",[1]Sheet!H227)</f>
        <v>148.4324</v>
      </c>
      <c r="I227">
        <f>IF(A227="","",[1]Sheet!I227)</f>
        <v>48.4224</v>
      </c>
      <c r="J227" t="str">
        <f>IF(A227="","",IF(F227="待开奖","",[1]Sheet!J227))</f>
        <v>是</v>
      </c>
      <c r="K227">
        <f t="shared" si="68"/>
        <v>1</v>
      </c>
      <c r="L227" s="7">
        <f t="shared" si="69"/>
        <v>1</v>
      </c>
      <c r="M227" s="7" cm="1">
        <f ca="1" t="array" ref="M227">IF(L226="",IF(G226=0,M226,""),IF(ROW()&lt;32,"",AVERAGE(IF(OFFSET(L$2,ROW()-31,0,30,1)&lt;&gt;"",OFFSET(L$2,ROW()-31,0,30,1)))))</f>
        <v>0.733333333333333</v>
      </c>
      <c r="N227" s="8">
        <f ca="1" t="shared" si="72"/>
        <v>0.686021505376344</v>
      </c>
      <c r="O227" s="7">
        <f ca="1" t="array" ref="O227">IF(L226="","",IF(ROW()&lt;32,"",AVERAGE(IF(OFFSET(L$2,ROW()-21,0,20,1)&lt;&gt;"",OFFSET(L$2,ROW()-21,0,20,1)))))</f>
        <v>0.75</v>
      </c>
      <c r="P227" s="8">
        <f ca="1" t="shared" si="73"/>
        <v>0.701612903225806</v>
      </c>
      <c r="Q227" s="7">
        <f t="shared" si="70"/>
        <v>48.4224</v>
      </c>
      <c r="R227" s="7">
        <f t="shared" ref="R227:R290" si="77">IF(G227=0,R226,IF(Q227="","",+R226+Q227))</f>
        <v>9786.50159999993</v>
      </c>
      <c r="S227" s="14">
        <f t="shared" si="57"/>
        <v>-0.0333001082996865</v>
      </c>
      <c r="T227" s="15">
        <f ca="1" t="shared" si="58"/>
        <v>0.686021505376344</v>
      </c>
      <c r="U227" s="14">
        <f t="shared" si="59"/>
        <v>0.0627711173487489</v>
      </c>
      <c r="V227" s="9">
        <f t="shared" si="60"/>
        <v>-1.41756967409298</v>
      </c>
      <c r="W227" s="16">
        <f t="shared" si="61"/>
        <v>0.659840927971447</v>
      </c>
      <c r="X227" s="17">
        <f ca="1" t="shared" si="62"/>
        <v>0.0326100587685847</v>
      </c>
      <c r="Y227" s="9">
        <f ca="1" t="shared" si="74"/>
        <v>0.150284455006463</v>
      </c>
      <c r="Z227" s="5">
        <f ca="1" t="shared" si="75"/>
        <v>0.0908716696409874</v>
      </c>
      <c r="AA227">
        <f ca="1" t="shared" si="71"/>
        <v>0</v>
      </c>
      <c r="AB227">
        <f t="shared" si="76"/>
        <v>0</v>
      </c>
      <c r="AC227" s="5">
        <f ca="1" t="shared" si="65"/>
        <v>0</v>
      </c>
      <c r="AD227">
        <f ca="1" t="shared" si="66"/>
        <v>0</v>
      </c>
    </row>
    <row r="228" spans="1:30">
      <c r="A228">
        <f>IF([1]Sheet!A228="","",[1]Sheet!A228)</f>
        <v>3275629</v>
      </c>
      <c r="B228" t="str">
        <f>IF(A228="","",[1]Sheet!B228)</f>
        <v>2025-04-19 14:06:13</v>
      </c>
      <c r="C228" t="str">
        <f>IF(A228="","",[1]Sheet!C228)</f>
        <v>大双31.45  小双34.28  大单34.28</v>
      </c>
      <c r="D228" t="str">
        <f>IF(A228="","",[1]Sheet!D228)</f>
        <v>大双</v>
      </c>
      <c r="E228">
        <f>IF(A228="","",[1]Sheet!E228)</f>
        <v>100.01</v>
      </c>
      <c r="F228">
        <f>IF(A228="","",[1]Sheet!F228)</f>
        <v>20</v>
      </c>
      <c r="G228" t="str">
        <f>IF(A228="","",[1]Sheet!G228)</f>
        <v>大双</v>
      </c>
      <c r="H228">
        <f>IF(A228="","",[1]Sheet!H228)</f>
        <v>148.444</v>
      </c>
      <c r="I228">
        <f>IF(A228="","",[1]Sheet!I228)</f>
        <v>48.434</v>
      </c>
      <c r="J228" t="str">
        <f>IF(A228="","",IF(F228="待开奖","",[1]Sheet!J228))</f>
        <v>是</v>
      </c>
      <c r="K228">
        <f t="shared" si="68"/>
        <v>1</v>
      </c>
      <c r="L228" s="7">
        <f t="shared" si="69"/>
        <v>1</v>
      </c>
      <c r="M228" s="7" cm="1">
        <f ca="1" t="array" ref="M228">IF(L227="",IF(G227=0,M227,""),IF(ROW()&lt;32,"",AVERAGE(IF(OFFSET(L$2,ROW()-31,0,30,1)&lt;&gt;"",OFFSET(L$2,ROW()-31,0,30,1)))))</f>
        <v>0.766666666666667</v>
      </c>
      <c r="N228" s="8">
        <f ca="1" t="shared" si="72"/>
        <v>0.750537634408602</v>
      </c>
      <c r="O228" s="7">
        <f ca="1" t="array" ref="O228">IF(L227="","",IF(ROW()&lt;32,"",AVERAGE(IF(OFFSET(L$2,ROW()-21,0,20,1)&lt;&gt;"",OFFSET(L$2,ROW()-21,0,20,1)))))</f>
        <v>0.8</v>
      </c>
      <c r="P228" s="8">
        <f ca="1" t="shared" si="73"/>
        <v>0.812903225806452</v>
      </c>
      <c r="Q228" s="7">
        <f t="shared" si="70"/>
        <v>48.434</v>
      </c>
      <c r="R228" s="7">
        <f t="shared" si="77"/>
        <v>9834.93559999993</v>
      </c>
      <c r="S228" s="14">
        <f t="shared" si="57"/>
        <v>-0.0187523597465333</v>
      </c>
      <c r="T228" s="15">
        <f ca="1" t="shared" si="58"/>
        <v>0.750537634408602</v>
      </c>
      <c r="U228" s="14">
        <f t="shared" si="59"/>
        <v>0.0627711173487489</v>
      </c>
      <c r="V228" s="9">
        <f t="shared" si="60"/>
        <v>-1.48640061745806</v>
      </c>
      <c r="W228" s="16">
        <f t="shared" si="61"/>
        <v>0.656520414756469</v>
      </c>
      <c r="X228" s="17">
        <f ca="1" t="shared" si="62"/>
        <v>0.042662463482977</v>
      </c>
      <c r="Y228" s="9">
        <f ca="1" t="shared" si="74"/>
        <v>0.142794184176426</v>
      </c>
      <c r="Z228" s="5">
        <f ca="1" t="shared" si="75"/>
        <v>0.0901702123795435</v>
      </c>
      <c r="AA228">
        <f ca="1" t="shared" si="71"/>
        <v>0</v>
      </c>
      <c r="AB228">
        <f t="shared" si="76"/>
        <v>0</v>
      </c>
      <c r="AC228" s="5">
        <f ca="1" t="shared" si="65"/>
        <v>0</v>
      </c>
      <c r="AD228">
        <f ca="1" t="shared" si="66"/>
        <v>0</v>
      </c>
    </row>
    <row r="229" spans="1:30">
      <c r="A229">
        <f>IF([1]Sheet!A229="","",[1]Sheet!A229)</f>
        <v>3275630</v>
      </c>
      <c r="B229" t="str">
        <f>IF(A229="","",[1]Sheet!B229)</f>
        <v>2025-04-19 14:09:44</v>
      </c>
      <c r="C229" t="str">
        <f>IF(A229="","",[1]Sheet!C229)</f>
        <v>大双31.45  小双34.28  大单34.28</v>
      </c>
      <c r="D229" t="str">
        <f>IF(A229="","",[1]Sheet!D229)</f>
        <v>大双</v>
      </c>
      <c r="E229">
        <f>IF(A229="","",[1]Sheet!E229)</f>
        <v>100.01</v>
      </c>
      <c r="F229">
        <f>IF(A229="","",[1]Sheet!F229)</f>
        <v>21</v>
      </c>
      <c r="G229" t="str">
        <f>IF(A229="","",[1]Sheet!G229)</f>
        <v>大单</v>
      </c>
      <c r="H229">
        <f>IF(A229="","",[1]Sheet!H229)</f>
        <v>148.4324</v>
      </c>
      <c r="I229">
        <f>IF(A229="","",[1]Sheet!I229)</f>
        <v>48.4224</v>
      </c>
      <c r="J229" t="str">
        <f>IF(A229="","",IF(F229="待开奖","",[1]Sheet!J229))</f>
        <v>是</v>
      </c>
      <c r="K229">
        <f t="shared" si="68"/>
        <v>1</v>
      </c>
      <c r="L229" s="7">
        <f t="shared" si="69"/>
        <v>1</v>
      </c>
      <c r="M229" s="7" cm="1">
        <f ca="1" t="array" ref="M229">IF(L228="",IF(G228=0,M228,""),IF(ROW()&lt;32,"",AVERAGE(IF(OFFSET(L$2,ROW()-31,0,30,1)&lt;&gt;"",OFFSET(L$2,ROW()-31,0,30,1)))))</f>
        <v>0.766666666666667</v>
      </c>
      <c r="N229" s="8">
        <f ca="1" t="shared" si="72"/>
        <v>0.781720430107527</v>
      </c>
      <c r="O229" s="7">
        <f ca="1" t="array" ref="O229">IF(L228="","",IF(ROW()&lt;32,"",AVERAGE(IF(OFFSET(L$2,ROW()-21,0,20,1)&lt;&gt;"",OFFSET(L$2,ROW()-21,0,20,1)))))</f>
        <v>0.8</v>
      </c>
      <c r="P229" s="8">
        <f ca="1" t="shared" si="73"/>
        <v>0.812903225806452</v>
      </c>
      <c r="Q229" s="7">
        <f t="shared" si="70"/>
        <v>48.4224</v>
      </c>
      <c r="R229" s="7">
        <f t="shared" si="77"/>
        <v>9883.35799999993</v>
      </c>
      <c r="S229" s="14">
        <f t="shared" si="57"/>
        <v>-0.0190831124801383</v>
      </c>
      <c r="T229" s="15">
        <f ca="1" t="shared" si="58"/>
        <v>0.781720430107527</v>
      </c>
      <c r="U229" s="14">
        <f t="shared" si="59"/>
        <v>0.0627711173487489</v>
      </c>
      <c r="V229" s="9">
        <f t="shared" si="60"/>
        <v>-1.56314170702842</v>
      </c>
      <c r="W229" s="16">
        <f t="shared" si="61"/>
        <v>0.751588947035099</v>
      </c>
      <c r="X229" s="17">
        <f ca="1" t="shared" si="62"/>
        <v>0.0506325410735075</v>
      </c>
      <c r="Y229" s="9">
        <f ca="1" t="shared" si="74"/>
        <v>0.135863222219661</v>
      </c>
      <c r="Z229" s="5">
        <f ca="1" t="shared" si="75"/>
        <v>0.0889888736976749</v>
      </c>
      <c r="AA229">
        <f ca="1" t="shared" si="71"/>
        <v>0</v>
      </c>
      <c r="AB229">
        <f t="shared" si="76"/>
        <v>0</v>
      </c>
      <c r="AC229" s="5">
        <f ca="1" t="shared" si="65"/>
        <v>0</v>
      </c>
      <c r="AD229">
        <f ca="1" t="shared" si="66"/>
        <v>0</v>
      </c>
    </row>
    <row r="230" spans="1:30">
      <c r="A230">
        <f>IF([1]Sheet!A230="","",[1]Sheet!A230)</f>
        <v>3275631</v>
      </c>
      <c r="B230" t="str">
        <f>IF(A230="","",[1]Sheet!B230)</f>
        <v>2025-04-19 14:13:15</v>
      </c>
      <c r="C230" t="str">
        <f>IF(A230="","",[1]Sheet!C230)</f>
        <v>大双31.45  小双34.28  大单34.28</v>
      </c>
      <c r="D230" t="str">
        <f>IF(A230="","",[1]Sheet!D230)</f>
        <v>大双</v>
      </c>
      <c r="E230">
        <f>IF(A230="","",[1]Sheet!E230)</f>
        <v>100.01</v>
      </c>
      <c r="F230">
        <f>IF(A230="","",[1]Sheet!F230)</f>
        <v>16</v>
      </c>
      <c r="G230" t="str">
        <f>IF(A230="","",[1]Sheet!G230)</f>
        <v>大双</v>
      </c>
      <c r="H230">
        <f>IF(A230="","",[1]Sheet!H230)</f>
        <v>148.444</v>
      </c>
      <c r="I230">
        <f>IF(A230="","",[1]Sheet!I230)</f>
        <v>48.434</v>
      </c>
      <c r="J230" t="str">
        <f>IF(A230="","",IF(F230="待开奖","",[1]Sheet!J230))</f>
        <v>是</v>
      </c>
      <c r="K230">
        <f t="shared" si="68"/>
        <v>1</v>
      </c>
      <c r="L230" s="7">
        <f t="shared" si="69"/>
        <v>1</v>
      </c>
      <c r="M230" s="7" cm="1">
        <f ca="1" t="array" ref="M230">IF(L229="",IF(G229=0,M229,""),IF(ROW()&lt;32,"",AVERAGE(IF(OFFSET(L$2,ROW()-31,0,30,1)&lt;&gt;"",OFFSET(L$2,ROW()-31,0,30,1)))))</f>
        <v>0.766666666666667</v>
      </c>
      <c r="N230" s="8">
        <f ca="1" t="shared" si="72"/>
        <v>0.781720430107527</v>
      </c>
      <c r="O230" s="7">
        <f ca="1" t="array" ref="O230">IF(L229="","",IF(ROW()&lt;32,"",AVERAGE(IF(OFFSET(L$2,ROW()-21,0,20,1)&lt;&gt;"",OFFSET(L$2,ROW()-21,0,20,1)))))</f>
        <v>0.8</v>
      </c>
      <c r="P230" s="8">
        <f ca="1" t="shared" si="73"/>
        <v>0.812903225806452</v>
      </c>
      <c r="Q230" s="7">
        <f t="shared" si="70"/>
        <v>48.434</v>
      </c>
      <c r="R230" s="7">
        <f t="shared" si="77"/>
        <v>9931.79199999993</v>
      </c>
      <c r="S230" s="14">
        <f t="shared" si="57"/>
        <v>-0.0194138118682539</v>
      </c>
      <c r="T230" s="15">
        <f ca="1" t="shared" si="58"/>
        <v>0.781720430107527</v>
      </c>
      <c r="U230" s="14">
        <f t="shared" si="59"/>
        <v>0.0627711173487489</v>
      </c>
      <c r="V230" s="9">
        <f t="shared" si="60"/>
        <v>-1.6494266532784</v>
      </c>
      <c r="W230" s="16">
        <f t="shared" si="61"/>
        <v>0.74799173360888</v>
      </c>
      <c r="X230" s="17">
        <f ca="1" t="shared" si="62"/>
        <v>0.0415451152894529</v>
      </c>
      <c r="Y230" s="9">
        <f ca="1" t="shared" si="74"/>
        <v>0.127119166887561</v>
      </c>
      <c r="Z230" s="5">
        <f ca="1" t="shared" si="75"/>
        <v>0.0848425101021807</v>
      </c>
      <c r="AA230">
        <f ca="1" t="shared" si="71"/>
        <v>0</v>
      </c>
      <c r="AB230">
        <f t="shared" si="76"/>
        <v>0</v>
      </c>
      <c r="AC230" s="5">
        <f ca="1" t="shared" si="65"/>
        <v>0</v>
      </c>
      <c r="AD230">
        <f ca="1" t="shared" si="66"/>
        <v>0</v>
      </c>
    </row>
    <row r="231" spans="1:30">
      <c r="A231">
        <f>IF([1]Sheet!A231="","",[1]Sheet!A231)</f>
        <v>3275632</v>
      </c>
      <c r="B231" t="str">
        <f>IF(A231="","",[1]Sheet!B231)</f>
        <v>2025-04-19 14:16:46</v>
      </c>
      <c r="C231" t="str">
        <f>IF(A231="","",[1]Sheet!C231)</f>
        <v>大双31.45  小双34.28  大单34.28</v>
      </c>
      <c r="D231" t="str">
        <f>IF(A231="","",[1]Sheet!D231)</f>
        <v>大双</v>
      </c>
      <c r="E231">
        <f>IF(A231="","",[1]Sheet!E231)</f>
        <v>100.01</v>
      </c>
      <c r="F231">
        <f>IF(A231="","",[1]Sheet!F231)</f>
        <v>12</v>
      </c>
      <c r="G231" t="str">
        <f>IF(A231="","",[1]Sheet!G231)</f>
        <v>小双</v>
      </c>
      <c r="H231">
        <f>IF(A231="","",[1]Sheet!H231)</f>
        <v>148.4324</v>
      </c>
      <c r="I231">
        <f>IF(A231="","",[1]Sheet!I231)</f>
        <v>48.4224</v>
      </c>
      <c r="J231" t="str">
        <f>IF(A231="","",IF(F231="待开奖","",[1]Sheet!J231))</f>
        <v>是</v>
      </c>
      <c r="K231">
        <f t="shared" si="68"/>
        <v>1</v>
      </c>
      <c r="L231" s="7">
        <f t="shared" si="69"/>
        <v>1</v>
      </c>
      <c r="M231" s="7" cm="1">
        <f ca="1" t="array" ref="M231">IF(L230="",IF(G230=0,M230,""),IF(ROW()&lt;32,"",AVERAGE(IF(OFFSET(L$2,ROW()-31,0,30,1)&lt;&gt;"",OFFSET(L$2,ROW()-31,0,30,1)))))</f>
        <v>0.8</v>
      </c>
      <c r="N231" s="8">
        <f ca="1" t="shared" si="72"/>
        <v>0.781720430107527</v>
      </c>
      <c r="O231" s="7">
        <f ca="1" t="array" ref="O231">IF(L230="","",IF(ROW()&lt;32,"",AVERAGE(IF(OFFSET(L$2,ROW()-21,0,20,1)&lt;&gt;"",OFFSET(L$2,ROW()-21,0,20,1)))))</f>
        <v>0.8</v>
      </c>
      <c r="P231" s="8">
        <f ca="1" t="shared" si="73"/>
        <v>0.812903225806452</v>
      </c>
      <c r="Q231" s="7">
        <f t="shared" si="70"/>
        <v>48.4224</v>
      </c>
      <c r="R231" s="7">
        <f t="shared" si="77"/>
        <v>9980.21439999993</v>
      </c>
      <c r="S231" s="14">
        <f t="shared" ref="S231:S294" si="78">IF(R230="","",(R230-R201)/R201)</f>
        <v>-0.00473376651904091</v>
      </c>
      <c r="T231" s="15">
        <f ca="1" t="shared" ref="T231:T294" si="79">N231</f>
        <v>0.781720430107527</v>
      </c>
      <c r="U231" s="14">
        <f t="shared" ref="U231:U294" si="80">IF(R230="","",(MAX(R201:R230)-MIN(R201:R230))/MAX(R201:R230))</f>
        <v>0.0533791339086418</v>
      </c>
      <c r="V231" s="9">
        <f t="shared" ref="V231:V294" si="81">IF(ROW()&lt;=62,"",IF(S231="","",(AVERAGE(S202:S231)-0)/(_xlfn.STDEV.P(S202:S231)+1/1000000)))</f>
        <v>-1.67974808381159</v>
      </c>
      <c r="W231" s="16">
        <f t="shared" ref="W231:W294" si="82">IF(I230="","",IF(ABS(SUMIF(I201:I230,"&lt;0"))=0,10,IF(SUMIF(I201:I230,"&gt;0")/ABS(SUMIF(I201:I230,"&lt;0"))&gt;10,10,SUMIF(I201:I230,"&gt;0")/ABS(SUMIF(I201:I230,"&lt;0")))))</f>
        <v>0.744384853838205</v>
      </c>
      <c r="X231" s="17">
        <f ca="1" t="shared" ref="X231:X294" si="83">IF(V231="","",S231*0.3+T231*0.2-0.3*U231+0.1*V231+0.1*W231)</f>
        <v>0.0453738928958625</v>
      </c>
      <c r="Y231" s="9">
        <f ca="1" t="shared" si="74"/>
        <v>0.118315643507102</v>
      </c>
      <c r="Z231" s="5">
        <f ca="1" t="shared" si="75"/>
        <v>0.0789618999320279</v>
      </c>
      <c r="AA231">
        <f ca="1" t="shared" si="71"/>
        <v>0</v>
      </c>
      <c r="AB231">
        <f t="shared" si="76"/>
        <v>0</v>
      </c>
      <c r="AC231" s="5">
        <f ca="1" t="shared" si="65"/>
        <v>0</v>
      </c>
      <c r="AD231">
        <f ca="1" t="shared" si="66"/>
        <v>0</v>
      </c>
    </row>
    <row r="232" spans="1:30">
      <c r="A232">
        <f>IF([1]Sheet!A232="","",[1]Sheet!A232)</f>
        <v>3275633</v>
      </c>
      <c r="B232" t="str">
        <f>IF(A232="","",[1]Sheet!B232)</f>
        <v>2025-04-19 14:20:17</v>
      </c>
      <c r="C232" t="str">
        <f>IF(A232="","",[1]Sheet!C232)</f>
        <v>大双31.45  小双34.28  大单34.28</v>
      </c>
      <c r="D232" t="str">
        <f>IF(A232="","",[1]Sheet!D232)</f>
        <v>大双</v>
      </c>
      <c r="E232">
        <f>IF(A232="","",[1]Sheet!E232)</f>
        <v>100.01</v>
      </c>
      <c r="F232">
        <f>IF(A232="","",[1]Sheet!F232)</f>
        <v>13</v>
      </c>
      <c r="G232" t="str">
        <f>IF(A232="","",[1]Sheet!G232)</f>
        <v>小单</v>
      </c>
      <c r="H232">
        <f>IF(A232="","",[1]Sheet!H232)</f>
        <v>0</v>
      </c>
      <c r="I232">
        <f>IF(A232="","",[1]Sheet!I232)</f>
        <v>-100.01</v>
      </c>
      <c r="J232" t="str">
        <f>IF(A232="","",IF(F232="待开奖","",[1]Sheet!J232))</f>
        <v>否</v>
      </c>
      <c r="K232">
        <f t="shared" si="68"/>
        <v>0</v>
      </c>
      <c r="L232" s="7">
        <f t="shared" si="69"/>
        <v>0</v>
      </c>
      <c r="M232" s="7" cm="1">
        <f ca="1" t="array" ref="M232">IF(L231="",IF(G231=0,M231,""),IF(ROW()&lt;32,"",AVERAGE(IF(OFFSET(L$2,ROW()-31,0,30,1)&lt;&gt;"",OFFSET(L$2,ROW()-31,0,30,1)))))</f>
        <v>0.766666666666667</v>
      </c>
      <c r="N232" s="8">
        <f ca="1" t="shared" si="72"/>
        <v>0.812903225806452</v>
      </c>
      <c r="O232" s="7">
        <f ca="1" t="array" ref="O232">IF(L231="","",IF(ROW()&lt;32,"",AVERAGE(IF(OFFSET(L$2,ROW()-21,0,20,1)&lt;&gt;"",OFFSET(L$2,ROW()-21,0,20,1)))))</f>
        <v>0.8</v>
      </c>
      <c r="P232" s="8">
        <f ca="1" t="shared" si="73"/>
        <v>0.812903225806452</v>
      </c>
      <c r="Q232" s="7">
        <f t="shared" si="70"/>
        <v>-100.01</v>
      </c>
      <c r="R232" s="7">
        <f t="shared" si="77"/>
        <v>9880.20439999993</v>
      </c>
      <c r="S232" s="14">
        <f t="shared" si="78"/>
        <v>0.00699066557868161</v>
      </c>
      <c r="T232" s="15">
        <f ca="1" t="shared" si="79"/>
        <v>0.812903225806452</v>
      </c>
      <c r="U232" s="14">
        <f t="shared" si="80"/>
        <v>0.0534914360156428</v>
      </c>
      <c r="V232" s="9">
        <f t="shared" si="81"/>
        <v>-1.57489117063182</v>
      </c>
      <c r="W232" s="16">
        <f t="shared" si="82"/>
        <v>0.856072506454311</v>
      </c>
      <c r="X232" s="17">
        <f ca="1" t="shared" si="83"/>
        <v>0.0767485476124513</v>
      </c>
      <c r="Y232" s="9">
        <f ca="1" t="shared" si="74"/>
        <v>0.112062599997714</v>
      </c>
      <c r="Z232" s="5">
        <f ca="1" t="shared" si="75"/>
        <v>0.0744493533364292</v>
      </c>
      <c r="AA232">
        <f ca="1" t="shared" si="71"/>
        <v>0</v>
      </c>
      <c r="AB232">
        <f t="shared" si="76"/>
        <v>0</v>
      </c>
      <c r="AC232" s="5">
        <f ca="1" t="shared" si="65"/>
        <v>0</v>
      </c>
      <c r="AD232">
        <f ca="1" t="shared" si="66"/>
        <v>0</v>
      </c>
    </row>
    <row r="233" spans="1:30">
      <c r="A233">
        <f>IF([1]Sheet!A233="","",[1]Sheet!A233)</f>
        <v>3275634</v>
      </c>
      <c r="B233" t="str">
        <f>IF(A233="","",[1]Sheet!B233)</f>
        <v>2025-04-19 14:23:47</v>
      </c>
      <c r="C233" t="str">
        <f>IF(A233="","",[1]Sheet!C233)</f>
        <v>大双31.45  小双34.28  大单34.28</v>
      </c>
      <c r="D233" t="str">
        <f>IF(A233="","",[1]Sheet!D233)</f>
        <v>大双</v>
      </c>
      <c r="E233">
        <f>IF(A233="","",[1]Sheet!E233)</f>
        <v>100.01</v>
      </c>
      <c r="F233">
        <f>IF(A233="","",[1]Sheet!F233)</f>
        <v>13</v>
      </c>
      <c r="G233" t="str">
        <f>IF(A233="","",[1]Sheet!G233)</f>
        <v>小单</v>
      </c>
      <c r="H233">
        <f>IF(A233="","",[1]Sheet!H233)</f>
        <v>0</v>
      </c>
      <c r="I233">
        <f>IF(A233="","",[1]Sheet!I233)</f>
        <v>-100.01</v>
      </c>
      <c r="J233" t="str">
        <f>IF(A233="","",IF(F233="待开奖","",[1]Sheet!J233))</f>
        <v>否</v>
      </c>
      <c r="K233">
        <f t="shared" ref="K233:K264" si="84">IF(J233="是",1,IF(J233="否",0,""))</f>
        <v>0</v>
      </c>
      <c r="L233" s="7">
        <f t="shared" ref="L233:L264" si="85">IF(G233="","",IF(F233="待开奖","",IF(MID(D233,1,1)=MID(G233,1,1),1,IF(MID(D233,2,1)=MID(G233,2,1),1,0))))</f>
        <v>0</v>
      </c>
      <c r="M233" s="7" cm="1">
        <f ca="1" t="array" ref="M233">IF(L232="",IF(G232=0,M232,""),IF(ROW()&lt;32,"",AVERAGE(IF(OFFSET(L$2,ROW()-31,0,30,1)&lt;&gt;"",OFFSET(L$2,ROW()-31,0,30,1)))))</f>
        <v>0.733333333333333</v>
      </c>
      <c r="N233" s="8">
        <f ca="1" t="shared" si="72"/>
        <v>0.717204301075269</v>
      </c>
      <c r="O233" s="7">
        <f ca="1" t="array" ref="O233">IF(L232="","",IF(ROW()&lt;32,"",AVERAGE(IF(OFFSET(L$2,ROW()-21,0,20,1)&lt;&gt;"",OFFSET(L$2,ROW()-21,0,20,1)))))</f>
        <v>0.75</v>
      </c>
      <c r="P233" s="8">
        <f ca="1" t="shared" si="73"/>
        <v>0.701612903225806</v>
      </c>
      <c r="Q233" s="7">
        <f t="shared" ref="Q233:Q264" si="86">IF(OR(F233=13,F233=14),IF(L233=1,-68.1,I233),I233)</f>
        <v>-100.01</v>
      </c>
      <c r="R233" s="7">
        <f t="shared" si="77"/>
        <v>9780.19439999993</v>
      </c>
      <c r="S233" s="14">
        <f t="shared" si="78"/>
        <v>0.00379707853139369</v>
      </c>
      <c r="T233" s="15">
        <f ca="1" t="shared" si="79"/>
        <v>0.717204301075269</v>
      </c>
      <c r="U233" s="14">
        <f t="shared" si="80"/>
        <v>0.0534914360156428</v>
      </c>
      <c r="V233" s="9">
        <f t="shared" si="81"/>
        <v>-1.5088926988097</v>
      </c>
      <c r="W233" s="16">
        <f t="shared" si="82"/>
        <v>0.856064724330712</v>
      </c>
      <c r="X233" s="17">
        <f ca="1" t="shared" si="83"/>
        <v>0.0632497555218803</v>
      </c>
      <c r="Y233" s="9">
        <f ca="1" t="shared" si="74"/>
        <v>0.105498020216188</v>
      </c>
      <c r="Z233" s="5">
        <f ca="1" t="shared" si="75"/>
        <v>0.0696252317562644</v>
      </c>
      <c r="AA233">
        <f ca="1" t="shared" si="71"/>
        <v>0</v>
      </c>
      <c r="AB233">
        <f t="shared" si="76"/>
        <v>1</v>
      </c>
      <c r="AC233" s="5">
        <f ca="1" t="shared" si="65"/>
        <v>0</v>
      </c>
      <c r="AD233">
        <f ca="1" t="shared" si="66"/>
        <v>0</v>
      </c>
    </row>
    <row r="234" spans="1:30">
      <c r="A234">
        <f>IF([1]Sheet!A234="","",[1]Sheet!A234)</f>
        <v>3275635</v>
      </c>
      <c r="B234" t="str">
        <f>IF(A234="","",[1]Sheet!B234)</f>
        <v>2025-04-19 14:27:18</v>
      </c>
      <c r="C234" t="str">
        <f>IF(A234="","",[1]Sheet!C234)</f>
        <v>大双31.45  小双34.28  大单34.28</v>
      </c>
      <c r="D234" t="str">
        <f>IF(A234="","",[1]Sheet!D234)</f>
        <v>大双</v>
      </c>
      <c r="E234">
        <f>IF(A234="","",[1]Sheet!E234)</f>
        <v>100.01</v>
      </c>
      <c r="F234">
        <f>IF(A234="","",[1]Sheet!F234)</f>
        <v>21</v>
      </c>
      <c r="G234" t="str">
        <f>IF(A234="","",[1]Sheet!G234)</f>
        <v>大单</v>
      </c>
      <c r="H234">
        <f>IF(A234="","",[1]Sheet!H234)</f>
        <v>148.4324</v>
      </c>
      <c r="I234">
        <f>IF(A234="","",[1]Sheet!I234)</f>
        <v>48.4224</v>
      </c>
      <c r="J234" t="str">
        <f>IF(A234="","",IF(F234="待开奖","",[1]Sheet!J234))</f>
        <v>是</v>
      </c>
      <c r="K234">
        <f t="shared" si="84"/>
        <v>1</v>
      </c>
      <c r="L234" s="7">
        <f t="shared" si="85"/>
        <v>1</v>
      </c>
      <c r="M234" s="7" cm="1">
        <f ca="1" t="array" ref="M234">IF(L233="",IF(G233=0,M233,""),IF(ROW()&lt;32,"",AVERAGE(IF(OFFSET(L$2,ROW()-31,0,30,1)&lt;&gt;"",OFFSET(L$2,ROW()-31,0,30,1)))))</f>
        <v>0.766666666666667</v>
      </c>
      <c r="N234" s="8">
        <f ca="1" t="shared" si="72"/>
        <v>0.686021505376344</v>
      </c>
      <c r="O234" s="7">
        <f ca="1" t="array" ref="O234">IF(L233="","",IF(ROW()&lt;32,"",AVERAGE(IF(OFFSET(L$2,ROW()-21,0,20,1)&lt;&gt;"",OFFSET(L$2,ROW()-21,0,20,1)))))</f>
        <v>0.8</v>
      </c>
      <c r="P234" s="8">
        <f ca="1" t="shared" si="73"/>
        <v>0.748387096774194</v>
      </c>
      <c r="Q234" s="7">
        <f t="shared" si="86"/>
        <v>48.4224</v>
      </c>
      <c r="R234" s="7">
        <f t="shared" si="77"/>
        <v>9828.61679999993</v>
      </c>
      <c r="S234" s="14">
        <f t="shared" si="78"/>
        <v>0.00383502518939352</v>
      </c>
      <c r="T234" s="15">
        <f ca="1" t="shared" si="79"/>
        <v>0.686021505376344</v>
      </c>
      <c r="U234" s="14">
        <f t="shared" si="80"/>
        <v>0.0534914360156428</v>
      </c>
      <c r="V234" s="9">
        <f t="shared" si="81"/>
        <v>-1.44788048412043</v>
      </c>
      <c r="W234" s="16">
        <f t="shared" si="82"/>
        <v>0.856056942348599</v>
      </c>
      <c r="X234" s="17">
        <f ca="1" t="shared" si="83"/>
        <v>0.0631250236502114</v>
      </c>
      <c r="Y234" s="9">
        <f ca="1" t="shared" si="74"/>
        <v>0.0989870183286029</v>
      </c>
      <c r="Z234" s="5">
        <f ca="1" t="shared" si="75"/>
        <v>0.0639160911302993</v>
      </c>
      <c r="AA234">
        <f ca="1" t="shared" si="71"/>
        <v>0</v>
      </c>
      <c r="AB234">
        <f t="shared" si="76"/>
        <v>1</v>
      </c>
      <c r="AC234" s="5">
        <f ca="1" t="shared" si="65"/>
        <v>0</v>
      </c>
      <c r="AD234">
        <f ca="1" t="shared" si="66"/>
        <v>0</v>
      </c>
    </row>
    <row r="235" spans="1:30">
      <c r="A235">
        <f>IF([1]Sheet!A235="","",[1]Sheet!A235)</f>
        <v>3275636</v>
      </c>
      <c r="B235" t="str">
        <f>IF(A235="","",[1]Sheet!B235)</f>
        <v>2025-04-19 14:30:49</v>
      </c>
      <c r="C235" t="str">
        <f>IF(A235="","",[1]Sheet!C235)</f>
        <v>大双31.45  小双34.28  大单34.28</v>
      </c>
      <c r="D235" t="str">
        <f>IF(A235="","",[1]Sheet!D235)</f>
        <v>大双</v>
      </c>
      <c r="E235">
        <f>IF(A235="","",[1]Sheet!E235)</f>
        <v>100.01</v>
      </c>
      <c r="F235">
        <f>IF(A235="","",[1]Sheet!F235)</f>
        <v>20</v>
      </c>
      <c r="G235" t="str">
        <f>IF(A235="","",[1]Sheet!G235)</f>
        <v>大双</v>
      </c>
      <c r="H235">
        <f>IF(A235="","",[1]Sheet!H235)</f>
        <v>148.444</v>
      </c>
      <c r="I235">
        <f>IF(A235="","",[1]Sheet!I235)</f>
        <v>48.434</v>
      </c>
      <c r="J235" t="str">
        <f>IF(A235="","",IF(F235="待开奖","",[1]Sheet!J235))</f>
        <v>是</v>
      </c>
      <c r="K235">
        <f t="shared" si="84"/>
        <v>1</v>
      </c>
      <c r="L235" s="7">
        <f t="shared" si="85"/>
        <v>1</v>
      </c>
      <c r="M235" s="7" cm="1">
        <f ca="1" t="array" ref="M235">IF(L234="",IF(G234=0,M234,""),IF(ROW()&lt;32,"",AVERAGE(IF(OFFSET(L$2,ROW()-31,0,30,1)&lt;&gt;"",OFFSET(L$2,ROW()-31,0,30,1)))))</f>
        <v>0.766666666666667</v>
      </c>
      <c r="N235" s="8">
        <f ca="1" t="shared" si="72"/>
        <v>0.781720430107527</v>
      </c>
      <c r="O235" s="7">
        <f ca="1" t="array" ref="O235">IF(L234="","",IF(ROW()&lt;32,"",AVERAGE(IF(OFFSET(L$2,ROW()-21,0,20,1)&lt;&gt;"",OFFSET(L$2,ROW()-21,0,20,1)))))</f>
        <v>0.8</v>
      </c>
      <c r="P235" s="8">
        <f ca="1" t="shared" si="73"/>
        <v>0.812903225806452</v>
      </c>
      <c r="Q235" s="7">
        <f t="shared" si="86"/>
        <v>48.434</v>
      </c>
      <c r="R235" s="7">
        <f t="shared" si="77"/>
        <v>9877.05079999992</v>
      </c>
      <c r="S235" s="14">
        <f t="shared" si="78"/>
        <v>0.00337368844788652</v>
      </c>
      <c r="T235" s="15">
        <f ca="1" t="shared" si="79"/>
        <v>0.781720430107527</v>
      </c>
      <c r="U235" s="14">
        <f t="shared" si="80"/>
        <v>0.0534914360156428</v>
      </c>
      <c r="V235" s="9">
        <f t="shared" si="81"/>
        <v>-1.35620884303232</v>
      </c>
      <c r="W235" s="16">
        <f t="shared" si="82"/>
        <v>0.990076995380277</v>
      </c>
      <c r="X235" s="17">
        <f ca="1" t="shared" si="83"/>
        <v>0.104695576985974</v>
      </c>
      <c r="Y235" s="9">
        <f ca="1" t="shared" si="74"/>
        <v>0.0950392818726616</v>
      </c>
      <c r="Z235" s="5">
        <f ca="1" t="shared" si="75"/>
        <v>0.0596411906172148</v>
      </c>
      <c r="AA235">
        <f ca="1" t="shared" si="71"/>
        <v>0</v>
      </c>
      <c r="AB235">
        <f t="shared" si="76"/>
        <v>0</v>
      </c>
      <c r="AC235" s="5">
        <f ca="1" t="shared" si="65"/>
        <v>0</v>
      </c>
      <c r="AD235">
        <f ca="1" t="shared" si="66"/>
        <v>0</v>
      </c>
    </row>
    <row r="236" spans="1:30">
      <c r="A236">
        <f>IF([1]Sheet!A236="","",[1]Sheet!A236)</f>
        <v>3275637</v>
      </c>
      <c r="B236" t="str">
        <f>IF(A236="","",[1]Sheet!B236)</f>
        <v>2025-04-19 14:34:20</v>
      </c>
      <c r="C236" t="str">
        <f>IF(A236="","",[1]Sheet!C236)</f>
        <v>大双31.45  小双34.28  大单34.28</v>
      </c>
      <c r="D236" t="str">
        <f>IF(A236="","",[1]Sheet!D236)</f>
        <v>大双</v>
      </c>
      <c r="E236">
        <f>IF(A236="","",[1]Sheet!E236)</f>
        <v>100.01</v>
      </c>
      <c r="F236">
        <f>IF(A236="","",[1]Sheet!F236)</f>
        <v>7</v>
      </c>
      <c r="G236" t="str">
        <f>IF(A236="","",[1]Sheet!G236)</f>
        <v>小单</v>
      </c>
      <c r="H236">
        <f>IF(A236="","",[1]Sheet!H236)</f>
        <v>0</v>
      </c>
      <c r="I236">
        <f>IF(A236="","",[1]Sheet!I236)</f>
        <v>-100.01</v>
      </c>
      <c r="J236" t="str">
        <f>IF(A236="","",IF(F236="待开奖","",[1]Sheet!J236))</f>
        <v>否</v>
      </c>
      <c r="K236">
        <f t="shared" si="84"/>
        <v>0</v>
      </c>
      <c r="L236" s="7">
        <f t="shared" si="85"/>
        <v>0</v>
      </c>
      <c r="M236" s="7" cm="1">
        <f ca="1" t="array" ref="M236">IF(L235="",IF(G235=0,M235,""),IF(ROW()&lt;32,"",AVERAGE(IF(OFFSET(L$2,ROW()-31,0,30,1)&lt;&gt;"",OFFSET(L$2,ROW()-31,0,30,1)))))</f>
        <v>0.733333333333333</v>
      </c>
      <c r="N236" s="8">
        <f ca="1" t="shared" si="72"/>
        <v>0.781720430107527</v>
      </c>
      <c r="O236" s="7">
        <f ca="1" t="array" ref="O236">IF(L235="","",IF(ROW()&lt;32,"",AVERAGE(IF(OFFSET(L$2,ROW()-21,0,20,1)&lt;&gt;"",OFFSET(L$2,ROW()-21,0,20,1)))))</f>
        <v>0.75</v>
      </c>
      <c r="P236" s="8">
        <f ca="1" t="shared" si="73"/>
        <v>0.766129032258065</v>
      </c>
      <c r="Q236" s="7">
        <f t="shared" si="86"/>
        <v>-100.01</v>
      </c>
      <c r="R236" s="7">
        <f t="shared" si="77"/>
        <v>9777.04079999992</v>
      </c>
      <c r="S236" s="14">
        <f t="shared" si="78"/>
        <v>0.0153771953191186</v>
      </c>
      <c r="T236" s="15">
        <f ca="1" t="shared" si="79"/>
        <v>0.781720430107527</v>
      </c>
      <c r="U236" s="14">
        <f t="shared" si="80"/>
        <v>0.0534914360156428</v>
      </c>
      <c r="V236" s="9">
        <f t="shared" si="81"/>
        <v>-1.22978360295151</v>
      </c>
      <c r="W236" s="16">
        <f t="shared" si="82"/>
        <v>0.985772053676779</v>
      </c>
      <c r="X236" s="17">
        <f ca="1" t="shared" si="83"/>
        <v>0.120508658885075</v>
      </c>
      <c r="Y236" s="9">
        <f ca="1" t="shared" si="74"/>
        <v>0.0914250950230056</v>
      </c>
      <c r="Z236" s="5">
        <f ca="1" t="shared" si="75"/>
        <v>0.0544796907039087</v>
      </c>
      <c r="AA236">
        <f ca="1" t="shared" si="71"/>
        <v>0</v>
      </c>
      <c r="AB236">
        <f t="shared" si="76"/>
        <v>0</v>
      </c>
      <c r="AC236" s="5">
        <f ca="1" t="shared" si="65"/>
        <v>0</v>
      </c>
      <c r="AD236">
        <f ca="1" t="shared" si="66"/>
        <v>0</v>
      </c>
    </row>
    <row r="237" spans="1:30">
      <c r="A237">
        <f>IF([1]Sheet!A237="","",[1]Sheet!A237)</f>
        <v>3275638</v>
      </c>
      <c r="B237" t="str">
        <f>IF(A237="","",[1]Sheet!B237)</f>
        <v>2025-04-19 14:37:41</v>
      </c>
      <c r="C237" t="str">
        <f>IF(A237="","",[1]Sheet!C237)</f>
        <v>大双31.45  小双34.28  大单34.28</v>
      </c>
      <c r="D237" t="str">
        <f>IF(A237="","",[1]Sheet!D237)</f>
        <v>大双</v>
      </c>
      <c r="E237">
        <f>IF(A237="","",[1]Sheet!E237)</f>
        <v>100.01</v>
      </c>
      <c r="F237">
        <f>IF(A237="","",[1]Sheet!F237)</f>
        <v>14</v>
      </c>
      <c r="G237" t="str">
        <f>IF(A237="","",[1]Sheet!G237)</f>
        <v>大双</v>
      </c>
      <c r="H237">
        <f>IF(A237="","",[1]Sheet!H237)</f>
        <v>0</v>
      </c>
      <c r="I237">
        <f>IF(A237="","",[1]Sheet!I237)</f>
        <v>-100.01</v>
      </c>
      <c r="J237" t="str">
        <f>IF(A237="","",IF(F237="待开奖","",[1]Sheet!J237))</f>
        <v>否</v>
      </c>
      <c r="K237">
        <f t="shared" si="84"/>
        <v>0</v>
      </c>
      <c r="L237" s="7">
        <f t="shared" si="85"/>
        <v>1</v>
      </c>
      <c r="M237" s="7" cm="1">
        <f ca="1" t="array" ref="M237">IF(L236="",IF(G236=0,M236,""),IF(ROW()&lt;32,"",AVERAGE(IF(OFFSET(L$2,ROW()-31,0,30,1)&lt;&gt;"",OFFSET(L$2,ROW()-31,0,30,1)))))</f>
        <v>0.733333333333333</v>
      </c>
      <c r="N237" s="8">
        <f ca="1" t="shared" si="72"/>
        <v>0.686021505376344</v>
      </c>
      <c r="O237" s="7">
        <f ca="1" t="array" ref="O237">IF(L236="","",IF(ROW()&lt;32,"",AVERAGE(IF(OFFSET(L$2,ROW()-21,0,20,1)&lt;&gt;"",OFFSET(L$2,ROW()-21,0,20,1)))))</f>
        <v>0.8</v>
      </c>
      <c r="P237" s="8">
        <f ca="1" t="shared" si="73"/>
        <v>0.748387096774194</v>
      </c>
      <c r="Q237" s="7">
        <f t="shared" si="86"/>
        <v>-68.1</v>
      </c>
      <c r="R237" s="7">
        <f t="shared" si="77"/>
        <v>9708.94079999992</v>
      </c>
      <c r="S237" s="14">
        <f t="shared" si="78"/>
        <v>-0.000323919464788157</v>
      </c>
      <c r="T237" s="15">
        <f ca="1" t="shared" si="79"/>
        <v>0.686021505376344</v>
      </c>
      <c r="U237" s="14">
        <f t="shared" si="80"/>
        <v>0.0534914360156428</v>
      </c>
      <c r="V237" s="9">
        <f t="shared" si="81"/>
        <v>-1.17089614865445</v>
      </c>
      <c r="W237" s="16">
        <f t="shared" si="82"/>
        <v>0.985762196646235</v>
      </c>
      <c r="X237" s="17">
        <f ca="1" t="shared" si="83"/>
        <v>0.102546299230318</v>
      </c>
      <c r="Y237" s="9">
        <f ca="1" t="shared" si="74"/>
        <v>0.0878433921290783</v>
      </c>
      <c r="Z237" s="5">
        <f ca="1" t="shared" si="75"/>
        <v>0.0499067584238406</v>
      </c>
      <c r="AA237">
        <f ca="1" t="shared" si="71"/>
        <v>0</v>
      </c>
      <c r="AB237">
        <f t="shared" si="76"/>
        <v>0</v>
      </c>
      <c r="AC237" s="5">
        <f ca="1" t="shared" si="65"/>
        <v>0</v>
      </c>
      <c r="AD237">
        <f ca="1" t="shared" si="66"/>
        <v>0</v>
      </c>
    </row>
    <row r="238" spans="1:30">
      <c r="A238">
        <f>IF([1]Sheet!A238="","",[1]Sheet!A238)</f>
        <v>3275639</v>
      </c>
      <c r="B238" t="str">
        <f>IF(A238="","",[1]Sheet!B238)</f>
        <v>2025-04-19 14:41:11</v>
      </c>
      <c r="C238" t="str">
        <f>IF(A238="","",[1]Sheet!C238)</f>
        <v>大双31.45  小双34.28  大单34.28</v>
      </c>
      <c r="D238" t="str">
        <f>IF(A238="","",[1]Sheet!D238)</f>
        <v>大双</v>
      </c>
      <c r="E238">
        <f>IF(A238="","",[1]Sheet!E238)</f>
        <v>100.01</v>
      </c>
      <c r="F238">
        <f>IF(A238="","",[1]Sheet!F238)</f>
        <v>14</v>
      </c>
      <c r="G238" t="str">
        <f>IF(A238="","",[1]Sheet!G238)</f>
        <v>大双</v>
      </c>
      <c r="H238">
        <f>IF(A238="","",[1]Sheet!H238)</f>
        <v>0</v>
      </c>
      <c r="I238">
        <f>IF(A238="","",[1]Sheet!I238)</f>
        <v>-100.01</v>
      </c>
      <c r="J238" t="str">
        <f>IF(A238="","",IF(F238="待开奖","",[1]Sheet!J238))</f>
        <v>否</v>
      </c>
      <c r="K238">
        <f t="shared" si="84"/>
        <v>0</v>
      </c>
      <c r="L238" s="7">
        <f t="shared" si="85"/>
        <v>1</v>
      </c>
      <c r="M238" s="7" cm="1">
        <f ca="1" t="array" ref="M238">IF(L237="",IF(G237=0,M237,""),IF(ROW()&lt;32,"",AVERAGE(IF(OFFSET(L$2,ROW()-31,0,30,1)&lt;&gt;"",OFFSET(L$2,ROW()-31,0,30,1)))))</f>
        <v>0.766666666666667</v>
      </c>
      <c r="N238" s="8">
        <f ca="1" t="shared" si="72"/>
        <v>0.750537634408602</v>
      </c>
      <c r="O238" s="7">
        <f ca="1" t="array" ref="O238">IF(L237="","",IF(ROW()&lt;32,"",AVERAGE(IF(OFFSET(L$2,ROW()-21,0,20,1)&lt;&gt;"",OFFSET(L$2,ROW()-21,0,20,1)))))</f>
        <v>0.8</v>
      </c>
      <c r="P238" s="8">
        <f ca="1" t="shared" si="73"/>
        <v>0.812903225806452</v>
      </c>
      <c r="Q238" s="7">
        <f t="shared" si="86"/>
        <v>-68.1</v>
      </c>
      <c r="R238" s="7">
        <f t="shared" si="77"/>
        <v>9640.84079999992</v>
      </c>
      <c r="S238" s="14">
        <f t="shared" si="78"/>
        <v>0.00296915389795379</v>
      </c>
      <c r="T238" s="15">
        <f ca="1" t="shared" si="79"/>
        <v>0.750537634408602</v>
      </c>
      <c r="U238" s="14">
        <f t="shared" si="80"/>
        <v>0.0534914360156428</v>
      </c>
      <c r="V238" s="9">
        <f t="shared" si="81"/>
        <v>-1.10752502517792</v>
      </c>
      <c r="W238" s="16">
        <f t="shared" si="82"/>
        <v>0.848203766998764</v>
      </c>
      <c r="X238" s="17">
        <f ca="1" t="shared" si="83"/>
        <v>0.109018716428498</v>
      </c>
      <c r="Y238" s="9">
        <f ca="1" t="shared" si="74"/>
        <v>0.0844861549273435</v>
      </c>
      <c r="Z238" s="5">
        <f ca="1" t="shared" si="75"/>
        <v>0.0447113081098271</v>
      </c>
      <c r="AA238">
        <f ca="1" t="shared" si="71"/>
        <v>0</v>
      </c>
      <c r="AB238">
        <f t="shared" si="76"/>
        <v>1</v>
      </c>
      <c r="AC238" s="5">
        <f ca="1" t="shared" si="65"/>
        <v>0</v>
      </c>
      <c r="AD238">
        <f ca="1" t="shared" si="66"/>
        <v>0</v>
      </c>
    </row>
    <row r="239" spans="1:30">
      <c r="A239">
        <f>IF([1]Sheet!A239="","",[1]Sheet!A239)</f>
        <v>3275640</v>
      </c>
      <c r="B239" t="str">
        <f>IF(A239="","",[1]Sheet!B239)</f>
        <v>2025-04-19 14:44:42</v>
      </c>
      <c r="C239" t="str">
        <f>IF(A239="","",[1]Sheet!C239)</f>
        <v>大双31.45  小双34.28  大单34.28</v>
      </c>
      <c r="D239" t="str">
        <f>IF(A239="","",[1]Sheet!D239)</f>
        <v>大双</v>
      </c>
      <c r="E239">
        <f>IF(A239="","",[1]Sheet!E239)</f>
        <v>100.01</v>
      </c>
      <c r="F239">
        <f>IF(A239="","",[1]Sheet!F239)</f>
        <v>7</v>
      </c>
      <c r="G239" t="str">
        <f>IF(A239="","",[1]Sheet!G239)</f>
        <v>小单</v>
      </c>
      <c r="H239">
        <f>IF(A239="","",[1]Sheet!H239)</f>
        <v>0</v>
      </c>
      <c r="I239">
        <f>IF(A239="","",[1]Sheet!I239)</f>
        <v>-100.01</v>
      </c>
      <c r="J239" t="str">
        <f>IF(A239="","",IF(F239="待开奖","",[1]Sheet!J239))</f>
        <v>否</v>
      </c>
      <c r="K239">
        <f t="shared" si="84"/>
        <v>0</v>
      </c>
      <c r="L239" s="7">
        <f t="shared" si="85"/>
        <v>0</v>
      </c>
      <c r="M239" s="7" cm="1">
        <f ca="1" t="array" ref="M239">IF(L238="",IF(G238=0,M238,""),IF(ROW()&lt;32,"",AVERAGE(IF(OFFSET(L$2,ROW()-31,0,30,1)&lt;&gt;"",OFFSET(L$2,ROW()-31,0,30,1)))))</f>
        <v>0.733333333333333</v>
      </c>
      <c r="N239" s="8">
        <f ca="1" t="shared" si="72"/>
        <v>0.781720430107527</v>
      </c>
      <c r="O239" s="7">
        <f ca="1" t="array" ref="O239">IF(L238="","",IF(ROW()&lt;32,"",AVERAGE(IF(OFFSET(L$2,ROW()-21,0,20,1)&lt;&gt;"",OFFSET(L$2,ROW()-21,0,20,1)))))</f>
        <v>0.75</v>
      </c>
      <c r="P239" s="8">
        <f ca="1" t="shared" si="73"/>
        <v>0.766129032258065</v>
      </c>
      <c r="Q239" s="7">
        <f t="shared" si="86"/>
        <v>-100.01</v>
      </c>
      <c r="R239" s="7">
        <f t="shared" si="77"/>
        <v>9540.83079999992</v>
      </c>
      <c r="S239" s="14">
        <f t="shared" si="78"/>
        <v>-0.00902290244377209</v>
      </c>
      <c r="T239" s="15">
        <f ca="1" t="shared" si="79"/>
        <v>0.781720430107527</v>
      </c>
      <c r="U239" s="14">
        <f t="shared" si="80"/>
        <v>0.0534914360156428</v>
      </c>
      <c r="V239" s="9">
        <f t="shared" si="81"/>
        <v>-1.06152672538806</v>
      </c>
      <c r="W239" s="16">
        <f t="shared" si="82"/>
        <v>0.848203766998764</v>
      </c>
      <c r="X239" s="17">
        <f ca="1" t="shared" si="83"/>
        <v>0.116257488644751</v>
      </c>
      <c r="Y239" s="9">
        <f ca="1" t="shared" si="74"/>
        <v>0.0828657551832902</v>
      </c>
      <c r="Z239" s="5">
        <f ca="1" t="shared" si="75"/>
        <v>0.0425997652058986</v>
      </c>
      <c r="AA239">
        <f ca="1" t="shared" si="71"/>
        <v>0</v>
      </c>
      <c r="AB239">
        <f t="shared" si="76"/>
        <v>1</v>
      </c>
      <c r="AC239" s="5">
        <f ca="1" t="shared" si="65"/>
        <v>0</v>
      </c>
      <c r="AD239">
        <f ca="1" t="shared" si="66"/>
        <v>0</v>
      </c>
    </row>
    <row r="240" spans="1:30">
      <c r="A240">
        <f>IF([1]Sheet!A240="","",[1]Sheet!A240)</f>
        <v>3275641</v>
      </c>
      <c r="B240" t="str">
        <f>IF(A240="","",[1]Sheet!B240)</f>
        <v>2025-04-19 14:48:13</v>
      </c>
      <c r="C240" t="str">
        <f>IF(A240="","",[1]Sheet!C240)</f>
        <v>大双31.45  小双34.28  大单34.28</v>
      </c>
      <c r="D240" t="str">
        <f>IF(A240="","",[1]Sheet!D240)</f>
        <v>大双</v>
      </c>
      <c r="E240">
        <f>IF(A240="","",[1]Sheet!E240)</f>
        <v>100.01</v>
      </c>
      <c r="F240">
        <f>IF(A240="","",[1]Sheet!F240)</f>
        <v>8</v>
      </c>
      <c r="G240" t="str">
        <f>IF(A240="","",[1]Sheet!G240)</f>
        <v>小双</v>
      </c>
      <c r="H240">
        <f>IF(A240="","",[1]Sheet!H240)</f>
        <v>148.4324</v>
      </c>
      <c r="I240">
        <f>IF(A240="","",[1]Sheet!I240)</f>
        <v>48.4224</v>
      </c>
      <c r="J240" t="str">
        <f>IF(A240="","",IF(F240="待开奖","",[1]Sheet!J240))</f>
        <v>是</v>
      </c>
      <c r="K240">
        <f t="shared" si="84"/>
        <v>1</v>
      </c>
      <c r="L240" s="7">
        <f t="shared" si="85"/>
        <v>1</v>
      </c>
      <c r="M240" s="7" cm="1">
        <f ca="1" t="array" ref="M240">IF(L239="",IF(G239=0,M239,""),IF(ROW()&lt;32,"",AVERAGE(IF(OFFSET(L$2,ROW()-31,0,30,1)&lt;&gt;"",OFFSET(L$2,ROW()-31,0,30,1)))))</f>
        <v>0.733333333333333</v>
      </c>
      <c r="N240" s="8">
        <f ca="1" t="shared" si="72"/>
        <v>0.686021505376344</v>
      </c>
      <c r="O240" s="7">
        <f ca="1" t="array" ref="O240">IF(L239="","",IF(ROW()&lt;32,"",AVERAGE(IF(OFFSET(L$2,ROW()-21,0,20,1)&lt;&gt;"",OFFSET(L$2,ROW()-21,0,20,1)))))</f>
        <v>0.75</v>
      </c>
      <c r="P240" s="8">
        <f ca="1" t="shared" si="73"/>
        <v>0.701612903225806</v>
      </c>
      <c r="Q240" s="7">
        <f t="shared" si="86"/>
        <v>48.4224</v>
      </c>
      <c r="R240" s="7">
        <f t="shared" si="77"/>
        <v>9589.25319999992</v>
      </c>
      <c r="S240" s="14">
        <f t="shared" si="78"/>
        <v>-0.0241599413548707</v>
      </c>
      <c r="T240" s="15">
        <f ca="1" t="shared" si="79"/>
        <v>0.686021505376344</v>
      </c>
      <c r="U240" s="14">
        <f t="shared" si="80"/>
        <v>0.0534914360156428</v>
      </c>
      <c r="V240" s="9">
        <f t="shared" si="81"/>
        <v>-1.05776910130832</v>
      </c>
      <c r="W240" s="16">
        <f t="shared" si="82"/>
        <v>0.737169378963244</v>
      </c>
      <c r="X240" s="17">
        <f ca="1" t="shared" si="83"/>
        <v>0.0818489156296074</v>
      </c>
      <c r="Y240" s="9">
        <f ca="1" t="shared" si="74"/>
        <v>0.0797714424440846</v>
      </c>
      <c r="Z240" s="5">
        <f ca="1" t="shared" si="75"/>
        <v>0.0390411952122211</v>
      </c>
      <c r="AA240">
        <f ca="1" t="shared" si="71"/>
        <v>0</v>
      </c>
      <c r="AB240">
        <f t="shared" si="76"/>
        <v>0</v>
      </c>
      <c r="AC240" s="5">
        <f ca="1" t="shared" si="65"/>
        <v>0</v>
      </c>
      <c r="AD240">
        <f ca="1" t="shared" si="66"/>
        <v>0</v>
      </c>
    </row>
    <row r="241" spans="1:30">
      <c r="A241">
        <f>IF([1]Sheet!A241="","",[1]Sheet!A241)</f>
        <v>3275642</v>
      </c>
      <c r="B241" t="str">
        <f>IF(A241="","",[1]Sheet!B241)</f>
        <v>2025-04-19 14:51:44</v>
      </c>
      <c r="C241" t="str">
        <f>IF(A241="","",[1]Sheet!C241)</f>
        <v>大双31.45  小双34.28  大单34.28</v>
      </c>
      <c r="D241" t="str">
        <f>IF(A241="","",[1]Sheet!D241)</f>
        <v>大双</v>
      </c>
      <c r="E241">
        <f>IF(A241="","",[1]Sheet!E241)</f>
        <v>100.01</v>
      </c>
      <c r="F241">
        <f>IF(A241="","",[1]Sheet!F241)</f>
        <v>16</v>
      </c>
      <c r="G241" t="str">
        <f>IF(A241="","",[1]Sheet!G241)</f>
        <v>大双</v>
      </c>
      <c r="H241">
        <f>IF(A241="","",[1]Sheet!H241)</f>
        <v>148.444</v>
      </c>
      <c r="I241">
        <f>IF(A241="","",[1]Sheet!I241)</f>
        <v>48.434</v>
      </c>
      <c r="J241" t="str">
        <f>IF(A241="","",IF(F241="待开奖","",[1]Sheet!J241))</f>
        <v>是</v>
      </c>
      <c r="K241">
        <f t="shared" si="84"/>
        <v>1</v>
      </c>
      <c r="L241" s="7">
        <f t="shared" si="85"/>
        <v>1</v>
      </c>
      <c r="M241" s="7" cm="1">
        <f ca="1" t="array" ref="M241">IF(L240="",IF(G240=0,M240,""),IF(ROW()&lt;32,"",AVERAGE(IF(OFFSET(L$2,ROW()-31,0,30,1)&lt;&gt;"",OFFSET(L$2,ROW()-31,0,30,1)))))</f>
        <v>0.733333333333333</v>
      </c>
      <c r="N241" s="8">
        <f ca="1" t="shared" si="72"/>
        <v>0.750537634408602</v>
      </c>
      <c r="O241" s="7">
        <f ca="1" t="array" ref="O241">IF(L240="","",IF(ROW()&lt;32,"",AVERAGE(IF(OFFSET(L$2,ROW()-21,0,20,1)&lt;&gt;"",OFFSET(L$2,ROW()-21,0,20,1)))))</f>
        <v>0.75</v>
      </c>
      <c r="P241" s="8">
        <f ca="1" t="shared" si="73"/>
        <v>0.766129032258065</v>
      </c>
      <c r="Q241" s="7">
        <f t="shared" si="86"/>
        <v>48.434</v>
      </c>
      <c r="R241" s="7">
        <f t="shared" si="77"/>
        <v>9637.68719999992</v>
      </c>
      <c r="S241" s="14">
        <f t="shared" si="78"/>
        <v>-0.02447177492618</v>
      </c>
      <c r="T241" s="15">
        <f ca="1" t="shared" si="79"/>
        <v>0.750537634408602</v>
      </c>
      <c r="U241" s="14">
        <f t="shared" si="80"/>
        <v>0.0534914360156428</v>
      </c>
      <c r="V241" s="9">
        <f t="shared" si="81"/>
        <v>-1.05409324156848</v>
      </c>
      <c r="W241" s="16">
        <f t="shared" si="82"/>
        <v>0.737169378963244</v>
      </c>
      <c r="X241" s="17">
        <f ca="1" t="shared" si="83"/>
        <v>0.0950261773386504</v>
      </c>
      <c r="Y241" s="9">
        <f ca="1" t="shared" si="74"/>
        <v>0.0768400472734341</v>
      </c>
      <c r="Z241" s="5">
        <f ca="1" t="shared" si="75"/>
        <v>0.0341817817580928</v>
      </c>
      <c r="AA241">
        <f ca="1" t="shared" si="71"/>
        <v>0</v>
      </c>
      <c r="AB241">
        <f t="shared" si="76"/>
        <v>0</v>
      </c>
      <c r="AC241" s="5">
        <f ca="1" t="shared" si="65"/>
        <v>0</v>
      </c>
      <c r="AD241">
        <f ca="1" t="shared" si="66"/>
        <v>0</v>
      </c>
    </row>
    <row r="242" spans="1:30">
      <c r="A242">
        <f>IF([1]Sheet!A242="","",[1]Sheet!A242)</f>
        <v>3275643</v>
      </c>
      <c r="B242" t="str">
        <f>IF(A242="","",[1]Sheet!B242)</f>
        <v>2025-04-19 14:55:15</v>
      </c>
      <c r="C242" t="str">
        <f>IF(A242="","",[1]Sheet!C242)</f>
        <v>大双31.45  小双34.28  大单34.28</v>
      </c>
      <c r="D242" t="str">
        <f>IF(A242="","",[1]Sheet!D242)</f>
        <v>大双</v>
      </c>
      <c r="E242">
        <f>IF(A242="","",[1]Sheet!E242)</f>
        <v>100.01</v>
      </c>
      <c r="F242">
        <f>IF(A242="","",[1]Sheet!F242)</f>
        <v>9</v>
      </c>
      <c r="G242" t="str">
        <f>IF(A242="","",[1]Sheet!G242)</f>
        <v>小单</v>
      </c>
      <c r="H242">
        <f>IF(A242="","",[1]Sheet!H242)</f>
        <v>0</v>
      </c>
      <c r="I242">
        <f>IF(A242="","",[1]Sheet!I242)</f>
        <v>-100.01</v>
      </c>
      <c r="J242" t="str">
        <f>IF(A242="","",IF(F242="待开奖","",[1]Sheet!J242))</f>
        <v>否</v>
      </c>
      <c r="K242">
        <f t="shared" si="84"/>
        <v>0</v>
      </c>
      <c r="L242" s="7">
        <f t="shared" si="85"/>
        <v>0</v>
      </c>
      <c r="M242" s="7" cm="1">
        <f ca="1" t="array" ref="M242">IF(L241="",IF(G241=0,M241,""),IF(ROW()&lt;32,"",AVERAGE(IF(OFFSET(L$2,ROW()-31,0,30,1)&lt;&gt;"",OFFSET(L$2,ROW()-31,0,30,1)))))</f>
        <v>0.733333333333333</v>
      </c>
      <c r="N242" s="8">
        <f ca="1" t="shared" si="72"/>
        <v>0.750537634408602</v>
      </c>
      <c r="O242" s="7">
        <f ca="1" t="array" ref="O242">IF(L241="","",IF(ROW()&lt;32,"",AVERAGE(IF(OFFSET(L$2,ROW()-21,0,20,1)&lt;&gt;"",OFFSET(L$2,ROW()-21,0,20,1)))))</f>
        <v>0.7</v>
      </c>
      <c r="P242" s="8">
        <f ca="1" t="shared" si="73"/>
        <v>0.719354838709677</v>
      </c>
      <c r="Q242" s="7">
        <f t="shared" si="86"/>
        <v>-100.01</v>
      </c>
      <c r="R242" s="7">
        <f t="shared" si="77"/>
        <v>9537.67719999992</v>
      </c>
      <c r="S242" s="14">
        <f t="shared" si="78"/>
        <v>-0.0094676913393765</v>
      </c>
      <c r="T242" s="15">
        <f ca="1" t="shared" si="79"/>
        <v>0.750537634408602</v>
      </c>
      <c r="U242" s="14">
        <f t="shared" si="80"/>
        <v>0.0534914360156428</v>
      </c>
      <c r="V242" s="9">
        <f t="shared" si="81"/>
        <v>-1.02518903497196</v>
      </c>
      <c r="W242" s="16">
        <f t="shared" si="82"/>
        <v>0.733562649467957</v>
      </c>
      <c r="X242" s="17">
        <f ca="1" t="shared" si="83"/>
        <v>0.102057150124815</v>
      </c>
      <c r="Y242" s="9">
        <f ca="1" t="shared" si="74"/>
        <v>0.074339435861544</v>
      </c>
      <c r="Z242" s="5">
        <f ca="1" t="shared" si="75"/>
        <v>0.0291278745087314</v>
      </c>
      <c r="AA242">
        <f ca="1" t="shared" si="71"/>
        <v>0</v>
      </c>
      <c r="AB242">
        <f t="shared" si="76"/>
        <v>0</v>
      </c>
      <c r="AC242" s="5">
        <f ca="1" t="shared" si="65"/>
        <v>0</v>
      </c>
      <c r="AD242">
        <f ca="1" t="shared" si="66"/>
        <v>0</v>
      </c>
    </row>
    <row r="243" spans="1:30">
      <c r="A243">
        <f>IF([1]Sheet!A243="","",[1]Sheet!A243)</f>
        <v>3275644</v>
      </c>
      <c r="B243" t="str">
        <f>IF(A243="","",[1]Sheet!B243)</f>
        <v>2025-04-19 14:58:46</v>
      </c>
      <c r="C243" t="str">
        <f>IF(A243="","",[1]Sheet!C243)</f>
        <v>大双31.45  小双34.28  大单34.28</v>
      </c>
      <c r="D243" t="str">
        <f>IF(A243="","",[1]Sheet!D243)</f>
        <v>大双</v>
      </c>
      <c r="E243">
        <f>IF(A243="","",[1]Sheet!E243)</f>
        <v>100.01</v>
      </c>
      <c r="F243">
        <f>IF(A243="","",[1]Sheet!F243)</f>
        <v>24</v>
      </c>
      <c r="G243" t="str">
        <f>IF(A243="","",[1]Sheet!G243)</f>
        <v>大双</v>
      </c>
      <c r="H243">
        <f>IF(A243="","",[1]Sheet!H243)</f>
        <v>148.444</v>
      </c>
      <c r="I243">
        <f>IF(A243="","",[1]Sheet!I243)</f>
        <v>48.434</v>
      </c>
      <c r="J243" t="str">
        <f>IF(A243="","",IF(F243="待开奖","",[1]Sheet!J243))</f>
        <v>是</v>
      </c>
      <c r="K243">
        <f t="shared" si="84"/>
        <v>1</v>
      </c>
      <c r="L243" s="7">
        <f t="shared" si="85"/>
        <v>1</v>
      </c>
      <c r="M243" s="7" cm="1">
        <f ca="1" t="array" ref="M243">IF(L242="",IF(G242=0,M242,""),IF(ROW()&lt;32,"",AVERAGE(IF(OFFSET(L$2,ROW()-31,0,30,1)&lt;&gt;"",OFFSET(L$2,ROW()-31,0,30,1)))))</f>
        <v>0.733333333333333</v>
      </c>
      <c r="N243" s="8">
        <f ca="1" t="shared" si="72"/>
        <v>0.686021505376344</v>
      </c>
      <c r="O243" s="7">
        <f ca="1" t="array" ref="O243">IF(L242="","",IF(ROW()&lt;32,"",AVERAGE(IF(OFFSET(L$2,ROW()-21,0,20,1)&lt;&gt;"",OFFSET(L$2,ROW()-21,0,20,1)))))</f>
        <v>0.7</v>
      </c>
      <c r="P243" s="8">
        <f ca="1" t="shared" si="73"/>
        <v>0.654838709677419</v>
      </c>
      <c r="Q243" s="7">
        <f t="shared" si="86"/>
        <v>48.434</v>
      </c>
      <c r="R243" s="7">
        <f t="shared" si="77"/>
        <v>9586.11119999992</v>
      </c>
      <c r="S243" s="14">
        <f t="shared" si="78"/>
        <v>-0.0128371531901316</v>
      </c>
      <c r="T243" s="15">
        <f ca="1" t="shared" si="79"/>
        <v>0.686021505376344</v>
      </c>
      <c r="U243" s="14">
        <f t="shared" si="80"/>
        <v>0.0534914360156428</v>
      </c>
      <c r="V243" s="9">
        <f t="shared" si="81"/>
        <v>-0.989609644671524</v>
      </c>
      <c r="W243" s="16">
        <f t="shared" si="82"/>
        <v>0.733556536955254</v>
      </c>
      <c r="X243" s="17">
        <f ca="1" t="shared" si="83"/>
        <v>0.0917004135419095</v>
      </c>
      <c r="Y243" s="9">
        <f ca="1" t="shared" si="74"/>
        <v>0.0728118717652599</v>
      </c>
      <c r="Z243" s="5">
        <f ca="1" t="shared" si="75"/>
        <v>0.0268897015029664</v>
      </c>
      <c r="AA243">
        <f ca="1" t="shared" si="71"/>
        <v>0</v>
      </c>
      <c r="AB243">
        <f t="shared" si="76"/>
        <v>0</v>
      </c>
      <c r="AC243" s="5">
        <f ca="1" t="shared" si="65"/>
        <v>0</v>
      </c>
      <c r="AD243">
        <f ca="1" t="shared" si="66"/>
        <v>0</v>
      </c>
    </row>
    <row r="244" spans="1:30">
      <c r="A244">
        <f>IF([1]Sheet!A244="","",[1]Sheet!A244)</f>
        <v>3275645</v>
      </c>
      <c r="B244" t="str">
        <f>IF(A244="","",[1]Sheet!B244)</f>
        <v>2025-04-19 15:02:16</v>
      </c>
      <c r="C244" t="str">
        <f>IF(A244="","",[1]Sheet!C244)</f>
        <v>大双31.45  小双34.28  大单34.28</v>
      </c>
      <c r="D244" t="str">
        <f>IF(A244="","",[1]Sheet!D244)</f>
        <v>大双</v>
      </c>
      <c r="E244">
        <f>IF(A244="","",[1]Sheet!E244)</f>
        <v>100.01</v>
      </c>
      <c r="F244">
        <f>IF(A244="","",[1]Sheet!F244)</f>
        <v>18</v>
      </c>
      <c r="G244" t="str">
        <f>IF(A244="","",[1]Sheet!G244)</f>
        <v>大双</v>
      </c>
      <c r="H244">
        <f>IF(A244="","",[1]Sheet!H244)</f>
        <v>148.444</v>
      </c>
      <c r="I244">
        <f>IF(A244="","",[1]Sheet!I244)</f>
        <v>48.434</v>
      </c>
      <c r="J244" t="str">
        <f>IF(A244="","",IF(F244="待开奖","",[1]Sheet!J244))</f>
        <v>是</v>
      </c>
      <c r="K244">
        <f t="shared" si="84"/>
        <v>1</v>
      </c>
      <c r="L244" s="7">
        <f t="shared" si="85"/>
        <v>1</v>
      </c>
      <c r="M244" s="7" cm="1">
        <f ca="1" t="array" ref="M244">IF(L243="",IF(G243=0,M243,""),IF(ROW()&lt;32,"",AVERAGE(IF(OFFSET(L$2,ROW()-31,0,30,1)&lt;&gt;"",OFFSET(L$2,ROW()-31,0,30,1)))))</f>
        <v>0.766666666666667</v>
      </c>
      <c r="N244" s="8">
        <f ca="1" t="shared" si="72"/>
        <v>0.750537634408602</v>
      </c>
      <c r="O244" s="7">
        <f ca="1" t="array" ref="O244">IF(L243="","",IF(ROW()&lt;32,"",AVERAGE(IF(OFFSET(L$2,ROW()-21,0,20,1)&lt;&gt;"",OFFSET(L$2,ROW()-21,0,20,1)))))</f>
        <v>0.7</v>
      </c>
      <c r="P244" s="8">
        <f ca="1" t="shared" si="73"/>
        <v>0.719354838709677</v>
      </c>
      <c r="Q244" s="7">
        <f t="shared" si="86"/>
        <v>48.434</v>
      </c>
      <c r="R244" s="7">
        <f t="shared" si="77"/>
        <v>9634.54519999992</v>
      </c>
      <c r="S244" s="14">
        <f t="shared" si="78"/>
        <v>0.00255343821849041</v>
      </c>
      <c r="T244" s="15">
        <f ca="1" t="shared" si="79"/>
        <v>0.750537634408602</v>
      </c>
      <c r="U244" s="14">
        <f t="shared" si="80"/>
        <v>0.0534914360156428</v>
      </c>
      <c r="V244" s="9">
        <f t="shared" si="81"/>
        <v>-0.920506777912778</v>
      </c>
      <c r="W244" s="16">
        <f t="shared" si="82"/>
        <v>0.844272014107937</v>
      </c>
      <c r="X244" s="17">
        <f ca="1" t="shared" si="83"/>
        <v>0.127202651162091</v>
      </c>
      <c r="Y244" s="9">
        <f ca="1" t="shared" si="74"/>
        <v>0.0727582931502028</v>
      </c>
      <c r="Z244" s="5">
        <f ca="1" t="shared" si="75"/>
        <v>0.0267794453069324</v>
      </c>
      <c r="AA244">
        <f ca="1" t="shared" si="71"/>
        <v>48.434</v>
      </c>
      <c r="AB244">
        <f t="shared" si="76"/>
        <v>0</v>
      </c>
      <c r="AC244" s="5">
        <f ca="1" t="shared" si="65"/>
        <v>0</v>
      </c>
      <c r="AD244">
        <f ca="1" t="shared" si="66"/>
        <v>0</v>
      </c>
    </row>
    <row r="245" spans="1:30">
      <c r="A245">
        <f>IF([1]Sheet!A245="","",[1]Sheet!A245)</f>
        <v>3275646</v>
      </c>
      <c r="B245" t="str">
        <f>IF(A245="","",[1]Sheet!B245)</f>
        <v>2025-04-19 15:05:47</v>
      </c>
      <c r="C245" t="str">
        <f>IF(A245="","",[1]Sheet!C245)</f>
        <v>大双31.45  小双34.28  大单34.28</v>
      </c>
      <c r="D245" t="str">
        <f>IF(A245="","",[1]Sheet!D245)</f>
        <v>大双</v>
      </c>
      <c r="E245">
        <f>IF(A245="","",[1]Sheet!E245)</f>
        <v>100.01</v>
      </c>
      <c r="F245">
        <f>IF(A245="","",[1]Sheet!F245)</f>
        <v>18</v>
      </c>
      <c r="G245" t="str">
        <f>IF(A245="","",[1]Sheet!G245)</f>
        <v>大双</v>
      </c>
      <c r="H245">
        <f>IF(A245="","",[1]Sheet!H245)</f>
        <v>148.444</v>
      </c>
      <c r="I245">
        <f>IF(A245="","",[1]Sheet!I245)</f>
        <v>48.434</v>
      </c>
      <c r="J245" t="str">
        <f>IF(A245="","",IF(F245="待开奖","",[1]Sheet!J245))</f>
        <v>是</v>
      </c>
      <c r="K245">
        <f t="shared" si="84"/>
        <v>1</v>
      </c>
      <c r="L245" s="7">
        <f t="shared" si="85"/>
        <v>1</v>
      </c>
      <c r="M245" s="7" cm="1">
        <f ca="1" t="array" ref="M245">IF(L244="",IF(G244=0,M244,""),IF(ROW()&lt;32,"",AVERAGE(IF(OFFSET(L$2,ROW()-31,0,30,1)&lt;&gt;"",OFFSET(L$2,ROW()-31,0,30,1)))))</f>
        <v>0.766666666666667</v>
      </c>
      <c r="N245" s="8">
        <f ca="1" t="shared" si="72"/>
        <v>0.781720430107527</v>
      </c>
      <c r="O245" s="7">
        <f ca="1" t="array" ref="O245">IF(L244="","",IF(ROW()&lt;32,"",AVERAGE(IF(OFFSET(L$2,ROW()-21,0,20,1)&lt;&gt;"",OFFSET(L$2,ROW()-21,0,20,1)))))</f>
        <v>0.7</v>
      </c>
      <c r="P245" s="8">
        <f ca="1" t="shared" si="73"/>
        <v>0.719354838709677</v>
      </c>
      <c r="Q245" s="7">
        <f t="shared" si="86"/>
        <v>48.434</v>
      </c>
      <c r="R245" s="7">
        <f t="shared" si="77"/>
        <v>9682.97919999992</v>
      </c>
      <c r="S245" s="14">
        <f t="shared" si="78"/>
        <v>0.0148467661779569</v>
      </c>
      <c r="T245" s="15">
        <f ca="1" t="shared" si="79"/>
        <v>0.781720430107527</v>
      </c>
      <c r="U245" s="14">
        <f t="shared" si="80"/>
        <v>0.0534914360156428</v>
      </c>
      <c r="V245" s="9">
        <f t="shared" si="81"/>
        <v>-0.82886975658681</v>
      </c>
      <c r="W245" s="16">
        <f t="shared" si="82"/>
        <v>0.977131029517639</v>
      </c>
      <c r="X245" s="17">
        <f ca="1" t="shared" si="83"/>
        <v>0.159576812363283</v>
      </c>
      <c r="Y245" s="9">
        <f ca="1" t="shared" si="74"/>
        <v>0.0752003748363908</v>
      </c>
      <c r="Z245" s="5">
        <f ca="1" t="shared" si="75"/>
        <v>0.0309240662059337</v>
      </c>
      <c r="AA245">
        <f ca="1" t="shared" si="71"/>
        <v>48.434</v>
      </c>
      <c r="AB245">
        <f t="shared" si="76"/>
        <v>0</v>
      </c>
      <c r="AC245" s="5">
        <f ca="1" t="shared" si="65"/>
        <v>0</v>
      </c>
      <c r="AD245">
        <f ca="1" t="shared" si="66"/>
        <v>0</v>
      </c>
    </row>
    <row r="246" spans="1:30">
      <c r="A246">
        <f>IF([1]Sheet!A246="","",[1]Sheet!A246)</f>
        <v>3275647</v>
      </c>
      <c r="B246" t="str">
        <f>IF(A246="","",[1]Sheet!B246)</f>
        <v>2025-04-19 15:09:18</v>
      </c>
      <c r="C246" t="str">
        <f>IF(A246="","",[1]Sheet!C246)</f>
        <v>大双31.45  小双34.28  大单34.28</v>
      </c>
      <c r="D246" t="str">
        <f>IF(A246="","",[1]Sheet!D246)</f>
        <v>大双</v>
      </c>
      <c r="E246">
        <f>IF(A246="","",[1]Sheet!E246)</f>
        <v>100.01</v>
      </c>
      <c r="F246">
        <f>IF(A246="","",[1]Sheet!F246)</f>
        <v>10</v>
      </c>
      <c r="G246" t="str">
        <f>IF(A246="","",[1]Sheet!G246)</f>
        <v>小双</v>
      </c>
      <c r="H246">
        <f>IF(A246="","",[1]Sheet!H246)</f>
        <v>148.4324</v>
      </c>
      <c r="I246">
        <f>IF(A246="","",[1]Sheet!I246)</f>
        <v>48.4224</v>
      </c>
      <c r="J246" t="str">
        <f>IF(A246="","",IF(F246="待开奖","",[1]Sheet!J246))</f>
        <v>是</v>
      </c>
      <c r="K246">
        <f t="shared" si="84"/>
        <v>1</v>
      </c>
      <c r="L246" s="7">
        <f t="shared" si="85"/>
        <v>1</v>
      </c>
      <c r="M246" s="7" cm="1">
        <f ca="1" t="array" ref="M246">IF(L245="",IF(G245=0,M245,""),IF(ROW()&lt;32,"",AVERAGE(IF(OFFSET(L$2,ROW()-31,0,30,1)&lt;&gt;"",OFFSET(L$2,ROW()-31,0,30,1)))))</f>
        <v>0.766666666666667</v>
      </c>
      <c r="N246" s="8">
        <f ca="1" t="shared" si="72"/>
        <v>0.781720430107527</v>
      </c>
      <c r="O246" s="7">
        <f ca="1" t="array" ref="O246">IF(L245="","",IF(ROW()&lt;32,"",AVERAGE(IF(OFFSET(L$2,ROW()-21,0,20,1)&lt;&gt;"",OFFSET(L$2,ROW()-21,0,20,1)))))</f>
        <v>0.75</v>
      </c>
      <c r="P246" s="8">
        <f ca="1" t="shared" si="73"/>
        <v>0.766129032258065</v>
      </c>
      <c r="Q246" s="7">
        <f t="shared" si="86"/>
        <v>48.4224</v>
      </c>
      <c r="R246" s="7">
        <f t="shared" si="77"/>
        <v>9731.40159999992</v>
      </c>
      <c r="S246" s="14">
        <f t="shared" si="78"/>
        <v>0.0143113001079016</v>
      </c>
      <c r="T246" s="15">
        <f ca="1" t="shared" si="79"/>
        <v>0.781720430107527</v>
      </c>
      <c r="U246" s="14">
        <f t="shared" si="80"/>
        <v>0.0534914360156428</v>
      </c>
      <c r="V246" s="9">
        <f t="shared" si="81"/>
        <v>-0.749801864135001</v>
      </c>
      <c r="W246" s="16">
        <f t="shared" si="82"/>
        <v>1.1395022664652</v>
      </c>
      <c r="X246" s="17">
        <f ca="1" t="shared" si="83"/>
        <v>0.183560085482203</v>
      </c>
      <c r="Y246" s="9">
        <f ca="1" t="shared" si="74"/>
        <v>0.0786695523287585</v>
      </c>
      <c r="Z246" s="5">
        <f ca="1" t="shared" si="75"/>
        <v>0.0365382681928517</v>
      </c>
      <c r="AA246">
        <f ca="1" t="shared" si="71"/>
        <v>48.4224</v>
      </c>
      <c r="AB246">
        <f t="shared" si="76"/>
        <v>0</v>
      </c>
      <c r="AC246" s="5">
        <f ca="1" t="shared" si="65"/>
        <v>0</v>
      </c>
      <c r="AD246">
        <f ca="1" t="shared" si="66"/>
        <v>0</v>
      </c>
    </row>
    <row r="247" spans="1:30">
      <c r="A247">
        <f>IF([1]Sheet!A247="","",[1]Sheet!A247)</f>
        <v>3275648</v>
      </c>
      <c r="B247" t="str">
        <f>IF(A247="","",[1]Sheet!B247)</f>
        <v>2025-04-19 15:12:49</v>
      </c>
      <c r="C247" t="str">
        <f>IF(A247="","",[1]Sheet!C247)</f>
        <v>大双31.45  小双34.28  大单34.28</v>
      </c>
      <c r="D247" t="str">
        <f>IF(A247="","",[1]Sheet!D247)</f>
        <v>大双</v>
      </c>
      <c r="E247">
        <f>IF(A247="","",[1]Sheet!E247)</f>
        <v>100.01</v>
      </c>
      <c r="F247">
        <f>IF(A247="","",[1]Sheet!F247)</f>
        <v>21</v>
      </c>
      <c r="G247" t="str">
        <f>IF(A247="","",[1]Sheet!G247)</f>
        <v>大单</v>
      </c>
      <c r="H247">
        <f>IF(A247="","",[1]Sheet!H247)</f>
        <v>148.4324</v>
      </c>
      <c r="I247">
        <f>IF(A247="","",[1]Sheet!I247)</f>
        <v>48.4224</v>
      </c>
      <c r="J247" t="str">
        <f>IF(A247="","",IF(F247="待开奖","",[1]Sheet!J247))</f>
        <v>是</v>
      </c>
      <c r="K247">
        <f t="shared" si="84"/>
        <v>1</v>
      </c>
      <c r="L247" s="7">
        <f t="shared" si="85"/>
        <v>1</v>
      </c>
      <c r="M247" s="7" cm="1">
        <f ca="1" t="array" ref="M247">IF(L246="",IF(G246=0,M246,""),IF(ROW()&lt;32,"",AVERAGE(IF(OFFSET(L$2,ROW()-31,0,30,1)&lt;&gt;"",OFFSET(L$2,ROW()-31,0,30,1)))))</f>
        <v>0.8</v>
      </c>
      <c r="N247" s="8">
        <f ca="1" t="shared" si="72"/>
        <v>0.781720430107527</v>
      </c>
      <c r="O247" s="7">
        <f ca="1" t="array" ref="O247">IF(L246="","",IF(ROW()&lt;32,"",AVERAGE(IF(OFFSET(L$2,ROW()-21,0,20,1)&lt;&gt;"",OFFSET(L$2,ROW()-21,0,20,1)))))</f>
        <v>0.75</v>
      </c>
      <c r="P247" s="8">
        <f ca="1" t="shared" si="73"/>
        <v>0.766129032258065</v>
      </c>
      <c r="Q247" s="7">
        <f t="shared" si="86"/>
        <v>48.4224</v>
      </c>
      <c r="R247" s="7">
        <f t="shared" si="77"/>
        <v>9779.82399999992</v>
      </c>
      <c r="S247" s="14">
        <f t="shared" si="78"/>
        <v>0.0301749296321414</v>
      </c>
      <c r="T247" s="15">
        <f ca="1" t="shared" si="79"/>
        <v>0.781720430107527</v>
      </c>
      <c r="U247" s="14">
        <f t="shared" si="80"/>
        <v>0.0534914360156428</v>
      </c>
      <c r="V247" s="9">
        <f t="shared" si="81"/>
        <v>-0.631681613865574</v>
      </c>
      <c r="W247" s="16">
        <f t="shared" si="82"/>
        <v>1.13468047284686</v>
      </c>
      <c r="X247" s="17">
        <f ca="1" t="shared" si="83"/>
        <v>0.199649020004583</v>
      </c>
      <c r="Y247" s="9">
        <f ca="1" t="shared" si="74"/>
        <v>0.0828583763174818</v>
      </c>
      <c r="Z247" s="5">
        <f ca="1" t="shared" si="75"/>
        <v>0.0424809933565128</v>
      </c>
      <c r="AA247">
        <f ca="1" t="shared" si="71"/>
        <v>48.4224</v>
      </c>
      <c r="AB247">
        <f t="shared" si="76"/>
        <v>0</v>
      </c>
      <c r="AC247" s="5">
        <f ca="1" t="shared" si="65"/>
        <v>0</v>
      </c>
      <c r="AD247">
        <f ca="1" t="shared" si="66"/>
        <v>0</v>
      </c>
    </row>
    <row r="248" spans="1:30">
      <c r="A248">
        <f>IF([1]Sheet!A248="","",[1]Sheet!A248)</f>
        <v>3275649</v>
      </c>
      <c r="B248" t="str">
        <f>IF(A248="","",[1]Sheet!B248)</f>
        <v>2025-04-19 15:16:20</v>
      </c>
      <c r="C248" t="str">
        <f>IF(A248="","",[1]Sheet!C248)</f>
        <v>大双31.45  小双34.28  大单34.28</v>
      </c>
      <c r="D248" t="str">
        <f>IF(A248="","",[1]Sheet!D248)</f>
        <v>大双</v>
      </c>
      <c r="E248">
        <f>IF(A248="","",[1]Sheet!E248)</f>
        <v>100.01</v>
      </c>
      <c r="F248">
        <f>IF(A248="","",[1]Sheet!F248)</f>
        <v>7</v>
      </c>
      <c r="G248" t="str">
        <f>IF(A248="","",[1]Sheet!G248)</f>
        <v>小单</v>
      </c>
      <c r="H248">
        <f>IF(A248="","",[1]Sheet!H248)</f>
        <v>0</v>
      </c>
      <c r="I248">
        <f>IF(A248="","",[1]Sheet!I248)</f>
        <v>-100.01</v>
      </c>
      <c r="J248" t="str">
        <f>IF(A248="","",IF(F248="待开奖","",[1]Sheet!J248))</f>
        <v>否</v>
      </c>
      <c r="K248">
        <f t="shared" si="84"/>
        <v>0</v>
      </c>
      <c r="L248" s="7">
        <f t="shared" si="85"/>
        <v>0</v>
      </c>
      <c r="M248" s="7" cm="1">
        <f ca="1" t="array" ref="M248">IF(L247="",IF(G247=0,M247,""),IF(ROW()&lt;32,"",AVERAGE(IF(OFFSET(L$2,ROW()-31,0,30,1)&lt;&gt;"",OFFSET(L$2,ROW()-31,0,30,1)))))</f>
        <v>0.766666666666667</v>
      </c>
      <c r="N248" s="8">
        <f ca="1" t="shared" si="72"/>
        <v>0.812903225806452</v>
      </c>
      <c r="O248" s="7">
        <f ca="1" t="array" ref="O248">IF(L247="","",IF(ROW()&lt;32,"",AVERAGE(IF(OFFSET(L$2,ROW()-21,0,20,1)&lt;&gt;"",OFFSET(L$2,ROW()-21,0,20,1)))))</f>
        <v>0.7</v>
      </c>
      <c r="P248" s="8">
        <f ca="1" t="shared" si="73"/>
        <v>0.719354838709677</v>
      </c>
      <c r="Q248" s="7">
        <f t="shared" si="86"/>
        <v>-100.01</v>
      </c>
      <c r="R248" s="7">
        <f t="shared" si="77"/>
        <v>9679.81399999992</v>
      </c>
      <c r="S248" s="14">
        <f t="shared" si="78"/>
        <v>0.0295529545880218</v>
      </c>
      <c r="T248" s="15">
        <f ca="1" t="shared" si="79"/>
        <v>0.812903225806452</v>
      </c>
      <c r="U248" s="14">
        <f t="shared" si="80"/>
        <v>0.0482070605617447</v>
      </c>
      <c r="V248" s="9">
        <f t="shared" si="81"/>
        <v>-0.525778376129874</v>
      </c>
      <c r="W248" s="16">
        <f t="shared" si="82"/>
        <v>1.33702329767023</v>
      </c>
      <c r="X248" s="17">
        <f ca="1" t="shared" si="83"/>
        <v>0.238108905523209</v>
      </c>
      <c r="Y248" s="9">
        <f ca="1" t="shared" si="74"/>
        <v>0.0893531981674302</v>
      </c>
      <c r="Z248" s="5">
        <f ca="1" t="shared" si="75"/>
        <v>0.0501360131883193</v>
      </c>
      <c r="AA248">
        <f ca="1" t="shared" si="71"/>
        <v>-100.01</v>
      </c>
      <c r="AB248">
        <f t="shared" si="76"/>
        <v>0</v>
      </c>
      <c r="AC248" s="5">
        <f ca="1" t="shared" si="65"/>
        <v>0</v>
      </c>
      <c r="AD248">
        <f ca="1" t="shared" si="66"/>
        <v>0</v>
      </c>
    </row>
    <row r="249" spans="1:30">
      <c r="A249">
        <f>IF([1]Sheet!A249="","",[1]Sheet!A249)</f>
        <v>3275650</v>
      </c>
      <c r="B249" t="str">
        <f>IF(A249="","",[1]Sheet!B249)</f>
        <v>2025-04-19 15:19:40</v>
      </c>
      <c r="C249" t="str">
        <f>IF(A249="","",[1]Sheet!C249)</f>
        <v>大双31.45  小双34.28  大单34.28</v>
      </c>
      <c r="D249" t="str">
        <f>IF(A249="","",[1]Sheet!D249)</f>
        <v>大双</v>
      </c>
      <c r="E249">
        <f>IF(A249="","",[1]Sheet!E249)</f>
        <v>100.01</v>
      </c>
      <c r="F249">
        <f>IF(A249="","",[1]Sheet!F249)</f>
        <v>12</v>
      </c>
      <c r="G249" t="str">
        <f>IF(A249="","",[1]Sheet!G249)</f>
        <v>小双</v>
      </c>
      <c r="H249">
        <f>IF(A249="","",[1]Sheet!H249)</f>
        <v>148.4324</v>
      </c>
      <c r="I249">
        <f>IF(A249="","",[1]Sheet!I249)</f>
        <v>48.4224</v>
      </c>
      <c r="J249" t="str">
        <f>IF(A249="","",IF(F249="待开奖","",[1]Sheet!J249))</f>
        <v>是</v>
      </c>
      <c r="K249">
        <f t="shared" si="84"/>
        <v>1</v>
      </c>
      <c r="L249" s="7">
        <f t="shared" si="85"/>
        <v>1</v>
      </c>
      <c r="M249" s="7" cm="1">
        <f ca="1" t="array" ref="M249">IF(L248="",IF(G248=0,M248,""),IF(ROW()&lt;32,"",AVERAGE(IF(OFFSET(L$2,ROW()-31,0,30,1)&lt;&gt;"",OFFSET(L$2,ROW()-31,0,30,1)))))</f>
        <v>0.766666666666667</v>
      </c>
      <c r="N249" s="8">
        <f ca="1" t="shared" si="72"/>
        <v>0.717204301075269</v>
      </c>
      <c r="O249" s="7">
        <f ca="1" t="array" ref="O249">IF(L248="","",IF(ROW()&lt;32,"",AVERAGE(IF(OFFSET(L$2,ROW()-21,0,20,1)&lt;&gt;"",OFFSET(L$2,ROW()-21,0,20,1)))))</f>
        <v>0.7</v>
      </c>
      <c r="P249" s="8">
        <f ca="1" t="shared" si="73"/>
        <v>0.654838709677419</v>
      </c>
      <c r="Q249" s="7">
        <f t="shared" si="86"/>
        <v>48.4224</v>
      </c>
      <c r="R249" s="7">
        <f t="shared" si="77"/>
        <v>9728.23639999992</v>
      </c>
      <c r="S249" s="14">
        <f t="shared" si="78"/>
        <v>0.0138551413644953</v>
      </c>
      <c r="T249" s="15">
        <f ca="1" t="shared" si="79"/>
        <v>0.717204301075269</v>
      </c>
      <c r="U249" s="14">
        <f t="shared" si="80"/>
        <v>0.0443414522237125</v>
      </c>
      <c r="V249" s="9">
        <f t="shared" si="81"/>
        <v>-0.448884254272839</v>
      </c>
      <c r="W249" s="16">
        <f t="shared" si="82"/>
        <v>1.12987190169872</v>
      </c>
      <c r="X249" s="17">
        <f ca="1" t="shared" si="83"/>
        <v>0.202393731699877</v>
      </c>
      <c r="Y249" s="9">
        <f ca="1" t="shared" si="74"/>
        <v>0.0943135074773703</v>
      </c>
      <c r="Z249" s="5">
        <f ca="1" t="shared" si="75"/>
        <v>0.053593909338878</v>
      </c>
      <c r="AA249">
        <f ca="1" t="shared" si="71"/>
        <v>48.4224</v>
      </c>
      <c r="AB249">
        <f t="shared" si="76"/>
        <v>0</v>
      </c>
      <c r="AC249" s="5">
        <f ca="1" t="shared" si="65"/>
        <v>0</v>
      </c>
      <c r="AD249">
        <f ca="1" t="shared" si="66"/>
        <v>0</v>
      </c>
    </row>
    <row r="250" spans="1:30">
      <c r="A250">
        <f>IF([1]Sheet!A250="","",[1]Sheet!A250)</f>
        <v>3275651</v>
      </c>
      <c r="B250" t="str">
        <f>IF(A250="","",[1]Sheet!B250)</f>
        <v>2025-04-19 15:23:11</v>
      </c>
      <c r="C250" t="str">
        <f>IF(A250="","",[1]Sheet!C250)</f>
        <v>大双31.45  小双34.28  大单34.28</v>
      </c>
      <c r="D250" t="str">
        <f>IF(A250="","",[1]Sheet!D250)</f>
        <v>大双</v>
      </c>
      <c r="E250">
        <f>IF(A250="","",[1]Sheet!E250)</f>
        <v>100.01</v>
      </c>
      <c r="F250">
        <f>IF(A250="","",[1]Sheet!F250)</f>
        <v>5</v>
      </c>
      <c r="G250" t="str">
        <f>IF(A250="","",[1]Sheet!G250)</f>
        <v>小单</v>
      </c>
      <c r="H250">
        <f>IF(A250="","",[1]Sheet!H250)</f>
        <v>0</v>
      </c>
      <c r="I250">
        <f>IF(A250="","",[1]Sheet!I250)</f>
        <v>-100.01</v>
      </c>
      <c r="J250" t="str">
        <f>IF(A250="","",IF(F250="待开奖","",[1]Sheet!J250))</f>
        <v>否</v>
      </c>
      <c r="K250">
        <f t="shared" si="84"/>
        <v>0</v>
      </c>
      <c r="L250" s="7">
        <f t="shared" si="85"/>
        <v>0</v>
      </c>
      <c r="M250" s="7" cm="1">
        <f ca="1" t="array" ref="M250">IF(L249="",IF(G249=0,M249,""),IF(ROW()&lt;32,"",AVERAGE(IF(OFFSET(L$2,ROW()-31,0,30,1)&lt;&gt;"",OFFSET(L$2,ROW()-31,0,30,1)))))</f>
        <v>0.733333333333333</v>
      </c>
      <c r="N250" s="8">
        <f ca="1" t="shared" si="72"/>
        <v>0.781720430107527</v>
      </c>
      <c r="O250" s="7">
        <f ca="1" t="array" ref="O250">IF(L249="","",IF(ROW()&lt;32,"",AVERAGE(IF(OFFSET(L$2,ROW()-21,0,20,1)&lt;&gt;"",OFFSET(L$2,ROW()-21,0,20,1)))))</f>
        <v>0.65</v>
      </c>
      <c r="P250" s="8">
        <f ca="1" t="shared" si="73"/>
        <v>0.67258064516129</v>
      </c>
      <c r="Q250" s="7">
        <f t="shared" si="86"/>
        <v>-100.01</v>
      </c>
      <c r="R250" s="7">
        <f t="shared" si="77"/>
        <v>9628.22639999992</v>
      </c>
      <c r="S250" s="14">
        <f t="shared" si="78"/>
        <v>0.0137852265652781</v>
      </c>
      <c r="T250" s="15">
        <f ca="1" t="shared" si="79"/>
        <v>0.781720430107527</v>
      </c>
      <c r="U250" s="14">
        <f t="shared" si="80"/>
        <v>0.0443414522237125</v>
      </c>
      <c r="V250" s="9">
        <f t="shared" si="81"/>
        <v>-0.368558763019591</v>
      </c>
      <c r="W250" s="16">
        <f t="shared" si="82"/>
        <v>1.12985901409859</v>
      </c>
      <c r="X250" s="17">
        <f ca="1" t="shared" si="83"/>
        <v>0.223307243431875</v>
      </c>
      <c r="Y250" s="9">
        <f ca="1" t="shared" si="74"/>
        <v>0.0998189561457036</v>
      </c>
      <c r="Z250" s="5">
        <f ca="1" t="shared" si="75"/>
        <v>0.0579053968612837</v>
      </c>
      <c r="AA250">
        <f ca="1" t="shared" si="71"/>
        <v>-100.01</v>
      </c>
      <c r="AB250">
        <f t="shared" si="76"/>
        <v>0</v>
      </c>
      <c r="AC250" s="5">
        <f ca="1" t="shared" si="65"/>
        <v>0</v>
      </c>
      <c r="AD250">
        <f ca="1" t="shared" si="66"/>
        <v>0</v>
      </c>
    </row>
    <row r="251" spans="1:30">
      <c r="A251">
        <f>IF([1]Sheet!A251="","",[1]Sheet!A251)</f>
        <v>3275652</v>
      </c>
      <c r="B251" t="str">
        <f>IF(A251="","",[1]Sheet!B251)</f>
        <v>2025-04-19 15:26:42</v>
      </c>
      <c r="C251" t="str">
        <f>IF(A251="","",[1]Sheet!C251)</f>
        <v>小单32.36  小双35.28  大双32.36</v>
      </c>
      <c r="D251" t="str">
        <f>IF(A251="","",[1]Sheet!D251)</f>
        <v>小双</v>
      </c>
      <c r="E251">
        <f>IF(A251="","",[1]Sheet!E251)</f>
        <v>100</v>
      </c>
      <c r="F251">
        <f>IF(A251="","",[1]Sheet!F251)</f>
        <v>4</v>
      </c>
      <c r="G251" t="str">
        <f>IF(A251="","",[1]Sheet!G251)</f>
        <v>小双</v>
      </c>
      <c r="H251">
        <f>IF(A251="","",[1]Sheet!H251)</f>
        <v>152.7624</v>
      </c>
      <c r="I251">
        <f>IF(A251="","",[1]Sheet!I251)</f>
        <v>52.7624</v>
      </c>
      <c r="J251" t="str">
        <f>IF(A251="","",IF(F251="待开奖","",[1]Sheet!J251))</f>
        <v>是</v>
      </c>
      <c r="K251">
        <f t="shared" si="84"/>
        <v>1</v>
      </c>
      <c r="L251" s="7">
        <f t="shared" si="85"/>
        <v>1</v>
      </c>
      <c r="M251" s="7" cm="1">
        <f ca="1" t="array" ref="M251">IF(L250="",IF(G250=0,M250,""),IF(ROW()&lt;32,"",AVERAGE(IF(OFFSET(L$2,ROW()-31,0,30,1)&lt;&gt;"",OFFSET(L$2,ROW()-31,0,30,1)))))</f>
        <v>0.733333333333333</v>
      </c>
      <c r="N251" s="8">
        <f ca="1" t="shared" si="72"/>
        <v>0.686021505376344</v>
      </c>
      <c r="O251" s="7">
        <f ca="1" t="array" ref="O251">IF(L250="","",IF(ROW()&lt;32,"",AVERAGE(IF(OFFSET(L$2,ROW()-21,0,20,1)&lt;&gt;"",OFFSET(L$2,ROW()-21,0,20,1)))))</f>
        <v>0.65</v>
      </c>
      <c r="P251" s="8">
        <f ca="1" t="shared" si="73"/>
        <v>0.608064516129032</v>
      </c>
      <c r="Q251" s="7">
        <f t="shared" si="86"/>
        <v>52.7624</v>
      </c>
      <c r="R251" s="7">
        <f t="shared" si="77"/>
        <v>9680.98879999992</v>
      </c>
      <c r="S251" s="14">
        <f t="shared" si="78"/>
        <v>-0.00167575174288033</v>
      </c>
      <c r="T251" s="15">
        <f ca="1" t="shared" si="79"/>
        <v>0.686021505376344</v>
      </c>
      <c r="U251" s="14">
        <f t="shared" si="80"/>
        <v>0.0443414522237125</v>
      </c>
      <c r="V251" s="9">
        <f t="shared" si="81"/>
        <v>-0.310331078429366</v>
      </c>
      <c r="W251" s="16">
        <f t="shared" si="82"/>
        <v>0.968455554444555</v>
      </c>
      <c r="X251" s="17">
        <f ca="1" t="shared" si="83"/>
        <v>0.18921158748681</v>
      </c>
      <c r="Y251" s="9">
        <f ca="1" t="shared" si="74"/>
        <v>0.10445100452308</v>
      </c>
      <c r="Z251" s="5">
        <f ca="1" t="shared" si="75"/>
        <v>0.0592962472192609</v>
      </c>
      <c r="AA251">
        <f ca="1" t="shared" si="71"/>
        <v>0</v>
      </c>
      <c r="AB251">
        <f t="shared" si="76"/>
        <v>0</v>
      </c>
      <c r="AC251" s="5">
        <f ca="1" t="shared" si="65"/>
        <v>0</v>
      </c>
      <c r="AD251">
        <f ca="1" t="shared" si="66"/>
        <v>0</v>
      </c>
    </row>
    <row r="252" spans="1:30">
      <c r="A252" s="5">
        <f>IF([1]Sheet!A252="","",[1]Sheet!A252)</f>
        <v>3275653</v>
      </c>
      <c r="B252" s="5" t="str">
        <f>IF(A252="","",[1]Sheet!B252)</f>
        <v>2025-04-19 15:30:13</v>
      </c>
      <c r="C252" s="5" t="str">
        <f>IF(A252="","",[1]Sheet!C252)</f>
        <v>小单32.36  小双35.28  大双32.36</v>
      </c>
      <c r="D252" s="5" t="str">
        <f>IF(A252="","",[1]Sheet!D252)</f>
        <v>小双</v>
      </c>
      <c r="E252" s="5">
        <f>IF(A252="","",[1]Sheet!E252)</f>
        <v>100</v>
      </c>
      <c r="F252">
        <f>IF(A252="","",[1]Sheet!F252)</f>
        <v>14</v>
      </c>
      <c r="G252" t="str">
        <f>IF(A252="","",[1]Sheet!G252)</f>
        <v>大双</v>
      </c>
      <c r="H252">
        <f>IF(A252="","",[1]Sheet!H252)</f>
        <v>0</v>
      </c>
      <c r="I252">
        <f>IF(A252="","",[1]Sheet!I252)</f>
        <v>-100</v>
      </c>
      <c r="J252" t="str">
        <f>IF(A252="","",IF(F252="待开奖","",[1]Sheet!J252))</f>
        <v>否</v>
      </c>
      <c r="K252">
        <f t="shared" si="84"/>
        <v>0</v>
      </c>
      <c r="L252" s="7">
        <f t="shared" si="85"/>
        <v>1</v>
      </c>
      <c r="M252" s="7" cm="1">
        <f ca="1" t="array" ref="M252">IF(L251="",IF(G251=0,M251,""),IF(ROW()&lt;32,"",AVERAGE(IF(OFFSET(L$2,ROW()-31,0,30,1)&lt;&gt;"",OFFSET(L$2,ROW()-31,0,30,1)))))</f>
        <v>0.733333333333333</v>
      </c>
      <c r="N252" s="8">
        <f ca="1" t="shared" si="72"/>
        <v>0.750537634408602</v>
      </c>
      <c r="O252" s="7">
        <f ca="1" t="array" ref="O252">IF(L251="","",IF(ROW()&lt;32,"",AVERAGE(IF(OFFSET(L$2,ROW()-21,0,20,1)&lt;&gt;"",OFFSET(L$2,ROW()-21,0,20,1)))))</f>
        <v>0.7</v>
      </c>
      <c r="P252" s="8">
        <f ca="1" t="shared" si="73"/>
        <v>0.719354838709677</v>
      </c>
      <c r="Q252" s="7">
        <f t="shared" si="86"/>
        <v>-68.1</v>
      </c>
      <c r="R252" s="7">
        <f t="shared" si="77"/>
        <v>9612.88879999992</v>
      </c>
      <c r="S252" s="14">
        <f t="shared" si="78"/>
        <v>-0.00121962563097427</v>
      </c>
      <c r="T252" s="15">
        <f ca="1" t="shared" si="79"/>
        <v>0.750537634408602</v>
      </c>
      <c r="U252" s="14">
        <f t="shared" si="80"/>
        <v>0.0443414522237125</v>
      </c>
      <c r="V252" s="9">
        <f t="shared" si="81"/>
        <v>-0.247458975768151</v>
      </c>
      <c r="W252" s="16">
        <f t="shared" si="82"/>
        <v>0.972783521647835</v>
      </c>
      <c r="X252" s="17">
        <f ca="1" t="shared" si="83"/>
        <v>0.208971658113283</v>
      </c>
      <c r="Y252" s="9">
        <f ca="1" t="shared" si="74"/>
        <v>0.109951589801099</v>
      </c>
      <c r="Z252" s="5">
        <f ca="1" t="shared" si="75"/>
        <v>0.0610568987145478</v>
      </c>
      <c r="AA252">
        <f ca="1" t="shared" si="71"/>
        <v>0</v>
      </c>
      <c r="AB252">
        <f t="shared" si="76"/>
        <v>0</v>
      </c>
      <c r="AC252" s="5">
        <f ca="1" t="shared" si="65"/>
        <v>0</v>
      </c>
      <c r="AD252">
        <f ca="1" t="shared" si="66"/>
        <v>0</v>
      </c>
    </row>
    <row r="253" spans="1:30">
      <c r="A253" s="5">
        <f>IF([1]Sheet!A253="","",[1]Sheet!A253)</f>
        <v>3275654</v>
      </c>
      <c r="B253" s="5" t="str">
        <f>IF(A253="","",[1]Sheet!B253)</f>
        <v>2025-04-19 15:33:44</v>
      </c>
      <c r="C253" s="5" t="str">
        <f>IF(A253="","",[1]Sheet!C253)</f>
        <v>大双31.45  小双34.28  大单34.28</v>
      </c>
      <c r="D253" s="5" t="str">
        <f>IF(A253="","",[1]Sheet!D253)</f>
        <v>大双</v>
      </c>
      <c r="E253" s="5">
        <f>IF(A253="","",[1]Sheet!E253)</f>
        <v>100.01</v>
      </c>
      <c r="F253">
        <f>IF(A253="","",[1]Sheet!F253)</f>
        <v>9</v>
      </c>
      <c r="G253" t="str">
        <f>IF(A253="","",[1]Sheet!G253)</f>
        <v>小单</v>
      </c>
      <c r="H253">
        <f>IF(A253="","",[1]Sheet!H253)</f>
        <v>0</v>
      </c>
      <c r="I253">
        <f>IF(A253="","",[1]Sheet!I253)</f>
        <v>-100.01</v>
      </c>
      <c r="J253" t="str">
        <f>IF(A253="","",IF(F253="待开奖","",[1]Sheet!J253))</f>
        <v>否</v>
      </c>
      <c r="K253">
        <f t="shared" si="84"/>
        <v>0</v>
      </c>
      <c r="L253" s="7">
        <f t="shared" si="85"/>
        <v>0</v>
      </c>
      <c r="M253" s="7" cm="1">
        <f ca="1" t="array" ref="M253">IF(L252="",IF(G252=0,M252,""),IF(ROW()&lt;32,"",AVERAGE(IF(OFFSET(L$2,ROW()-31,0,30,1)&lt;&gt;"",OFFSET(L$2,ROW()-31,0,30,1)))))</f>
        <v>0.7</v>
      </c>
      <c r="N253" s="8">
        <f ca="1" t="shared" si="72"/>
        <v>0.750537634408602</v>
      </c>
      <c r="O253" s="7">
        <f ca="1" t="array" ref="O253">IF(L252="","",IF(ROW()&lt;32,"",AVERAGE(IF(OFFSET(L$2,ROW()-21,0,20,1)&lt;&gt;"",OFFSET(L$2,ROW()-21,0,20,1)))))</f>
        <v>0.7</v>
      </c>
      <c r="P253" s="8">
        <f ca="1" t="shared" si="73"/>
        <v>0.719354838709677</v>
      </c>
      <c r="Q253" s="7">
        <f t="shared" si="86"/>
        <v>-100.01</v>
      </c>
      <c r="R253" s="7">
        <f t="shared" si="77"/>
        <v>9512.87879999992</v>
      </c>
      <c r="S253" s="14">
        <f t="shared" si="78"/>
        <v>-0.0131753344402173</v>
      </c>
      <c r="T253" s="15">
        <f ca="1" t="shared" si="79"/>
        <v>0.750537634408602</v>
      </c>
      <c r="U253" s="14">
        <f t="shared" si="80"/>
        <v>0.0443414522237125</v>
      </c>
      <c r="V253" s="9">
        <f t="shared" si="81"/>
        <v>-0.207323442857395</v>
      </c>
      <c r="W253" s="16">
        <f t="shared" si="82"/>
        <v>0.840340332697027</v>
      </c>
      <c r="X253" s="17">
        <f ca="1" t="shared" si="83"/>
        <v>0.196154179866505</v>
      </c>
      <c r="Y253" s="9">
        <f ca="1" t="shared" si="74"/>
        <v>0.114937595438104</v>
      </c>
      <c r="Z253" s="5">
        <f ca="1" t="shared" si="75"/>
        <v>0.0617809862501404</v>
      </c>
      <c r="AA253">
        <f ca="1" t="shared" si="71"/>
        <v>0</v>
      </c>
      <c r="AB253">
        <f t="shared" si="76"/>
        <v>1</v>
      </c>
      <c r="AC253" s="5">
        <f ca="1" t="shared" si="65"/>
        <v>0</v>
      </c>
      <c r="AD253">
        <f ca="1" t="shared" si="66"/>
        <v>0</v>
      </c>
    </row>
    <row r="254" spans="1:30">
      <c r="A254" s="5">
        <f>IF([1]Sheet!A254="","",[1]Sheet!A254)</f>
        <v>3275655</v>
      </c>
      <c r="B254" s="5" t="str">
        <f>IF(A254="","",[1]Sheet!B254)</f>
        <v>2025-04-19 15:37:15</v>
      </c>
      <c r="C254" s="5" t="str">
        <f>IF(A254="","",[1]Sheet!C254)</f>
        <v>小单32.36  小双35.28  大双32.36</v>
      </c>
      <c r="D254" s="5" t="str">
        <f>IF(A254="","",[1]Sheet!D254)</f>
        <v>小双</v>
      </c>
      <c r="E254" s="5">
        <f>IF(A254="","",[1]Sheet!E254)</f>
        <v>100</v>
      </c>
      <c r="F254">
        <f>IF(A254="","",[1]Sheet!F254)</f>
        <v>17</v>
      </c>
      <c r="G254" t="str">
        <f>IF(A254="","",[1]Sheet!G254)</f>
        <v>大单</v>
      </c>
      <c r="H254">
        <f>IF(A254="","",[1]Sheet!H254)</f>
        <v>0</v>
      </c>
      <c r="I254">
        <f>IF(A254="","",[1]Sheet!I254)</f>
        <v>-100</v>
      </c>
      <c r="J254" t="str">
        <f>IF(A254="","",IF(F254="待开奖","",[1]Sheet!J254))</f>
        <v>否</v>
      </c>
      <c r="K254">
        <f t="shared" si="84"/>
        <v>0</v>
      </c>
      <c r="L254" s="7">
        <f t="shared" si="85"/>
        <v>0</v>
      </c>
      <c r="M254" s="7" cm="1">
        <f ca="1" t="array" ref="M254">IF(L253="",IF(G253=0,M253,""),IF(ROW()&lt;32,"",AVERAGE(IF(OFFSET(L$2,ROW()-31,0,30,1)&lt;&gt;"",OFFSET(L$2,ROW()-31,0,30,1)))))</f>
        <v>0.666666666666667</v>
      </c>
      <c r="N254" s="8">
        <f ca="1" t="shared" si="72"/>
        <v>0.654838709677419</v>
      </c>
      <c r="O254" s="7">
        <f ca="1" t="array" ref="O254">IF(L253="","",IF(ROW()&lt;32,"",AVERAGE(IF(OFFSET(L$2,ROW()-21,0,20,1)&lt;&gt;"",OFFSET(L$2,ROW()-21,0,20,1)))))</f>
        <v>0.65</v>
      </c>
      <c r="P254" s="8">
        <f ca="1" t="shared" si="73"/>
        <v>0.608064516129032</v>
      </c>
      <c r="Q254" s="7">
        <f t="shared" si="86"/>
        <v>-100</v>
      </c>
      <c r="R254" s="7">
        <f t="shared" si="77"/>
        <v>9412.87879999992</v>
      </c>
      <c r="S254" s="14">
        <f t="shared" si="78"/>
        <v>-0.0282723338407276</v>
      </c>
      <c r="T254" s="15">
        <f ca="1" t="shared" si="79"/>
        <v>0.654838709677419</v>
      </c>
      <c r="U254" s="14">
        <f t="shared" si="80"/>
        <v>0.0468262084630179</v>
      </c>
      <c r="V254" s="9">
        <f t="shared" si="81"/>
        <v>-0.205785754262168</v>
      </c>
      <c r="W254" s="16">
        <f t="shared" si="82"/>
        <v>0.729963086717051</v>
      </c>
      <c r="X254" s="17">
        <f ca="1" t="shared" si="83"/>
        <v>0.160855912489848</v>
      </c>
      <c r="Y254" s="9">
        <f ca="1" t="shared" si="74"/>
        <v>0.118690501641387</v>
      </c>
      <c r="Z254" s="5">
        <f ca="1" t="shared" si="75"/>
        <v>0.0610322134758831</v>
      </c>
      <c r="AA254">
        <f ca="1" t="shared" si="71"/>
        <v>0</v>
      </c>
      <c r="AB254">
        <f t="shared" si="76"/>
        <v>0</v>
      </c>
      <c r="AC254" s="5">
        <f ca="1" t="shared" si="65"/>
        <v>0</v>
      </c>
      <c r="AD254">
        <f ca="1" t="shared" si="66"/>
        <v>0</v>
      </c>
    </row>
    <row r="255" spans="1:30">
      <c r="A255" s="5">
        <f>IF([1]Sheet!A255="","",[1]Sheet!A255)</f>
        <v>3275656</v>
      </c>
      <c r="B255" s="5" t="str">
        <f>IF(A255="","",[1]Sheet!B255)</f>
        <v>2025-04-19 15:40:46</v>
      </c>
      <c r="C255" s="5" t="str">
        <f>IF(A255="","",[1]Sheet!C255)</f>
        <v>小单32.36  小双35.28  大双32.36</v>
      </c>
      <c r="D255" s="5" t="str">
        <f>IF(A255="","",[1]Sheet!D255)</f>
        <v>小双</v>
      </c>
      <c r="E255" s="5">
        <f>IF(A255="","",[1]Sheet!E255)</f>
        <v>100</v>
      </c>
      <c r="F255">
        <f>IF(A255="","",[1]Sheet!F255)</f>
        <v>14</v>
      </c>
      <c r="G255" t="str">
        <f>IF(A255="","",[1]Sheet!G255)</f>
        <v>大双</v>
      </c>
      <c r="H255">
        <f>IF(A255="","",[1]Sheet!H255)</f>
        <v>0</v>
      </c>
      <c r="I255">
        <f>IF(A255="","",[1]Sheet!I255)</f>
        <v>-100</v>
      </c>
      <c r="J255" t="str">
        <f>IF(A255="","",IF(F255="待开奖","",[1]Sheet!J255))</f>
        <v>否</v>
      </c>
      <c r="K255">
        <f t="shared" si="84"/>
        <v>0</v>
      </c>
      <c r="L255" s="7">
        <f t="shared" si="85"/>
        <v>1</v>
      </c>
      <c r="M255" s="7" cm="1">
        <f ca="1" t="array" ref="M255">IF(L254="",IF(G254=0,M254,""),IF(ROW()&lt;32,"",AVERAGE(IF(OFFSET(L$2,ROW()-31,0,30,1)&lt;&gt;"",OFFSET(L$2,ROW()-31,0,30,1)))))</f>
        <v>0.666666666666667</v>
      </c>
      <c r="N255" s="8">
        <f ca="1" t="shared" si="72"/>
        <v>0.623655913978495</v>
      </c>
      <c r="O255" s="7">
        <f ca="1" t="array" ref="O255">IF(L254="","",IF(ROW()&lt;32,"",AVERAGE(IF(OFFSET(L$2,ROW()-21,0,20,1)&lt;&gt;"",OFFSET(L$2,ROW()-21,0,20,1)))))</f>
        <v>0.65</v>
      </c>
      <c r="P255" s="8">
        <f ca="1" t="shared" si="73"/>
        <v>0.608064516129032</v>
      </c>
      <c r="Q255" s="7">
        <f t="shared" si="86"/>
        <v>-68.1</v>
      </c>
      <c r="R255" s="7">
        <f t="shared" si="77"/>
        <v>9344.77879999992</v>
      </c>
      <c r="S255" s="14">
        <f t="shared" si="78"/>
        <v>-0.0432208319477339</v>
      </c>
      <c r="T255" s="15">
        <f ca="1" t="shared" si="79"/>
        <v>0.623655913978495</v>
      </c>
      <c r="U255" s="14">
        <f t="shared" si="80"/>
        <v>0.0568460332876229</v>
      </c>
      <c r="V255" s="9">
        <f t="shared" si="81"/>
        <v>-0.238112197678837</v>
      </c>
      <c r="W255" s="16">
        <f t="shared" si="82"/>
        <v>0.636571982370722</v>
      </c>
      <c r="X255" s="17">
        <f ca="1" t="shared" si="83"/>
        <v>0.13455710169428</v>
      </c>
      <c r="Y255" s="9">
        <f ca="1" t="shared" si="74"/>
        <v>0.121115759269729</v>
      </c>
      <c r="Z255" s="5">
        <f ca="1" t="shared" si="75"/>
        <v>0.0601627306221658</v>
      </c>
      <c r="AA255">
        <f ca="1" t="shared" si="71"/>
        <v>0</v>
      </c>
      <c r="AB255">
        <f t="shared" si="76"/>
        <v>0</v>
      </c>
      <c r="AC255" s="5">
        <f ca="1" t="shared" si="65"/>
        <v>0</v>
      </c>
      <c r="AD255">
        <f ca="1" t="shared" si="66"/>
        <v>0</v>
      </c>
    </row>
    <row r="256" spans="1:30">
      <c r="A256" s="5">
        <f>IF([1]Sheet!A256="","",[1]Sheet!A256)</f>
        <v>3275657</v>
      </c>
      <c r="B256" s="5" t="str">
        <f>IF(A256="","",[1]Sheet!B256)</f>
        <v>2025-04-19 15:44:16</v>
      </c>
      <c r="C256" s="5" t="str">
        <f>IF(A256="","",[1]Sheet!C256)</f>
        <v>小单32.36  小双35.28  大双32.36</v>
      </c>
      <c r="D256" s="5" t="str">
        <f>IF(A256="","",[1]Sheet!D256)</f>
        <v>小双</v>
      </c>
      <c r="E256" s="5">
        <f>IF(A256="","",[1]Sheet!E256)</f>
        <v>100</v>
      </c>
      <c r="F256">
        <f>IF(A256="","",[1]Sheet!F256)</f>
        <v>15</v>
      </c>
      <c r="G256" t="str">
        <f>IF(A256="","",[1]Sheet!G256)</f>
        <v>大单</v>
      </c>
      <c r="H256">
        <f>IF(A256="","",[1]Sheet!H256)</f>
        <v>0</v>
      </c>
      <c r="I256">
        <f>IF(A256="","",[1]Sheet!I256)</f>
        <v>-100</v>
      </c>
      <c r="J256" t="str">
        <f>IF(A256="","",IF(F256="待开奖","",[1]Sheet!J256))</f>
        <v>否</v>
      </c>
      <c r="K256">
        <f t="shared" si="84"/>
        <v>0</v>
      </c>
      <c r="L256" s="7">
        <f t="shared" si="85"/>
        <v>0</v>
      </c>
      <c r="M256" s="7" cm="1">
        <f ca="1" t="array" ref="M256">IF(L255="",IF(G255=0,M255,""),IF(ROW()&lt;32,"",AVERAGE(IF(OFFSET(L$2,ROW()-31,0,30,1)&lt;&gt;"",OFFSET(L$2,ROW()-31,0,30,1)))))</f>
        <v>0.666666666666667</v>
      </c>
      <c r="N256" s="8">
        <f ca="1" t="shared" si="72"/>
        <v>0.688172043010753</v>
      </c>
      <c r="O256" s="7">
        <f ca="1" t="array" ref="O256">IF(L255="","",IF(ROW()&lt;32,"",AVERAGE(IF(OFFSET(L$2,ROW()-21,0,20,1)&lt;&gt;"",OFFSET(L$2,ROW()-21,0,20,1)))))</f>
        <v>0.65</v>
      </c>
      <c r="P256" s="8">
        <f ca="1" t="shared" si="73"/>
        <v>0.67258064516129</v>
      </c>
      <c r="Q256" s="7">
        <f t="shared" si="86"/>
        <v>-100</v>
      </c>
      <c r="R256" s="7">
        <f t="shared" si="77"/>
        <v>9244.77879999992</v>
      </c>
      <c r="S256" s="14">
        <f t="shared" si="78"/>
        <v>-0.0403878826534925</v>
      </c>
      <c r="T256" s="15">
        <f ca="1" t="shared" si="79"/>
        <v>0.688172043010753</v>
      </c>
      <c r="U256" s="14">
        <f t="shared" si="80"/>
        <v>0.063669533993179</v>
      </c>
      <c r="V256" s="9">
        <f t="shared" si="81"/>
        <v>-0.264862577664381</v>
      </c>
      <c r="W256" s="16">
        <f t="shared" si="82"/>
        <v>0.556513131111127</v>
      </c>
      <c r="X256" s="17">
        <f ca="1" t="shared" si="83"/>
        <v>0.135582238952824</v>
      </c>
      <c r="Y256" s="9">
        <f ca="1" t="shared" si="74"/>
        <v>0.123291264112507</v>
      </c>
      <c r="Z256" s="5">
        <f ca="1" t="shared" si="75"/>
        <v>0.0594624292152861</v>
      </c>
      <c r="AA256">
        <f ca="1" t="shared" si="71"/>
        <v>0</v>
      </c>
      <c r="AB256">
        <f t="shared" si="76"/>
        <v>1</v>
      </c>
      <c r="AC256" s="5">
        <f ca="1" t="shared" ref="AC256:AC319" si="87">IF(OR(SUM(AB237:AB256)&gt;3,SUM(AB247:AB256)&gt;2),0,AA256)</f>
        <v>0</v>
      </c>
      <c r="AD256">
        <f ca="1" t="shared" si="66"/>
        <v>0</v>
      </c>
    </row>
    <row r="257" spans="1:30">
      <c r="A257" s="5">
        <f>IF([1]Sheet!A257="","",[1]Sheet!A257)</f>
        <v>3275658</v>
      </c>
      <c r="B257" s="5" t="str">
        <f>IF(A257="","",[1]Sheet!B257)</f>
        <v>2025-04-19 15:47:47</v>
      </c>
      <c r="C257" s="5" t="str">
        <f>IF(A257="","",[1]Sheet!C257)</f>
        <v>大双31.45  小双34.28  大单34.28</v>
      </c>
      <c r="D257" s="5" t="str">
        <f>IF(A257="","",[1]Sheet!D257)</f>
        <v>大双</v>
      </c>
      <c r="E257" s="5">
        <f>IF(A257="","",[1]Sheet!E257)</f>
        <v>100.01</v>
      </c>
      <c r="F257">
        <f>IF(A257="","",[1]Sheet!F257)</f>
        <v>10</v>
      </c>
      <c r="G257" t="str">
        <f>IF(A257="","",[1]Sheet!G257)</f>
        <v>小双</v>
      </c>
      <c r="H257">
        <f>IF(A257="","",[1]Sheet!H257)</f>
        <v>148.4324</v>
      </c>
      <c r="I257">
        <f>IF(A257="","",[1]Sheet!I257)</f>
        <v>48.4224</v>
      </c>
      <c r="J257" t="str">
        <f>IF(A257="","",IF(F257="待开奖","",[1]Sheet!J257))</f>
        <v>是</v>
      </c>
      <c r="K257">
        <f t="shared" si="84"/>
        <v>1</v>
      </c>
      <c r="L257" s="7">
        <f t="shared" si="85"/>
        <v>1</v>
      </c>
      <c r="M257" s="7" cm="1">
        <f ca="1" t="array" ref="M257">IF(L256="",IF(G256=0,M256,""),IF(ROW()&lt;32,"",AVERAGE(IF(OFFSET(L$2,ROW()-31,0,30,1)&lt;&gt;"",OFFSET(L$2,ROW()-31,0,30,1)))))</f>
        <v>0.666666666666667</v>
      </c>
      <c r="N257" s="8">
        <f ca="1" t="shared" si="72"/>
        <v>0.623655913978495</v>
      </c>
      <c r="O257" s="7">
        <f ca="1" t="array" ref="O257">IF(L256="","",IF(ROW()&lt;32,"",AVERAGE(IF(OFFSET(L$2,ROW()-21,0,20,1)&lt;&gt;"",OFFSET(L$2,ROW()-21,0,20,1)))))</f>
        <v>0.65</v>
      </c>
      <c r="P257" s="8">
        <f ca="1" t="shared" si="73"/>
        <v>0.608064516129032</v>
      </c>
      <c r="Q257" s="7">
        <f t="shared" si="86"/>
        <v>48.4224</v>
      </c>
      <c r="R257" s="7">
        <f t="shared" si="77"/>
        <v>9293.20119999992</v>
      </c>
      <c r="S257" s="14">
        <f t="shared" si="78"/>
        <v>-0.0553540807677399</v>
      </c>
      <c r="T257" s="15">
        <f ca="1" t="shared" si="79"/>
        <v>0.623655913978495</v>
      </c>
      <c r="U257" s="14">
        <f t="shared" si="80"/>
        <v>0.073689358817784</v>
      </c>
      <c r="V257" s="9">
        <f t="shared" si="81"/>
        <v>-0.281912398205943</v>
      </c>
      <c r="W257" s="16">
        <f t="shared" si="82"/>
        <v>0.556517105921006</v>
      </c>
      <c r="X257" s="17">
        <f ca="1" t="shared" si="83"/>
        <v>0.113478621691548</v>
      </c>
      <c r="Y257" s="9">
        <f ca="1" t="shared" si="74"/>
        <v>0.125986882876605</v>
      </c>
      <c r="Z257" s="5">
        <f ca="1" t="shared" si="75"/>
        <v>0.057075572935802</v>
      </c>
      <c r="AA257">
        <f ca="1" t="shared" si="71"/>
        <v>0</v>
      </c>
      <c r="AB257">
        <f t="shared" si="76"/>
        <v>0</v>
      </c>
      <c r="AC257" s="5">
        <f ca="1" t="shared" si="87"/>
        <v>0</v>
      </c>
      <c r="AD257">
        <f ca="1" t="shared" ref="AD257:AD320" si="88">IF(X257&gt;=$Y$1,I257,0)</f>
        <v>0</v>
      </c>
    </row>
    <row r="258" spans="1:30">
      <c r="A258" s="5">
        <f>IF([1]Sheet!A258="","",[1]Sheet!A258)</f>
        <v>3275659</v>
      </c>
      <c r="B258" s="5" t="str">
        <f>IF(A258="","",[1]Sheet!B258)</f>
        <v>2025-04-19 15:51:18</v>
      </c>
      <c r="C258" s="5" t="str">
        <f>IF(A258="","",[1]Sheet!C258)</f>
        <v>大双31.45  小双34.28  大单34.28</v>
      </c>
      <c r="D258" s="5" t="str">
        <f>IF(A258="","",[1]Sheet!D258)</f>
        <v>大双</v>
      </c>
      <c r="E258" s="5">
        <f>IF(A258="","",[1]Sheet!E258)</f>
        <v>100.01</v>
      </c>
      <c r="F258">
        <f>IF(A258="","",[1]Sheet!F258)</f>
        <v>15</v>
      </c>
      <c r="G258" t="str">
        <f>IF(A258="","",[1]Sheet!G258)</f>
        <v>大单</v>
      </c>
      <c r="H258">
        <f>IF(A258="","",[1]Sheet!H258)</f>
        <v>148.4324</v>
      </c>
      <c r="I258">
        <f>IF(A258="","",[1]Sheet!I258)</f>
        <v>48.4224</v>
      </c>
      <c r="J258" t="str">
        <f>IF(A258="","",IF(F258="待开奖","",[1]Sheet!J258))</f>
        <v>是</v>
      </c>
      <c r="K258">
        <f t="shared" si="84"/>
        <v>1</v>
      </c>
      <c r="L258" s="7">
        <f t="shared" si="85"/>
        <v>1</v>
      </c>
      <c r="M258" s="7" cm="1">
        <f ca="1" t="array" ref="M258">IF(L257="",IF(G257=0,M257,""),IF(ROW()&lt;32,"",AVERAGE(IF(OFFSET(L$2,ROW()-31,0,30,1)&lt;&gt;"",OFFSET(L$2,ROW()-31,0,30,1)))))</f>
        <v>0.666666666666667</v>
      </c>
      <c r="N258" s="8">
        <f ca="1" t="shared" si="72"/>
        <v>0.688172043010753</v>
      </c>
      <c r="O258" s="7">
        <f ca="1" t="array" ref="O258">IF(L257="","",IF(ROW()&lt;32,"",AVERAGE(IF(OFFSET(L$2,ROW()-21,0,20,1)&lt;&gt;"",OFFSET(L$2,ROW()-21,0,20,1)))))</f>
        <v>0.65</v>
      </c>
      <c r="P258" s="8">
        <f ca="1" t="shared" si="73"/>
        <v>0.67258064516129</v>
      </c>
      <c r="Q258" s="7">
        <f t="shared" si="86"/>
        <v>48.4224</v>
      </c>
      <c r="R258" s="7">
        <f t="shared" si="77"/>
        <v>9341.62359999992</v>
      </c>
      <c r="S258" s="14">
        <f t="shared" si="78"/>
        <v>-0.05508265859921</v>
      </c>
      <c r="T258" s="15">
        <f ca="1" t="shared" si="79"/>
        <v>0.688172043010753</v>
      </c>
      <c r="U258" s="14">
        <f t="shared" si="80"/>
        <v>0.073689358817784</v>
      </c>
      <c r="V258" s="9">
        <f t="shared" si="81"/>
        <v>-0.314487108510303</v>
      </c>
      <c r="W258" s="16">
        <f t="shared" si="82"/>
        <v>0.556517105921006</v>
      </c>
      <c r="X258" s="17">
        <f ca="1" t="shared" si="83"/>
        <v>0.123205803118123</v>
      </c>
      <c r="Y258" s="9">
        <f ca="1" t="shared" si="74"/>
        <v>0.128671660864444</v>
      </c>
      <c r="Z258" s="5">
        <f ca="1" t="shared" si="75"/>
        <v>0.0549476008971335</v>
      </c>
      <c r="AA258">
        <f ca="1" t="shared" si="71"/>
        <v>0</v>
      </c>
      <c r="AB258">
        <f t="shared" si="76"/>
        <v>0</v>
      </c>
      <c r="AC258" s="5">
        <f ca="1" t="shared" si="87"/>
        <v>0</v>
      </c>
      <c r="AD258">
        <f ca="1" t="shared" si="88"/>
        <v>0</v>
      </c>
    </row>
    <row r="259" spans="1:30">
      <c r="A259" s="5">
        <f>IF([1]Sheet!A259="","",[1]Sheet!A259)</f>
        <v>3275660</v>
      </c>
      <c r="B259" s="5" t="str">
        <f>IF(A259="","",[1]Sheet!B259)</f>
        <v>2025-04-19 15:54:49</v>
      </c>
      <c r="C259" s="5" t="str">
        <f>IF(A259="","",[1]Sheet!C259)</f>
        <v>大双31.45  小双34.28  大单34.28</v>
      </c>
      <c r="D259" s="5" t="str">
        <f>IF(A259="","",[1]Sheet!D259)</f>
        <v>大双</v>
      </c>
      <c r="E259" s="5">
        <f>IF(A259="","",[1]Sheet!E259)</f>
        <v>100.01</v>
      </c>
      <c r="F259">
        <f>IF(A259="","",[1]Sheet!F259)</f>
        <v>17</v>
      </c>
      <c r="G259" t="str">
        <f>IF(A259="","",[1]Sheet!G259)</f>
        <v>大单</v>
      </c>
      <c r="H259">
        <f>IF(A259="","",[1]Sheet!H259)</f>
        <v>148.4324</v>
      </c>
      <c r="I259">
        <f>IF(A259="","",[1]Sheet!I259)</f>
        <v>48.4224</v>
      </c>
      <c r="J259" t="str">
        <f>IF(A259="","",IF(F259="待开奖","",[1]Sheet!J259))</f>
        <v>是</v>
      </c>
      <c r="K259">
        <f t="shared" si="84"/>
        <v>1</v>
      </c>
      <c r="L259" s="7">
        <f t="shared" si="85"/>
        <v>1</v>
      </c>
      <c r="M259" s="7" cm="1">
        <f ca="1" t="array" ref="M259">IF(L258="",IF(G258=0,M258,""),IF(ROW()&lt;32,"",AVERAGE(IF(OFFSET(L$2,ROW()-31,0,30,1)&lt;&gt;"",OFFSET(L$2,ROW()-31,0,30,1)))))</f>
        <v>0.666666666666667</v>
      </c>
      <c r="N259" s="8">
        <f ca="1" t="shared" si="72"/>
        <v>0.688172043010753</v>
      </c>
      <c r="O259" s="7">
        <f ca="1" t="array" ref="O259">IF(L258="","",IF(ROW()&lt;32,"",AVERAGE(IF(OFFSET(L$2,ROW()-21,0,20,1)&lt;&gt;"",OFFSET(L$2,ROW()-21,0,20,1)))))</f>
        <v>0.7</v>
      </c>
      <c r="P259" s="8">
        <f ca="1" t="shared" si="73"/>
        <v>0.719354838709677</v>
      </c>
      <c r="Q259" s="7">
        <f t="shared" si="86"/>
        <v>48.4224</v>
      </c>
      <c r="R259" s="7">
        <f t="shared" si="77"/>
        <v>9390.04599999991</v>
      </c>
      <c r="S259" s="14">
        <f t="shared" si="78"/>
        <v>-0.0548127873137871</v>
      </c>
      <c r="T259" s="15">
        <f ca="1" t="shared" si="79"/>
        <v>0.688172043010753</v>
      </c>
      <c r="U259" s="14">
        <f t="shared" si="80"/>
        <v>0.073689358817784</v>
      </c>
      <c r="V259" s="9">
        <f t="shared" si="81"/>
        <v>-0.344522239596195</v>
      </c>
      <c r="W259" s="16">
        <f t="shared" si="82"/>
        <v>0.556508820798514</v>
      </c>
      <c r="X259" s="17">
        <f ca="1" t="shared" si="83"/>
        <v>0.120282422882911</v>
      </c>
      <c r="Y259" s="9">
        <f ca="1" t="shared" si="74"/>
        <v>0.130993323591424</v>
      </c>
      <c r="Z259" s="5">
        <f ca="1" t="shared" si="75"/>
        <v>0.0530395251650915</v>
      </c>
      <c r="AA259">
        <f ca="1" t="shared" si="71"/>
        <v>0</v>
      </c>
      <c r="AB259">
        <f t="shared" si="76"/>
        <v>0</v>
      </c>
      <c r="AC259" s="5">
        <f ca="1" t="shared" si="87"/>
        <v>0</v>
      </c>
      <c r="AD259">
        <f ca="1" t="shared" si="88"/>
        <v>0</v>
      </c>
    </row>
    <row r="260" spans="1:30">
      <c r="A260" s="5">
        <f>IF([1]Sheet!A260="","",[1]Sheet!A260)</f>
        <v>3275661</v>
      </c>
      <c r="B260" s="5" t="str">
        <f>IF(A260="","",[1]Sheet!B260)</f>
        <v>2025-04-19 15:58:10</v>
      </c>
      <c r="C260" s="5" t="str">
        <f>IF(A260="","",[1]Sheet!C260)</f>
        <v>大双31.45  小双34.28  大单34.28</v>
      </c>
      <c r="D260" s="5" t="str">
        <f>IF(A260="","",[1]Sheet!D260)</f>
        <v>大双</v>
      </c>
      <c r="E260" s="5">
        <f>IF(A260="","",[1]Sheet!E260)</f>
        <v>100.01</v>
      </c>
      <c r="F260">
        <f>IF(A260="","",[1]Sheet!F260)</f>
        <v>8</v>
      </c>
      <c r="G260" t="str">
        <f>IF(A260="","",[1]Sheet!G260)</f>
        <v>小双</v>
      </c>
      <c r="H260">
        <f>IF(A260="","",[1]Sheet!H260)</f>
        <v>148.4324</v>
      </c>
      <c r="I260">
        <f>IF(A260="","",[1]Sheet!I260)</f>
        <v>48.4224</v>
      </c>
      <c r="J260" t="str">
        <f>IF(A260="","",IF(F260="待开奖","",[1]Sheet!J260))</f>
        <v>是</v>
      </c>
      <c r="K260">
        <f t="shared" si="84"/>
        <v>1</v>
      </c>
      <c r="L260" s="7">
        <f t="shared" si="85"/>
        <v>1</v>
      </c>
      <c r="M260" s="7" cm="1">
        <f ca="1" t="array" ref="M260">IF(L259="",IF(G259=0,M259,""),IF(ROW()&lt;32,"",AVERAGE(IF(OFFSET(L$2,ROW()-31,0,30,1)&lt;&gt;"",OFFSET(L$2,ROW()-31,0,30,1)))))</f>
        <v>0.666666666666667</v>
      </c>
      <c r="N260" s="8">
        <f ca="1" t="shared" si="72"/>
        <v>0.688172043010753</v>
      </c>
      <c r="O260" s="7">
        <f ca="1" t="array" ref="O260">IF(L259="","",IF(ROW()&lt;32,"",AVERAGE(IF(OFFSET(L$2,ROW()-21,0,20,1)&lt;&gt;"",OFFSET(L$2,ROW()-21,0,20,1)))))</f>
        <v>0.7</v>
      </c>
      <c r="P260" s="8">
        <f ca="1" t="shared" si="73"/>
        <v>0.719354838709677</v>
      </c>
      <c r="Q260" s="7">
        <f t="shared" si="86"/>
        <v>48.4224</v>
      </c>
      <c r="R260" s="7">
        <f t="shared" si="77"/>
        <v>9438.46839999991</v>
      </c>
      <c r="S260" s="14">
        <f t="shared" si="78"/>
        <v>-0.0545466518026169</v>
      </c>
      <c r="T260" s="15">
        <f ca="1" t="shared" si="79"/>
        <v>0.688172043010753</v>
      </c>
      <c r="U260" s="14">
        <f t="shared" si="80"/>
        <v>0.073689358817784</v>
      </c>
      <c r="V260" s="9">
        <f t="shared" si="81"/>
        <v>-0.372631400015224</v>
      </c>
      <c r="W260" s="16">
        <f t="shared" si="82"/>
        <v>0.556508820798514</v>
      </c>
      <c r="X260" s="17">
        <f ca="1" t="shared" si="83"/>
        <v>0.117551347494359</v>
      </c>
      <c r="Y260" s="9">
        <f ca="1" t="shared" si="74"/>
        <v>0.133526864664921</v>
      </c>
      <c r="Z260" s="5">
        <f ca="1" t="shared" si="75"/>
        <v>0.0504588534464732</v>
      </c>
      <c r="AA260">
        <f ca="1" t="shared" si="71"/>
        <v>0</v>
      </c>
      <c r="AB260">
        <f t="shared" si="76"/>
        <v>0</v>
      </c>
      <c r="AC260" s="5">
        <f ca="1" t="shared" si="87"/>
        <v>0</v>
      </c>
      <c r="AD260">
        <f ca="1" t="shared" si="88"/>
        <v>0</v>
      </c>
    </row>
    <row r="261" spans="1:30">
      <c r="A261" s="5">
        <f>IF([1]Sheet!A261="","",[1]Sheet!A261)</f>
        <v>3275662</v>
      </c>
      <c r="B261" s="5" t="str">
        <f>IF(A261="","",[1]Sheet!B261)</f>
        <v>2025-04-19 16:01:41</v>
      </c>
      <c r="C261" s="5" t="str">
        <f>IF(A261="","",[1]Sheet!C261)</f>
        <v>大双31.45  小双34.28  大单34.28</v>
      </c>
      <c r="D261" s="5" t="str">
        <f>IF(A261="","",[1]Sheet!D261)</f>
        <v>大双</v>
      </c>
      <c r="E261" s="5">
        <f>IF(A261="","",[1]Sheet!E261)</f>
        <v>100.01</v>
      </c>
      <c r="F261">
        <f>IF(A261="","",[1]Sheet!F261)</f>
        <v>9</v>
      </c>
      <c r="G261" t="str">
        <f>IF(A261="","",[1]Sheet!G261)</f>
        <v>小单</v>
      </c>
      <c r="H261">
        <f>IF(A261="","",[1]Sheet!H261)</f>
        <v>0</v>
      </c>
      <c r="I261">
        <f>IF(A261="","",[1]Sheet!I261)</f>
        <v>-100.01</v>
      </c>
      <c r="J261" t="str">
        <f>IF(A261="","",IF(F261="待开奖","",[1]Sheet!J261))</f>
        <v>否</v>
      </c>
      <c r="K261">
        <f t="shared" si="84"/>
        <v>0</v>
      </c>
      <c r="L261" s="7">
        <f t="shared" si="85"/>
        <v>0</v>
      </c>
      <c r="M261" s="7" cm="1">
        <f ca="1" t="array" ref="M261">IF(L260="",IF(G260=0,M260,""),IF(ROW()&lt;32,"",AVERAGE(IF(OFFSET(L$2,ROW()-31,0,30,1)&lt;&gt;"",OFFSET(L$2,ROW()-31,0,30,1)))))</f>
        <v>0.633333333333333</v>
      </c>
      <c r="N261" s="8">
        <f ca="1" t="shared" si="72"/>
        <v>0.688172043010753</v>
      </c>
      <c r="O261" s="7">
        <f ca="1" t="array" ref="O261">IF(L260="","",IF(ROW()&lt;32,"",AVERAGE(IF(OFFSET(L$2,ROW()-21,0,20,1)&lt;&gt;"",OFFSET(L$2,ROW()-21,0,20,1)))))</f>
        <v>0.65</v>
      </c>
      <c r="P261" s="8">
        <f ca="1" t="shared" si="73"/>
        <v>0.67258064516129</v>
      </c>
      <c r="Q261" s="7">
        <f t="shared" si="86"/>
        <v>-100.01</v>
      </c>
      <c r="R261" s="7">
        <f t="shared" si="77"/>
        <v>9338.45839999991</v>
      </c>
      <c r="S261" s="14">
        <f t="shared" si="78"/>
        <v>-0.054282000194306</v>
      </c>
      <c r="T261" s="15">
        <f ca="1" t="shared" si="79"/>
        <v>0.688172043010753</v>
      </c>
      <c r="U261" s="14">
        <f t="shared" si="80"/>
        <v>0.073689358817784</v>
      </c>
      <c r="V261" s="9">
        <f t="shared" si="81"/>
        <v>-0.417944448103687</v>
      </c>
      <c r="W261" s="16">
        <f t="shared" si="82"/>
        <v>0.556500535676023</v>
      </c>
      <c r="X261" s="17">
        <f ca="1" t="shared" si="83"/>
        <v>0.113098609655757</v>
      </c>
      <c r="Y261" s="9">
        <f ca="1" t="shared" si="74"/>
        <v>0.135784355223584</v>
      </c>
      <c r="Z261" s="5">
        <f ca="1" t="shared" si="75"/>
        <v>0.0479153267046183</v>
      </c>
      <c r="AA261">
        <f ca="1" t="shared" si="71"/>
        <v>0</v>
      </c>
      <c r="AB261">
        <f t="shared" si="76"/>
        <v>0</v>
      </c>
      <c r="AC261" s="5">
        <f ca="1" t="shared" si="87"/>
        <v>0</v>
      </c>
      <c r="AD261">
        <f ca="1" t="shared" si="88"/>
        <v>0</v>
      </c>
    </row>
    <row r="262" spans="1:30">
      <c r="A262" s="5">
        <f>IF([1]Sheet!A262="","",[1]Sheet!A262)</f>
        <v>3275663</v>
      </c>
      <c r="B262" s="5" t="str">
        <f>IF(A262="","",[1]Sheet!B262)</f>
        <v>2025-04-19 16:05:11</v>
      </c>
      <c r="C262" s="5" t="str">
        <f>IF(A262="","",[1]Sheet!C262)</f>
        <v>大双31.45  小双34.28  大单34.28</v>
      </c>
      <c r="D262" s="5" t="str">
        <f>IF(A262="","",[1]Sheet!D262)</f>
        <v>大双</v>
      </c>
      <c r="E262" s="5">
        <f>IF(A262="","",[1]Sheet!E262)</f>
        <v>100.01</v>
      </c>
      <c r="F262">
        <f>IF(A262="","",[1]Sheet!F262)</f>
        <v>20</v>
      </c>
      <c r="G262" t="str">
        <f>IF(A262="","",[1]Sheet!G262)</f>
        <v>大双</v>
      </c>
      <c r="H262">
        <f>IF(A262="","",[1]Sheet!H262)</f>
        <v>148.444</v>
      </c>
      <c r="I262">
        <f>IF(A262="","",[1]Sheet!I262)</f>
        <v>48.434</v>
      </c>
      <c r="J262" t="str">
        <f>IF(A262="","",IF(F262="待开奖","",[1]Sheet!J262))</f>
        <v>是</v>
      </c>
      <c r="K262">
        <f t="shared" si="84"/>
        <v>1</v>
      </c>
      <c r="L262" s="7">
        <f t="shared" si="85"/>
        <v>1</v>
      </c>
      <c r="M262" s="7" cm="1">
        <f ca="1" t="array" ref="M262">IF(L261="",IF(G261=0,M261,""),IF(ROW()&lt;32,"",AVERAGE(IF(OFFSET(L$2,ROW()-31,0,30,1)&lt;&gt;"",OFFSET(L$2,ROW()-31,0,30,1)))))</f>
        <v>0.666666666666667</v>
      </c>
      <c r="N262" s="8">
        <f ca="1" t="shared" si="72"/>
        <v>0.59247311827957</v>
      </c>
      <c r="O262" s="7">
        <f ca="1" t="array" ref="O262">IF(L261="","",IF(ROW()&lt;32,"",AVERAGE(IF(OFFSET(L$2,ROW()-21,0,20,1)&lt;&gt;"",OFFSET(L$2,ROW()-21,0,20,1)))))</f>
        <v>0.7</v>
      </c>
      <c r="P262" s="8">
        <f ca="1" t="shared" si="73"/>
        <v>0.654838709677419</v>
      </c>
      <c r="Q262" s="7">
        <f t="shared" si="86"/>
        <v>48.434</v>
      </c>
      <c r="R262" s="7">
        <f t="shared" si="77"/>
        <v>9386.89239999991</v>
      </c>
      <c r="S262" s="14">
        <f t="shared" si="78"/>
        <v>-0.0548314567257349</v>
      </c>
      <c r="T262" s="15">
        <f ca="1" t="shared" si="79"/>
        <v>0.59247311827957</v>
      </c>
      <c r="U262" s="14">
        <f t="shared" si="80"/>
        <v>0.0643130014597688</v>
      </c>
      <c r="V262" s="9">
        <f t="shared" si="81"/>
        <v>-0.479844204074782</v>
      </c>
      <c r="W262" s="16">
        <f t="shared" si="82"/>
        <v>0.487120277846291</v>
      </c>
      <c r="X262" s="17">
        <f ca="1" t="shared" si="83"/>
        <v>0.0834788935774138</v>
      </c>
      <c r="Y262" s="9">
        <f ca="1" t="shared" si="74"/>
        <v>0.136008700089082</v>
      </c>
      <c r="Z262" s="5">
        <f ca="1" t="shared" si="75"/>
        <v>0.0476534296826119</v>
      </c>
      <c r="AA262">
        <f ca="1" t="shared" si="71"/>
        <v>0</v>
      </c>
      <c r="AB262">
        <f t="shared" si="76"/>
        <v>0</v>
      </c>
      <c r="AC262" s="5">
        <f ca="1" t="shared" si="87"/>
        <v>0</v>
      </c>
      <c r="AD262">
        <f ca="1" t="shared" si="88"/>
        <v>0</v>
      </c>
    </row>
    <row r="263" spans="1:30">
      <c r="A263" s="5">
        <f>IF([1]Sheet!A263="","",[1]Sheet!A263)</f>
        <v>3275664</v>
      </c>
      <c r="B263" s="5" t="str">
        <f>IF(A263="","",[1]Sheet!B263)</f>
        <v>2025-04-19 16:08:42</v>
      </c>
      <c r="C263" s="5" t="str">
        <f>IF(A263="","",[1]Sheet!C263)</f>
        <v>大双31.45  小双34.28  大单34.28</v>
      </c>
      <c r="D263" s="5" t="str">
        <f>IF(A263="","",[1]Sheet!D263)</f>
        <v>大双</v>
      </c>
      <c r="E263" s="5">
        <f>IF(A263="","",[1]Sheet!E263)</f>
        <v>100.01</v>
      </c>
      <c r="F263">
        <f>IF(A263="","",[1]Sheet!F263)</f>
        <v>13</v>
      </c>
      <c r="G263" t="str">
        <f>IF(A263="","",[1]Sheet!G263)</f>
        <v>小单</v>
      </c>
      <c r="H263">
        <f>IF(A263="","",[1]Sheet!H263)</f>
        <v>0</v>
      </c>
      <c r="I263">
        <f>IF(A263="","",[1]Sheet!I263)</f>
        <v>-100.01</v>
      </c>
      <c r="J263" t="str">
        <f>IF(A263="","",IF(F263="待开奖","",[1]Sheet!J263))</f>
        <v>否</v>
      </c>
      <c r="K263">
        <f t="shared" si="84"/>
        <v>0</v>
      </c>
      <c r="L263" s="7">
        <f t="shared" si="85"/>
        <v>0</v>
      </c>
      <c r="M263" s="7" cm="1">
        <f ca="1" t="array" ref="M263">IF(L262="",IF(G262=0,M262,""),IF(ROW()&lt;32,"",AVERAGE(IF(OFFSET(L$2,ROW()-31,0,30,1)&lt;&gt;"",OFFSET(L$2,ROW()-31,0,30,1)))))</f>
        <v>0.666666666666667</v>
      </c>
      <c r="N263" s="8">
        <f ca="1" t="shared" si="72"/>
        <v>0.688172043010753</v>
      </c>
      <c r="O263" s="7">
        <f ca="1" t="array" ref="O263">IF(L262="","",IF(ROW()&lt;32,"",AVERAGE(IF(OFFSET(L$2,ROW()-21,0,20,1)&lt;&gt;"",OFFSET(L$2,ROW()-21,0,20,1)))))</f>
        <v>0.65</v>
      </c>
      <c r="P263" s="8">
        <f ca="1" t="shared" si="73"/>
        <v>0.67258064516129</v>
      </c>
      <c r="Q263" s="7">
        <f t="shared" si="86"/>
        <v>-100.01</v>
      </c>
      <c r="R263" s="7">
        <f t="shared" si="77"/>
        <v>9286.88239999991</v>
      </c>
      <c r="S263" s="14">
        <f t="shared" si="78"/>
        <v>-0.0402141290770269</v>
      </c>
      <c r="T263" s="15">
        <f ca="1" t="shared" si="79"/>
        <v>0.688172043010753</v>
      </c>
      <c r="U263" s="14">
        <f t="shared" si="80"/>
        <v>0.0640142500836396</v>
      </c>
      <c r="V263" s="9">
        <f t="shared" si="81"/>
        <v>-0.52938296502371</v>
      </c>
      <c r="W263" s="16">
        <f t="shared" si="82"/>
        <v>0.556508820798514</v>
      </c>
      <c r="X263" s="17">
        <f ca="1" t="shared" si="83"/>
        <v>0.109078480431431</v>
      </c>
      <c r="Y263" s="9">
        <f ca="1" t="shared" si="74"/>
        <v>0.137536324252734</v>
      </c>
      <c r="Z263" s="5">
        <f ca="1" t="shared" si="75"/>
        <v>0.0460024798114856</v>
      </c>
      <c r="AA263">
        <f ca="1" t="shared" si="71"/>
        <v>0</v>
      </c>
      <c r="AB263">
        <f t="shared" si="76"/>
        <v>0</v>
      </c>
      <c r="AC263" s="5">
        <f ca="1" t="shared" si="87"/>
        <v>0</v>
      </c>
      <c r="AD263">
        <f ca="1" t="shared" si="88"/>
        <v>0</v>
      </c>
    </row>
    <row r="264" spans="1:30">
      <c r="A264" s="5">
        <f>IF([1]Sheet!A264="","",[1]Sheet!A264)</f>
        <v>3275665</v>
      </c>
      <c r="B264" s="5" t="str">
        <f>IF(A264="","",[1]Sheet!B264)</f>
        <v>2025-04-19 16:12:13</v>
      </c>
      <c r="C264" s="5" t="str">
        <f>IF(A264="","",[1]Sheet!C264)</f>
        <v>小单32.36  小双35.28  大双32.36</v>
      </c>
      <c r="D264" s="5" t="str">
        <f>IF(A264="","",[1]Sheet!D264)</f>
        <v>小双</v>
      </c>
      <c r="E264" s="5">
        <f>IF(A264="","",[1]Sheet!E264)</f>
        <v>100</v>
      </c>
      <c r="F264">
        <f>IF(A264="","",[1]Sheet!F264)</f>
        <v>13</v>
      </c>
      <c r="G264" t="str">
        <f>IF(A264="","",[1]Sheet!G264)</f>
        <v>小单</v>
      </c>
      <c r="H264">
        <f>IF(A264="","",[1]Sheet!H264)</f>
        <v>0</v>
      </c>
      <c r="I264">
        <f>IF(A264="","",[1]Sheet!I264)</f>
        <v>-100</v>
      </c>
      <c r="J264" t="str">
        <f>IF(A264="","",IF(F264="待开奖","",[1]Sheet!J264))</f>
        <v>否</v>
      </c>
      <c r="K264">
        <f t="shared" si="84"/>
        <v>0</v>
      </c>
      <c r="L264" s="7">
        <f t="shared" si="85"/>
        <v>1</v>
      </c>
      <c r="M264" s="7" cm="1">
        <f ca="1" t="array" ref="M264">IF(L263="",IF(G263=0,M263,""),IF(ROW()&lt;32,"",AVERAGE(IF(OFFSET(L$2,ROW()-31,0,30,1)&lt;&gt;"",OFFSET(L$2,ROW()-31,0,30,1)))))</f>
        <v>0.666666666666667</v>
      </c>
      <c r="N264" s="8">
        <f ca="1" t="shared" si="72"/>
        <v>0.623655913978495</v>
      </c>
      <c r="O264" s="7">
        <f ca="1" t="array" ref="O264">IF(L263="","",IF(ROW()&lt;32,"",AVERAGE(IF(OFFSET(L$2,ROW()-21,0,20,1)&lt;&gt;"",OFFSET(L$2,ROW()-21,0,20,1)))))</f>
        <v>0.65</v>
      </c>
      <c r="P264" s="8">
        <f ca="1" t="shared" si="73"/>
        <v>0.608064516129032</v>
      </c>
      <c r="Q264" s="7">
        <f t="shared" si="86"/>
        <v>-68.1</v>
      </c>
      <c r="R264" s="7">
        <f t="shared" si="77"/>
        <v>9218.78239999991</v>
      </c>
      <c r="S264" s="14">
        <f t="shared" si="78"/>
        <v>-0.0551180711409988</v>
      </c>
      <c r="T264" s="15">
        <f ca="1" t="shared" si="79"/>
        <v>0.623655913978495</v>
      </c>
      <c r="U264" s="14">
        <f t="shared" si="80"/>
        <v>0.0640142500836396</v>
      </c>
      <c r="V264" s="9">
        <f t="shared" si="81"/>
        <v>-0.585842273366667</v>
      </c>
      <c r="W264" s="16">
        <f t="shared" si="82"/>
        <v>0.556508820798514</v>
      </c>
      <c r="X264" s="17">
        <f ca="1" t="shared" si="83"/>
        <v>0.0860581411714921</v>
      </c>
      <c r="Y264" s="9">
        <f ca="1" t="shared" si="74"/>
        <v>0.138300761503443</v>
      </c>
      <c r="Z264" s="5">
        <f ca="1" t="shared" si="75"/>
        <v>0.0449378367714272</v>
      </c>
      <c r="AA264">
        <f ca="1" t="shared" si="71"/>
        <v>0</v>
      </c>
      <c r="AB264">
        <f t="shared" si="76"/>
        <v>1</v>
      </c>
      <c r="AC264" s="5">
        <f ca="1" t="shared" si="87"/>
        <v>0</v>
      </c>
      <c r="AD264">
        <f ca="1" t="shared" si="88"/>
        <v>0</v>
      </c>
    </row>
    <row r="265" spans="1:30">
      <c r="A265" s="5">
        <f>IF([1]Sheet!A265="","",[1]Sheet!A265)</f>
        <v>3275666</v>
      </c>
      <c r="B265" s="5" t="str">
        <f>IF(A265="","",[1]Sheet!B265)</f>
        <v>2025-04-19 16:15:44</v>
      </c>
      <c r="C265" s="5" t="str">
        <f>IF(A265="","",[1]Sheet!C265)</f>
        <v>小单32.36  小双35.28  大双32.36</v>
      </c>
      <c r="D265" s="5" t="str">
        <f>IF(A265="","",[1]Sheet!D265)</f>
        <v>小双</v>
      </c>
      <c r="E265" s="5">
        <f>IF(A265="","",[1]Sheet!E265)</f>
        <v>100</v>
      </c>
      <c r="F265">
        <f>IF(A265="","",[1]Sheet!F265)</f>
        <v>6</v>
      </c>
      <c r="G265" t="str">
        <f>IF(A265="","",[1]Sheet!G265)</f>
        <v>小双</v>
      </c>
      <c r="H265">
        <f>IF(A265="","",[1]Sheet!H265)</f>
        <v>152.7624</v>
      </c>
      <c r="I265">
        <f>IF(A265="","",[1]Sheet!I265)</f>
        <v>52.7624</v>
      </c>
      <c r="J265" t="str">
        <f>IF(A265="","",IF(F265="待开奖","",[1]Sheet!J265))</f>
        <v>是</v>
      </c>
      <c r="K265">
        <f t="shared" ref="K265:K296" si="89">IF(J265="是",1,IF(J265="否",0,""))</f>
        <v>1</v>
      </c>
      <c r="L265" s="7">
        <f t="shared" ref="L265:L296" si="90">IF(G265="","",IF(F265="待开奖","",IF(MID(D265,1,1)=MID(G265,1,1),1,IF(MID(D265,2,1)=MID(G265,2,1),1,0))))</f>
        <v>1</v>
      </c>
      <c r="M265" s="7" cm="1">
        <f ca="1" t="array" ref="M265">IF(L264="",IF(G264=0,M264,""),IF(ROW()&lt;32,"",AVERAGE(IF(OFFSET(L$2,ROW()-31,0,30,1)&lt;&gt;"",OFFSET(L$2,ROW()-31,0,30,1)))))</f>
        <v>0.666666666666667</v>
      </c>
      <c r="N265" s="8">
        <f ca="1" t="shared" si="72"/>
        <v>0.688172043010753</v>
      </c>
      <c r="O265" s="7">
        <f ca="1" t="array" ref="O265">IF(L264="","",IF(ROW()&lt;32,"",AVERAGE(IF(OFFSET(L$2,ROW()-21,0,20,1)&lt;&gt;"",OFFSET(L$2,ROW()-21,0,20,1)))))</f>
        <v>0.65</v>
      </c>
      <c r="P265" s="8">
        <f ca="1" t="shared" si="73"/>
        <v>0.67258064516129</v>
      </c>
      <c r="Q265" s="7">
        <f t="shared" ref="Q265:Q296" si="91">IF(OR(F265=13,F265=14),IF(L265=1,-68.1,I265),I265)</f>
        <v>52.7624</v>
      </c>
      <c r="R265" s="7">
        <f t="shared" si="77"/>
        <v>9271.54479999991</v>
      </c>
      <c r="S265" s="14">
        <f t="shared" si="78"/>
        <v>-0.0666462503159361</v>
      </c>
      <c r="T265" s="15">
        <f ca="1" t="shared" si="79"/>
        <v>0.688172043010753</v>
      </c>
      <c r="U265" s="14">
        <f t="shared" si="80"/>
        <v>0.0666462503159361</v>
      </c>
      <c r="V265" s="9">
        <f t="shared" si="81"/>
        <v>-0.64282318790363</v>
      </c>
      <c r="W265" s="16">
        <f t="shared" si="82"/>
        <v>0.487131257916139</v>
      </c>
      <c r="X265" s="17">
        <f ca="1" t="shared" si="83"/>
        <v>0.0820774654138398</v>
      </c>
      <c r="Y265" s="9">
        <f ca="1" t="shared" si="74"/>
        <v>0.137546824451039</v>
      </c>
      <c r="Z265" s="5">
        <f ca="1" t="shared" si="75"/>
        <v>0.0456789423313118</v>
      </c>
      <c r="AA265">
        <f ca="1" t="shared" si="71"/>
        <v>0</v>
      </c>
      <c r="AB265">
        <f t="shared" si="76"/>
        <v>1</v>
      </c>
      <c r="AC265" s="5">
        <f ca="1" t="shared" si="87"/>
        <v>0</v>
      </c>
      <c r="AD265">
        <f ca="1" t="shared" si="88"/>
        <v>0</v>
      </c>
    </row>
    <row r="266" spans="1:30">
      <c r="A266" s="5">
        <f>IF([1]Sheet!A266="","",[1]Sheet!A266)</f>
        <v>3275667</v>
      </c>
      <c r="B266" s="5" t="str">
        <f>IF(A266="","",[1]Sheet!B266)</f>
        <v>2025-04-19 16:19:25</v>
      </c>
      <c r="C266" s="5" t="str">
        <f>IF(A266="","",[1]Sheet!C266)</f>
        <v>小单32.36  小双35.28  大双32.36</v>
      </c>
      <c r="D266" s="5" t="str">
        <f>IF(A266="","",[1]Sheet!D266)</f>
        <v>小双</v>
      </c>
      <c r="E266" s="5">
        <f>IF(A266="","",[1]Sheet!E266)</f>
        <v>100</v>
      </c>
      <c r="F266">
        <f>IF(A266="","",[1]Sheet!F266)</f>
        <v>9</v>
      </c>
      <c r="G266" t="str">
        <f>IF(A266="","",[1]Sheet!G266)</f>
        <v>小单</v>
      </c>
      <c r="H266">
        <f>IF(A266="","",[1]Sheet!H266)</f>
        <v>152.7392</v>
      </c>
      <c r="I266">
        <f>IF(A266="","",[1]Sheet!I266)</f>
        <v>52.7392</v>
      </c>
      <c r="J266" t="str">
        <f>IF(A266="","",IF(F266="待开奖","",[1]Sheet!J266))</f>
        <v>是</v>
      </c>
      <c r="K266">
        <f t="shared" si="89"/>
        <v>1</v>
      </c>
      <c r="L266" s="7">
        <f t="shared" si="90"/>
        <v>1</v>
      </c>
      <c r="M266" s="7" cm="1">
        <f ca="1" t="array" ref="M266">IF(L265="",IF(G265=0,M265,""),IF(ROW()&lt;32,"",AVERAGE(IF(OFFSET(L$2,ROW()-31,0,30,1)&lt;&gt;"",OFFSET(L$2,ROW()-31,0,30,1)))))</f>
        <v>0.7</v>
      </c>
      <c r="N266" s="8">
        <f ca="1" t="shared" si="72"/>
        <v>0.688172043010753</v>
      </c>
      <c r="O266" s="7">
        <f ca="1" t="array" ref="O266">IF(L265="","",IF(ROW()&lt;32,"",AVERAGE(IF(OFFSET(L$2,ROW()-21,0,20,1)&lt;&gt;"",OFFSET(L$2,ROW()-21,0,20,1)))))</f>
        <v>0.65</v>
      </c>
      <c r="P266" s="8">
        <f ca="1" t="shared" si="73"/>
        <v>0.67258064516129</v>
      </c>
      <c r="Q266" s="7">
        <f t="shared" si="91"/>
        <v>52.7392</v>
      </c>
      <c r="R266" s="7">
        <f t="shared" si="77"/>
        <v>9324.28399999991</v>
      </c>
      <c r="S266" s="14">
        <f t="shared" si="78"/>
        <v>-0.0517023514926946</v>
      </c>
      <c r="T266" s="15">
        <f ca="1" t="shared" si="79"/>
        <v>0.688172043010753</v>
      </c>
      <c r="U266" s="14">
        <f t="shared" si="80"/>
        <v>0.057367249144771</v>
      </c>
      <c r="V266" s="9">
        <f t="shared" si="81"/>
        <v>-0.722796179889777</v>
      </c>
      <c r="W266" s="16">
        <f t="shared" si="82"/>
        <v>0.49001666555563</v>
      </c>
      <c r="X266" s="17">
        <f ca="1" t="shared" si="83"/>
        <v>0.0816355769774961</v>
      </c>
      <c r="Y266" s="9">
        <f ca="1" t="shared" si="74"/>
        <v>0.13625105505412</v>
      </c>
      <c r="Z266" s="5">
        <f ca="1" t="shared" si="75"/>
        <v>0.0466841768816495</v>
      </c>
      <c r="AA266">
        <f ca="1" t="shared" si="71"/>
        <v>0</v>
      </c>
      <c r="AB266">
        <f t="shared" si="76"/>
        <v>0</v>
      </c>
      <c r="AC266" s="5">
        <f ca="1" t="shared" si="87"/>
        <v>0</v>
      </c>
      <c r="AD266">
        <f ca="1" t="shared" si="88"/>
        <v>0</v>
      </c>
    </row>
    <row r="267" spans="1:30">
      <c r="A267" s="5">
        <f>IF([1]Sheet!A267="","",[1]Sheet!A267)</f>
        <v>3275668</v>
      </c>
      <c r="B267" s="5" t="str">
        <f>IF(A267="","",[1]Sheet!B267)</f>
        <v>2025-04-19 16:22:46</v>
      </c>
      <c r="C267" s="5" t="str">
        <f>IF(A267="","",[1]Sheet!C267)</f>
        <v>小单31.45  小双34.28  大单34.28</v>
      </c>
      <c r="D267" s="5" t="str">
        <f>IF(A267="","",[1]Sheet!D267)</f>
        <v>小单</v>
      </c>
      <c r="E267" s="5">
        <f>IF(A267="","",[1]Sheet!E267)</f>
        <v>100.01</v>
      </c>
      <c r="F267">
        <f>IF(A267="","",[1]Sheet!F267)</f>
        <v>9</v>
      </c>
      <c r="G267" t="str">
        <f>IF(A267="","",[1]Sheet!G267)</f>
        <v>小单</v>
      </c>
      <c r="H267">
        <f>IF(A267="","",[1]Sheet!H267)</f>
        <v>148.444</v>
      </c>
      <c r="I267">
        <f>IF(A267="","",[1]Sheet!I267)</f>
        <v>48.434</v>
      </c>
      <c r="J267" t="str">
        <f>IF(A267="","",IF(F267="待开奖","",[1]Sheet!J267))</f>
        <v>是</v>
      </c>
      <c r="K267">
        <f t="shared" si="89"/>
        <v>1</v>
      </c>
      <c r="L267" s="7">
        <f t="shared" si="90"/>
        <v>1</v>
      </c>
      <c r="M267" s="7" cm="1">
        <f ca="1" t="array" ref="M267">IF(L266="",IF(G266=0,M266,""),IF(ROW()&lt;32,"",AVERAGE(IF(OFFSET(L$2,ROW()-31,0,30,1)&lt;&gt;"",OFFSET(L$2,ROW()-31,0,30,1)))))</f>
        <v>0.7</v>
      </c>
      <c r="N267" s="8">
        <f ca="1" t="shared" si="72"/>
        <v>0.719354838709677</v>
      </c>
      <c r="O267" s="7">
        <f ca="1" t="array" ref="O267">IF(L266="","",IF(ROW()&lt;32,"",AVERAGE(IF(OFFSET(L$2,ROW()-21,0,20,1)&lt;&gt;"",OFFSET(L$2,ROW()-21,0,20,1)))))</f>
        <v>0.65</v>
      </c>
      <c r="P267" s="8">
        <f ca="1" t="shared" si="73"/>
        <v>0.67258064516129</v>
      </c>
      <c r="Q267" s="7">
        <f t="shared" si="91"/>
        <v>48.434</v>
      </c>
      <c r="R267" s="7">
        <f t="shared" si="77"/>
        <v>9372.71799999991</v>
      </c>
      <c r="S267" s="14">
        <f t="shared" si="78"/>
        <v>-0.0396188222715309</v>
      </c>
      <c r="T267" s="15">
        <f ca="1" t="shared" si="79"/>
        <v>0.719354838709677</v>
      </c>
      <c r="U267" s="14">
        <f t="shared" si="80"/>
        <v>0.057367249144771</v>
      </c>
      <c r="V267" s="9">
        <f t="shared" si="81"/>
        <v>-0.769939637696375</v>
      </c>
      <c r="W267" s="16">
        <f t="shared" si="82"/>
        <v>0.562687541515188</v>
      </c>
      <c r="X267" s="17">
        <f ca="1" t="shared" si="83"/>
        <v>0.0940499366989262</v>
      </c>
      <c r="Y267" s="9">
        <f ca="1" t="shared" si="74"/>
        <v>0.13596784296974</v>
      </c>
      <c r="Z267" s="5">
        <f ca="1" t="shared" si="75"/>
        <v>0.0469130005742044</v>
      </c>
      <c r="AA267">
        <f ca="1" t="shared" si="71"/>
        <v>0</v>
      </c>
      <c r="AB267">
        <f t="shared" si="76"/>
        <v>0</v>
      </c>
      <c r="AC267" s="5">
        <f ca="1" t="shared" si="87"/>
        <v>0</v>
      </c>
      <c r="AD267">
        <f ca="1" t="shared" si="88"/>
        <v>0</v>
      </c>
    </row>
    <row r="268" spans="1:30">
      <c r="A268" s="5">
        <f>IF([1]Sheet!A268="","",[1]Sheet!A268)</f>
        <v>3275669</v>
      </c>
      <c r="B268" s="5" t="str">
        <f>IF(A268="","",[1]Sheet!B268)</f>
        <v>2025-04-19 16:26:16</v>
      </c>
      <c r="C268" s="5" t="str">
        <f>IF(A268="","",[1]Sheet!C268)</f>
        <v>小单31.45  小双34.28  大单34.28</v>
      </c>
      <c r="D268" s="5" t="str">
        <f>IF(A268="","",[1]Sheet!D268)</f>
        <v>小单</v>
      </c>
      <c r="E268" s="5">
        <f>IF(A268="","",[1]Sheet!E268)</f>
        <v>100.01</v>
      </c>
      <c r="F268">
        <f>IF(A268="","",[1]Sheet!F268)</f>
        <v>17</v>
      </c>
      <c r="G268" t="str">
        <f>IF(A268="","",[1]Sheet!G268)</f>
        <v>大单</v>
      </c>
      <c r="H268">
        <f>IF(A268="","",[1]Sheet!H268)</f>
        <v>148.4324</v>
      </c>
      <c r="I268">
        <f>IF(A268="","",[1]Sheet!I268)</f>
        <v>48.4224</v>
      </c>
      <c r="J268" t="str">
        <f>IF(A268="","",IF(F268="待开奖","",[1]Sheet!J268))</f>
        <v>是</v>
      </c>
      <c r="K268">
        <f t="shared" si="89"/>
        <v>1</v>
      </c>
      <c r="L268" s="7">
        <f t="shared" si="90"/>
        <v>1</v>
      </c>
      <c r="M268" s="7" cm="1">
        <f ca="1" t="array" ref="M268">IF(L267="",IF(G267=0,M267,""),IF(ROW()&lt;32,"",AVERAGE(IF(OFFSET(L$2,ROW()-31,0,30,1)&lt;&gt;"",OFFSET(L$2,ROW()-31,0,30,1)))))</f>
        <v>0.7</v>
      </c>
      <c r="N268" s="8">
        <f ca="1" t="shared" si="72"/>
        <v>0.719354838709677</v>
      </c>
      <c r="O268" s="7">
        <f ca="1" t="array" ref="O268">IF(L267="","",IF(ROW()&lt;32,"",AVERAGE(IF(OFFSET(L$2,ROW()-21,0,20,1)&lt;&gt;"",OFFSET(L$2,ROW()-21,0,20,1)))))</f>
        <v>0.7</v>
      </c>
      <c r="P268" s="8">
        <f ca="1" t="shared" si="73"/>
        <v>0.719354838709677</v>
      </c>
      <c r="Q268" s="7">
        <f t="shared" si="91"/>
        <v>48.4224</v>
      </c>
      <c r="R268" s="7">
        <f t="shared" si="77"/>
        <v>9421.14039999991</v>
      </c>
      <c r="S268" s="14">
        <f t="shared" si="78"/>
        <v>-0.0278111427791665</v>
      </c>
      <c r="T268" s="15">
        <f ca="1" t="shared" si="79"/>
        <v>0.719354838709677</v>
      </c>
      <c r="U268" s="14">
        <f t="shared" si="80"/>
        <v>0.057367249144771</v>
      </c>
      <c r="V268" s="9">
        <f t="shared" si="81"/>
        <v>-0.815847949163204</v>
      </c>
      <c r="W268" s="16">
        <f t="shared" si="82"/>
        <v>0.643227493692696</v>
      </c>
      <c r="X268" s="17">
        <f ca="1" t="shared" si="83"/>
        <v>0.101055404617703</v>
      </c>
      <c r="Y268" s="9">
        <f ca="1" t="shared" si="74"/>
        <v>0.135702399242713</v>
      </c>
      <c r="Z268" s="5">
        <f ca="1" t="shared" si="75"/>
        <v>0.0470869400879696</v>
      </c>
      <c r="AA268">
        <f ca="1" t="shared" si="71"/>
        <v>0</v>
      </c>
      <c r="AB268">
        <f t="shared" si="76"/>
        <v>0</v>
      </c>
      <c r="AC268" s="5">
        <f ca="1" t="shared" si="87"/>
        <v>0</v>
      </c>
      <c r="AD268">
        <f ca="1" t="shared" si="88"/>
        <v>0</v>
      </c>
    </row>
    <row r="269" spans="1:30">
      <c r="A269" s="5">
        <f>IF([1]Sheet!A269="","",[1]Sheet!A269)</f>
        <v>3275670</v>
      </c>
      <c r="B269" s="5" t="str">
        <f>IF(A269="","",[1]Sheet!B269)</f>
        <v>2025-04-19 16:29:47</v>
      </c>
      <c r="C269" s="5" t="str">
        <f>IF(A269="","",[1]Sheet!C269)</f>
        <v>小单31.45  小双34.28  大单34.28</v>
      </c>
      <c r="D269" s="5" t="str">
        <f>IF(A269="","",[1]Sheet!D269)</f>
        <v>小单</v>
      </c>
      <c r="E269" s="5">
        <f>IF(A269="","",[1]Sheet!E269)</f>
        <v>100.01</v>
      </c>
      <c r="F269">
        <f>IF(A269="","",[1]Sheet!F269)</f>
        <v>24</v>
      </c>
      <c r="G269" t="str">
        <f>IF(A269="","",[1]Sheet!G269)</f>
        <v>大双</v>
      </c>
      <c r="H269">
        <f>IF(A269="","",[1]Sheet!H269)</f>
        <v>0</v>
      </c>
      <c r="I269">
        <f>IF(A269="","",[1]Sheet!I269)</f>
        <v>-100.01</v>
      </c>
      <c r="J269" t="str">
        <f>IF(A269="","",IF(F269="待开奖","",[1]Sheet!J269))</f>
        <v>否</v>
      </c>
      <c r="K269">
        <f t="shared" si="89"/>
        <v>0</v>
      </c>
      <c r="L269" s="7">
        <f t="shared" si="90"/>
        <v>0</v>
      </c>
      <c r="M269" s="7" cm="1">
        <f ca="1" t="array" ref="M269">IF(L268="",IF(G268=0,M268,""),IF(ROW()&lt;32,"",AVERAGE(IF(OFFSET(L$2,ROW()-31,0,30,1)&lt;&gt;"",OFFSET(L$2,ROW()-31,0,30,1)))))</f>
        <v>0.7</v>
      </c>
      <c r="N269" s="8">
        <f ca="1" t="shared" si="72"/>
        <v>0.719354838709677</v>
      </c>
      <c r="O269" s="7">
        <f ca="1" t="array" ref="O269">IF(L268="","",IF(ROW()&lt;32,"",AVERAGE(IF(OFFSET(L$2,ROW()-21,0,20,1)&lt;&gt;"",OFFSET(L$2,ROW()-21,0,20,1)))))</f>
        <v>0.65</v>
      </c>
      <c r="P269" s="8">
        <f ca="1" t="shared" si="73"/>
        <v>0.67258064516129</v>
      </c>
      <c r="Q269" s="7">
        <f t="shared" si="91"/>
        <v>-100.01</v>
      </c>
      <c r="R269" s="7">
        <f t="shared" si="77"/>
        <v>9321.13039999991</v>
      </c>
      <c r="S269" s="14">
        <f t="shared" si="78"/>
        <v>-0.0125450710225375</v>
      </c>
      <c r="T269" s="15">
        <f ca="1" t="shared" si="79"/>
        <v>0.719354838709677</v>
      </c>
      <c r="U269" s="14">
        <f t="shared" si="80"/>
        <v>0.057367249144771</v>
      </c>
      <c r="V269" s="9">
        <f t="shared" si="81"/>
        <v>-0.821448089946878</v>
      </c>
      <c r="W269" s="16">
        <f t="shared" si="82"/>
        <v>0.73718166440291</v>
      </c>
      <c r="X269" s="17">
        <f ca="1" t="shared" si="83"/>
        <v>0.114470629137346</v>
      </c>
      <c r="Y269" s="9">
        <f ca="1" t="shared" si="74"/>
        <v>0.135642837259133</v>
      </c>
      <c r="Z269" s="5">
        <f ca="1" t="shared" si="75"/>
        <v>0.0471126221198343</v>
      </c>
      <c r="AA269">
        <f ca="1" t="shared" si="71"/>
        <v>0</v>
      </c>
      <c r="AB269">
        <f t="shared" si="76"/>
        <v>0</v>
      </c>
      <c r="AC269" s="5">
        <f ca="1" t="shared" si="87"/>
        <v>0</v>
      </c>
      <c r="AD269">
        <f ca="1" t="shared" si="88"/>
        <v>0</v>
      </c>
    </row>
    <row r="270" spans="1:30">
      <c r="A270" s="5">
        <f>IF([1]Sheet!A270="","",[1]Sheet!A270)</f>
        <v>3275671</v>
      </c>
      <c r="B270" s="5" t="str">
        <f>IF(A270="","",[1]Sheet!B270)</f>
        <v>2025-04-19 16:33:18</v>
      </c>
      <c r="C270" s="5" t="str">
        <f>IF(A270="","",[1]Sheet!C270)</f>
        <v>小单31.45  小双34.28  大单34.28</v>
      </c>
      <c r="D270" s="5" t="str">
        <f>IF(A270="","",[1]Sheet!D270)</f>
        <v>小单</v>
      </c>
      <c r="E270" s="5">
        <f>IF(A270="","",[1]Sheet!E270)</f>
        <v>100.01</v>
      </c>
      <c r="F270" s="5">
        <f>IF(A270="","",[1]Sheet!F270)</f>
        <v>11</v>
      </c>
      <c r="G270" t="str">
        <f>IF(A270="","",[1]Sheet!G270)</f>
        <v>小单</v>
      </c>
      <c r="H270">
        <f>IF(A270="","",[1]Sheet!H270)</f>
        <v>148.444</v>
      </c>
      <c r="I270">
        <f>IF(A270="","",[1]Sheet!I270)</f>
        <v>48.434</v>
      </c>
      <c r="J270" t="str">
        <f>IF(A270="","",IF(F270="待开奖","",[1]Sheet!J270))</f>
        <v>是</v>
      </c>
      <c r="K270">
        <f t="shared" si="89"/>
        <v>1</v>
      </c>
      <c r="L270" s="7">
        <f t="shared" si="90"/>
        <v>1</v>
      </c>
      <c r="M270" s="7" cm="1">
        <f ca="1" t="array" ref="M270">IF(L269="",IF(G269=0,M269,""),IF(ROW()&lt;32,"",AVERAGE(IF(OFFSET(L$2,ROW()-31,0,30,1)&lt;&gt;"",OFFSET(L$2,ROW()-31,0,30,1)))))</f>
        <v>0.7</v>
      </c>
      <c r="N270" s="8">
        <f ca="1" t="shared" si="72"/>
        <v>0.654838709677419</v>
      </c>
      <c r="O270" s="7">
        <f ca="1" t="array" ref="O270">IF(L269="","",IF(ROW()&lt;32,"",AVERAGE(IF(OFFSET(L$2,ROW()-21,0,20,1)&lt;&gt;"",OFFSET(L$2,ROW()-21,0,20,1)))))</f>
        <v>0.7</v>
      </c>
      <c r="P270" s="8">
        <f ca="1" t="shared" si="73"/>
        <v>0.654838709677419</v>
      </c>
      <c r="Q270" s="7">
        <f t="shared" si="91"/>
        <v>48.434</v>
      </c>
      <c r="R270" s="7">
        <f t="shared" si="77"/>
        <v>9369.56439999991</v>
      </c>
      <c r="S270" s="14">
        <f t="shared" si="78"/>
        <v>-0.0279607592382704</v>
      </c>
      <c r="T270" s="15">
        <f ca="1" t="shared" si="79"/>
        <v>0.654838709677419</v>
      </c>
      <c r="U270" s="14">
        <f t="shared" si="80"/>
        <v>0.057367249144771</v>
      </c>
      <c r="V270" s="9">
        <f t="shared" si="81"/>
        <v>-0.825560542179043</v>
      </c>
      <c r="W270" s="16">
        <f t="shared" si="82"/>
        <v>0.73718166440291</v>
      </c>
      <c r="X270" s="17">
        <f ca="1" t="shared" si="83"/>
        <v>0.0965314516429581</v>
      </c>
      <c r="Y270" s="9">
        <f ca="1" t="shared" si="74"/>
        <v>0.136132255126245</v>
      </c>
      <c r="Z270" s="5">
        <f ca="1" t="shared" si="75"/>
        <v>0.0466249945398614</v>
      </c>
      <c r="AA270">
        <f ca="1" t="shared" si="71"/>
        <v>0</v>
      </c>
      <c r="AB270">
        <f t="shared" si="76"/>
        <v>0</v>
      </c>
      <c r="AC270" s="5">
        <f ca="1" t="shared" si="87"/>
        <v>0</v>
      </c>
      <c r="AD270">
        <f ca="1" t="shared" si="88"/>
        <v>0</v>
      </c>
    </row>
    <row r="271" spans="1:30">
      <c r="A271" s="5">
        <f>IF([1]Sheet!A271="","",[1]Sheet!A271)</f>
        <v>3275672</v>
      </c>
      <c r="B271" s="5" t="str">
        <f>IF(A271="","",[1]Sheet!B271)</f>
        <v>2025-04-19 16:36:49</v>
      </c>
      <c r="C271" s="5" t="str">
        <f>IF(A271="","",[1]Sheet!C271)</f>
        <v>小单31.45  小双34.28  大单34.28</v>
      </c>
      <c r="D271" s="5" t="str">
        <f>IF(A271="","",[1]Sheet!D271)</f>
        <v>小单</v>
      </c>
      <c r="E271" s="5">
        <f>IF(A271="","",[1]Sheet!E271)</f>
        <v>100.01</v>
      </c>
      <c r="F271" s="5">
        <f>IF(A271="","",[1]Sheet!F271)</f>
        <v>21</v>
      </c>
      <c r="G271" t="str">
        <f>IF(A271="","",[1]Sheet!G271)</f>
        <v>大单</v>
      </c>
      <c r="H271">
        <f>IF(A271="","",[1]Sheet!H271)</f>
        <v>148.4324</v>
      </c>
      <c r="I271">
        <f>IF(A271="","",[1]Sheet!I271)</f>
        <v>48.4224</v>
      </c>
      <c r="J271" t="str">
        <f>IF(A271="","",IF(F271="待开奖","",[1]Sheet!J271))</f>
        <v>是</v>
      </c>
      <c r="K271">
        <f t="shared" si="89"/>
        <v>1</v>
      </c>
      <c r="L271" s="7">
        <f t="shared" si="90"/>
        <v>1</v>
      </c>
      <c r="M271" s="7" cm="1">
        <f ca="1" t="array" ref="M271">IF(L270="",IF(G270=0,M270,""),IF(ROW()&lt;32,"",AVERAGE(IF(OFFSET(L$2,ROW()-31,0,30,1)&lt;&gt;"",OFFSET(L$2,ROW()-31,0,30,1)))))</f>
        <v>0.7</v>
      </c>
      <c r="N271" s="8">
        <f ca="1" t="shared" si="72"/>
        <v>0.719354838709677</v>
      </c>
      <c r="O271" s="7">
        <f ca="1" t="array" ref="O271">IF(L270="","",IF(ROW()&lt;32,"",AVERAGE(IF(OFFSET(L$2,ROW()-21,0,20,1)&lt;&gt;"",OFFSET(L$2,ROW()-21,0,20,1)))))</f>
        <v>0.7</v>
      </c>
      <c r="P271" s="8">
        <f ca="1" t="shared" si="73"/>
        <v>0.719354838709677</v>
      </c>
      <c r="Q271" s="7">
        <f t="shared" si="91"/>
        <v>48.4224</v>
      </c>
      <c r="R271" s="7">
        <f t="shared" si="77"/>
        <v>9417.98679999991</v>
      </c>
      <c r="S271" s="14">
        <f t="shared" si="78"/>
        <v>-0.0278202430143213</v>
      </c>
      <c r="T271" s="15">
        <f ca="1" t="shared" si="79"/>
        <v>0.719354838709677</v>
      </c>
      <c r="U271" s="14">
        <f t="shared" si="80"/>
        <v>0.057367249144771</v>
      </c>
      <c r="V271" s="9">
        <f t="shared" si="81"/>
        <v>-0.829184733394159</v>
      </c>
      <c r="W271" s="16">
        <f t="shared" si="82"/>
        <v>0.73719133050572</v>
      </c>
      <c r="X271" s="17">
        <f ca="1" t="shared" si="83"/>
        <v>0.109115379805364</v>
      </c>
      <c r="Y271" s="9">
        <f ca="1" t="shared" si="74"/>
        <v>0.136601895208469</v>
      </c>
      <c r="Z271" s="5">
        <f ca="1" t="shared" si="75"/>
        <v>0.0462782485054921</v>
      </c>
      <c r="AA271">
        <f ca="1" t="shared" si="71"/>
        <v>0</v>
      </c>
      <c r="AB271">
        <f t="shared" si="76"/>
        <v>0</v>
      </c>
      <c r="AC271" s="5">
        <f ca="1" t="shared" si="87"/>
        <v>0</v>
      </c>
      <c r="AD271">
        <f ca="1" t="shared" si="88"/>
        <v>0</v>
      </c>
    </row>
    <row r="272" spans="1:30">
      <c r="A272">
        <f>IF([1]Sheet!A272="","",[1]Sheet!A272)</f>
        <v>3275673</v>
      </c>
      <c r="B272" t="str">
        <f>IF(A272="","",[1]Sheet!B272)</f>
        <v>2025-04-19 16:40:20</v>
      </c>
      <c r="C272" t="str">
        <f>IF(A272="","",[1]Sheet!C272)</f>
        <v>小单31.45  小双34.28  大单34.28</v>
      </c>
      <c r="D272" t="str">
        <f>IF(A272="","",[1]Sheet!D272)</f>
        <v>小单</v>
      </c>
      <c r="E272">
        <f>IF(A272="","",[1]Sheet!E272)</f>
        <v>100.01</v>
      </c>
      <c r="F272">
        <f>IF(A272="","",[1]Sheet!F272)</f>
        <v>18</v>
      </c>
      <c r="G272" t="str">
        <f>IF(A272="","",[1]Sheet!G272)</f>
        <v>大双</v>
      </c>
      <c r="H272">
        <f>IF(A272="","",[1]Sheet!H272)</f>
        <v>0</v>
      </c>
      <c r="I272">
        <f>IF(A272="","",[1]Sheet!I272)</f>
        <v>-100.01</v>
      </c>
      <c r="J272" t="str">
        <f>IF(A272="","",IF(F272="待开奖","",[1]Sheet!J272))</f>
        <v>否</v>
      </c>
      <c r="K272">
        <f t="shared" si="89"/>
        <v>0</v>
      </c>
      <c r="L272" s="7">
        <f t="shared" si="90"/>
        <v>0</v>
      </c>
      <c r="M272" s="7" cm="1">
        <f ca="1" t="array" ref="M272">IF(L271="",IF(G271=0,M271,""),IF(ROW()&lt;32,"",AVERAGE(IF(OFFSET(L$2,ROW()-31,0,30,1)&lt;&gt;"",OFFSET(L$2,ROW()-31,0,30,1)))))</f>
        <v>0.7</v>
      </c>
      <c r="N272" s="8">
        <f ca="1" t="shared" si="72"/>
        <v>0.719354838709677</v>
      </c>
      <c r="O272" s="7">
        <f ca="1" t="array" ref="O272">IF(L271="","",IF(ROW()&lt;32,"",AVERAGE(IF(OFFSET(L$2,ROW()-21,0,20,1)&lt;&gt;"",OFFSET(L$2,ROW()-21,0,20,1)))))</f>
        <v>0.65</v>
      </c>
      <c r="P272" s="8">
        <f ca="1" t="shared" si="73"/>
        <v>0.67258064516129</v>
      </c>
      <c r="Q272" s="7">
        <f t="shared" si="91"/>
        <v>-100.01</v>
      </c>
      <c r="R272" s="7">
        <f t="shared" si="77"/>
        <v>9317.97679999991</v>
      </c>
      <c r="S272" s="14">
        <f t="shared" si="78"/>
        <v>-0.0125492190069101</v>
      </c>
      <c r="T272" s="15">
        <f ca="1" t="shared" si="79"/>
        <v>0.719354838709677</v>
      </c>
      <c r="U272" s="14">
        <f t="shared" si="80"/>
        <v>0.057367249144771</v>
      </c>
      <c r="V272" s="9">
        <f t="shared" si="81"/>
        <v>-0.834123907455089</v>
      </c>
      <c r="W272" s="16">
        <f t="shared" si="82"/>
        <v>0.73718166440291</v>
      </c>
      <c r="X272" s="17">
        <f ca="1" t="shared" si="83"/>
        <v>0.113201802991213</v>
      </c>
      <c r="Y272" s="9">
        <f ca="1" t="shared" si="74"/>
        <v>0.136973383637349</v>
      </c>
      <c r="Z272" s="5">
        <f ca="1" t="shared" si="75"/>
        <v>0.046043592871459</v>
      </c>
      <c r="AA272">
        <f ca="1" t="shared" si="71"/>
        <v>0</v>
      </c>
      <c r="AB272">
        <f t="shared" si="76"/>
        <v>0</v>
      </c>
      <c r="AC272" s="5">
        <f ca="1" t="shared" si="87"/>
        <v>0</v>
      </c>
      <c r="AD272">
        <f ca="1" t="shared" si="88"/>
        <v>0</v>
      </c>
    </row>
    <row r="273" spans="1:30">
      <c r="A273">
        <f>IF([1]Sheet!A273="","",[1]Sheet!A273)</f>
        <v>3275674</v>
      </c>
      <c r="B273" t="str">
        <f>IF(A273="","",[1]Sheet!B273)</f>
        <v>2025-04-19 16:43:41</v>
      </c>
      <c r="C273" t="str">
        <f>IF(A273="","",[1]Sheet!C273)</f>
        <v>小单31.45  小双34.28  大单34.28</v>
      </c>
      <c r="D273" t="str">
        <f>IF(A273="","",[1]Sheet!D273)</f>
        <v>小单</v>
      </c>
      <c r="E273">
        <f>IF(A273="","",[1]Sheet!E273)</f>
        <v>100.01</v>
      </c>
      <c r="F273">
        <f>IF(A273="","",[1]Sheet!F273)</f>
        <v>10</v>
      </c>
      <c r="G273" t="str">
        <f>IF(A273="","",[1]Sheet!G273)</f>
        <v>小双</v>
      </c>
      <c r="H273">
        <f>IF(A273="","",[1]Sheet!H273)</f>
        <v>148.4324</v>
      </c>
      <c r="I273">
        <f>IF(A273="","",[1]Sheet!I273)</f>
        <v>48.4224</v>
      </c>
      <c r="J273" t="str">
        <f>IF(A273="","",IF(F273="待开奖","",[1]Sheet!J273))</f>
        <v>是</v>
      </c>
      <c r="K273">
        <f t="shared" si="89"/>
        <v>1</v>
      </c>
      <c r="L273" s="7">
        <f t="shared" si="90"/>
        <v>1</v>
      </c>
      <c r="M273" s="7" cm="1">
        <f ca="1" t="array" ref="M273">IF(L272="",IF(G272=0,M272,""),IF(ROW()&lt;32,"",AVERAGE(IF(OFFSET(L$2,ROW()-31,0,30,1)&lt;&gt;"",OFFSET(L$2,ROW()-31,0,30,1)))))</f>
        <v>0.7</v>
      </c>
      <c r="N273" s="8">
        <f ca="1" t="shared" si="72"/>
        <v>0.654838709677419</v>
      </c>
      <c r="O273" s="7">
        <f ca="1" t="array" ref="O273">IF(L272="","",IF(ROW()&lt;32,"",AVERAGE(IF(OFFSET(L$2,ROW()-21,0,20,1)&lt;&gt;"",OFFSET(L$2,ROW()-21,0,20,1)))))</f>
        <v>0.7</v>
      </c>
      <c r="P273" s="8">
        <f ca="1" t="shared" si="73"/>
        <v>0.654838709677419</v>
      </c>
      <c r="Q273" s="7">
        <f t="shared" si="91"/>
        <v>48.4224</v>
      </c>
      <c r="R273" s="7">
        <f t="shared" si="77"/>
        <v>9366.39919999991</v>
      </c>
      <c r="S273" s="14">
        <f t="shared" si="78"/>
        <v>-0.0279711339046447</v>
      </c>
      <c r="T273" s="15">
        <f ca="1" t="shared" si="79"/>
        <v>0.654838709677419</v>
      </c>
      <c r="U273" s="14">
        <f t="shared" si="80"/>
        <v>0.057367249144771</v>
      </c>
      <c r="V273" s="9">
        <f t="shared" si="81"/>
        <v>-0.853753646438008</v>
      </c>
      <c r="W273" s="16">
        <f t="shared" si="82"/>
        <v>0.73718166440291</v>
      </c>
      <c r="X273" s="17">
        <f ca="1" t="shared" si="83"/>
        <v>0.0937090288171494</v>
      </c>
      <c r="Y273" s="9">
        <f ca="1" t="shared" si="74"/>
        <v>0.137040337479857</v>
      </c>
      <c r="Z273" s="5">
        <f ca="1" t="shared" si="75"/>
        <v>0.0459791262160033</v>
      </c>
      <c r="AA273">
        <f ca="1" t="shared" si="71"/>
        <v>0</v>
      </c>
      <c r="AB273">
        <f t="shared" si="76"/>
        <v>0</v>
      </c>
      <c r="AC273" s="5">
        <f ca="1" t="shared" si="87"/>
        <v>0</v>
      </c>
      <c r="AD273">
        <f ca="1" t="shared" si="88"/>
        <v>0</v>
      </c>
    </row>
    <row r="274" spans="1:30">
      <c r="A274">
        <f>IF([1]Sheet!A274="","",[1]Sheet!A274)</f>
        <v>3275675</v>
      </c>
      <c r="B274" t="str">
        <f>IF(A274="","",[1]Sheet!B274)</f>
        <v>2025-04-19 16:47:11</v>
      </c>
      <c r="C274" t="str">
        <f>IF(A274="","",[1]Sheet!C274)</f>
        <v>小单31.45  小双34.28  大单34.28</v>
      </c>
      <c r="D274" t="str">
        <f>IF(A274="","",[1]Sheet!D274)</f>
        <v>小单</v>
      </c>
      <c r="E274">
        <f>IF(A274="","",[1]Sheet!E274)</f>
        <v>100.01</v>
      </c>
      <c r="F274">
        <f>IF(A274="","",[1]Sheet!F274)</f>
        <v>21</v>
      </c>
      <c r="G274" t="str">
        <f>IF(A274="","",[1]Sheet!G274)</f>
        <v>大单</v>
      </c>
      <c r="H274">
        <f>IF(A274="","",[1]Sheet!H274)</f>
        <v>148.4324</v>
      </c>
      <c r="I274">
        <f>IF(A274="","",[1]Sheet!I274)</f>
        <v>48.4224</v>
      </c>
      <c r="J274" t="str">
        <f>IF(A274="","",IF(F274="待开奖","",[1]Sheet!J274))</f>
        <v>是</v>
      </c>
      <c r="K274">
        <f t="shared" si="89"/>
        <v>1</v>
      </c>
      <c r="L274" s="7">
        <f t="shared" si="90"/>
        <v>1</v>
      </c>
      <c r="M274" s="7" cm="1">
        <f ca="1" t="array" ref="M274">IF(L273="",IF(G273=0,M273,""),IF(ROW()&lt;32,"",AVERAGE(IF(OFFSET(L$2,ROW()-31,0,30,1)&lt;&gt;"",OFFSET(L$2,ROW()-31,0,30,1)))))</f>
        <v>0.7</v>
      </c>
      <c r="N274" s="8">
        <f ca="1" t="shared" si="72"/>
        <v>0.719354838709677</v>
      </c>
      <c r="O274" s="7">
        <f ca="1" t="array" ref="O274">IF(L273="","",IF(ROW()&lt;32,"",AVERAGE(IF(OFFSET(L$2,ROW()-21,0,20,1)&lt;&gt;"",OFFSET(L$2,ROW()-21,0,20,1)))))</f>
        <v>0.75</v>
      </c>
      <c r="P274" s="8">
        <f ca="1" t="shared" si="73"/>
        <v>0.766129032258065</v>
      </c>
      <c r="Q274" s="7">
        <f t="shared" si="91"/>
        <v>48.4224</v>
      </c>
      <c r="R274" s="7">
        <f t="shared" si="77"/>
        <v>9414.82159999991</v>
      </c>
      <c r="S274" s="14">
        <f t="shared" si="78"/>
        <v>-0.0278317237019152</v>
      </c>
      <c r="T274" s="15">
        <f ca="1" t="shared" si="79"/>
        <v>0.719354838709677</v>
      </c>
      <c r="U274" s="14">
        <f t="shared" si="80"/>
        <v>0.057367249144771</v>
      </c>
      <c r="V274" s="9">
        <f t="shared" si="81"/>
        <v>-0.903247129025544</v>
      </c>
      <c r="W274" s="16">
        <f t="shared" si="82"/>
        <v>0.737171998300099</v>
      </c>
      <c r="X274" s="17">
        <f ca="1" t="shared" si="83"/>
        <v>0.101703762815385</v>
      </c>
      <c r="Y274" s="9">
        <f ca="1" t="shared" si="74"/>
        <v>0.136190374534967</v>
      </c>
      <c r="Z274" s="5">
        <f ca="1" t="shared" si="75"/>
        <v>0.0463870031202403</v>
      </c>
      <c r="AA274">
        <f ca="1" t="shared" si="71"/>
        <v>0</v>
      </c>
      <c r="AB274">
        <f t="shared" si="76"/>
        <v>0</v>
      </c>
      <c r="AC274" s="5">
        <f ca="1" t="shared" si="87"/>
        <v>0</v>
      </c>
      <c r="AD274">
        <f ca="1" t="shared" si="88"/>
        <v>0</v>
      </c>
    </row>
    <row r="275" spans="1:30">
      <c r="A275">
        <f>IF([1]Sheet!A275="","",[1]Sheet!A275)</f>
        <v>3275676</v>
      </c>
      <c r="B275" t="str">
        <f>IF(A275="","",[1]Sheet!B275)</f>
        <v>2025-04-19 16:50:42</v>
      </c>
      <c r="C275" t="str">
        <f>IF(A275="","",[1]Sheet!C275)</f>
        <v>小单31.45  小双34.28  大单34.28</v>
      </c>
      <c r="D275" t="str">
        <f>IF(A275="","",[1]Sheet!D275)</f>
        <v>小单</v>
      </c>
      <c r="E275">
        <f>IF(A275="","",[1]Sheet!E275)</f>
        <v>100.01</v>
      </c>
      <c r="F275">
        <f>IF(A275="","",[1]Sheet!F275)</f>
        <v>12</v>
      </c>
      <c r="G275" t="str">
        <f>IF(A275="","",[1]Sheet!G275)</f>
        <v>小双</v>
      </c>
      <c r="H275">
        <f>IF(A275="","",[1]Sheet!H275)</f>
        <v>148.4324</v>
      </c>
      <c r="I275">
        <f>IF(A275="","",[1]Sheet!I275)</f>
        <v>48.4224</v>
      </c>
      <c r="J275" t="str">
        <f>IF(A275="","",IF(F275="待开奖","",[1]Sheet!J275))</f>
        <v>是</v>
      </c>
      <c r="K275">
        <f t="shared" si="89"/>
        <v>1</v>
      </c>
      <c r="L275" s="7">
        <f t="shared" si="90"/>
        <v>1</v>
      </c>
      <c r="M275" s="7" cm="1">
        <f ca="1" t="array" ref="M275">IF(L274="",IF(G274=0,M274,""),IF(ROW()&lt;32,"",AVERAGE(IF(OFFSET(L$2,ROW()-31,0,30,1)&lt;&gt;"",OFFSET(L$2,ROW()-31,0,30,1)))))</f>
        <v>0.7</v>
      </c>
      <c r="N275" s="8">
        <f ca="1" t="shared" si="72"/>
        <v>0.719354838709677</v>
      </c>
      <c r="O275" s="7">
        <f ca="1" t="array" ref="O275">IF(L274="","",IF(ROW()&lt;32,"",AVERAGE(IF(OFFSET(L$2,ROW()-21,0,20,1)&lt;&gt;"",OFFSET(L$2,ROW()-21,0,20,1)))))</f>
        <v>0.75</v>
      </c>
      <c r="P275" s="8">
        <f ca="1" t="shared" si="73"/>
        <v>0.766129032258065</v>
      </c>
      <c r="Q275" s="7">
        <f t="shared" si="91"/>
        <v>48.4224</v>
      </c>
      <c r="R275" s="7">
        <f t="shared" si="77"/>
        <v>9463.24399999991</v>
      </c>
      <c r="S275" s="14">
        <f t="shared" si="78"/>
        <v>-0.0276937081513109</v>
      </c>
      <c r="T275" s="15">
        <f ca="1" t="shared" si="79"/>
        <v>0.719354838709677</v>
      </c>
      <c r="U275" s="14">
        <f t="shared" si="80"/>
        <v>0.057367249144771</v>
      </c>
      <c r="V275" s="9">
        <f t="shared" si="81"/>
        <v>-0.989636909841938</v>
      </c>
      <c r="W275" s="16">
        <f t="shared" si="82"/>
        <v>0.737162332197289</v>
      </c>
      <c r="X275" s="17">
        <f ca="1" t="shared" si="83"/>
        <v>0.093105222788646</v>
      </c>
      <c r="Y275" s="9">
        <f ca="1" t="shared" si="74"/>
        <v>0.133974654882479</v>
      </c>
      <c r="Z275" s="5">
        <f ca="1" t="shared" si="75"/>
        <v>0.0468026865944213</v>
      </c>
      <c r="AA275">
        <f ca="1" t="shared" si="71"/>
        <v>0</v>
      </c>
      <c r="AB275">
        <f t="shared" si="76"/>
        <v>0</v>
      </c>
      <c r="AC275" s="5">
        <f ca="1" t="shared" si="87"/>
        <v>0</v>
      </c>
      <c r="AD275">
        <f ca="1" t="shared" si="88"/>
        <v>0</v>
      </c>
    </row>
    <row r="276" spans="1:30">
      <c r="A276">
        <f>IF([1]Sheet!A276="","",[1]Sheet!A276)</f>
        <v>3275677</v>
      </c>
      <c r="B276" t="str">
        <f>IF(A276="","",[1]Sheet!B276)</f>
        <v>2025-04-19 16:54:13</v>
      </c>
      <c r="C276" t="str">
        <f>IF(A276="","",[1]Sheet!C276)</f>
        <v>小单31.45  小双34.28  大单34.28</v>
      </c>
      <c r="D276" t="str">
        <f>IF(A276="","",[1]Sheet!D276)</f>
        <v>小单</v>
      </c>
      <c r="E276">
        <f>IF(A276="","",[1]Sheet!E276)</f>
        <v>100.01</v>
      </c>
      <c r="F276">
        <f>IF(A276="","",[1]Sheet!F276)</f>
        <v>14</v>
      </c>
      <c r="G276" t="str">
        <f>IF(A276="","",[1]Sheet!G276)</f>
        <v>大双</v>
      </c>
      <c r="H276">
        <f>IF(A276="","",[1]Sheet!H276)</f>
        <v>0</v>
      </c>
      <c r="I276">
        <f>IF(A276="","",[1]Sheet!I276)</f>
        <v>-100.01</v>
      </c>
      <c r="J276" t="str">
        <f>IF(A276="","",IF(F276="待开奖","",[1]Sheet!J276))</f>
        <v>否</v>
      </c>
      <c r="K276">
        <f t="shared" si="89"/>
        <v>0</v>
      </c>
      <c r="L276" s="7">
        <f t="shared" si="90"/>
        <v>0</v>
      </c>
      <c r="M276" s="7" cm="1">
        <f ca="1" t="array" ref="M276">IF(L275="",IF(G275=0,M275,""),IF(ROW()&lt;32,"",AVERAGE(IF(OFFSET(L$2,ROW()-31,0,30,1)&lt;&gt;"",OFFSET(L$2,ROW()-31,0,30,1)))))</f>
        <v>0.666666666666667</v>
      </c>
      <c r="N276" s="8">
        <f ca="1" t="shared" si="72"/>
        <v>0.719354838709677</v>
      </c>
      <c r="O276" s="7">
        <f ca="1" t="array" ref="O276">IF(L275="","",IF(ROW()&lt;32,"",AVERAGE(IF(OFFSET(L$2,ROW()-21,0,20,1)&lt;&gt;"",OFFSET(L$2,ROW()-21,0,20,1)))))</f>
        <v>0.75</v>
      </c>
      <c r="P276" s="8">
        <f ca="1" t="shared" si="73"/>
        <v>0.766129032258065</v>
      </c>
      <c r="Q276" s="7">
        <f t="shared" si="91"/>
        <v>-100.01</v>
      </c>
      <c r="R276" s="7">
        <f t="shared" si="77"/>
        <v>9363.23399999991</v>
      </c>
      <c r="S276" s="14">
        <f t="shared" si="78"/>
        <v>-0.0275559072600614</v>
      </c>
      <c r="T276" s="15">
        <f ca="1" t="shared" si="79"/>
        <v>0.719354838709677</v>
      </c>
      <c r="U276" s="14">
        <f t="shared" si="80"/>
        <v>0.057367249144771</v>
      </c>
      <c r="V276" s="9">
        <f t="shared" si="81"/>
        <v>-1.08553728793593</v>
      </c>
      <c r="W276" s="16">
        <f t="shared" si="82"/>
        <v>0.737152666094478</v>
      </c>
      <c r="X276" s="17">
        <f ca="1" t="shared" si="83"/>
        <v>0.0835555586363402</v>
      </c>
      <c r="Y276" s="9">
        <f ca="1" t="shared" si="74"/>
        <v>0.130641170654283</v>
      </c>
      <c r="Z276" s="5">
        <f ca="1" t="shared" si="75"/>
        <v>0.0467135779687223</v>
      </c>
      <c r="AA276">
        <f ca="1" t="shared" si="71"/>
        <v>0</v>
      </c>
      <c r="AB276">
        <f t="shared" si="76"/>
        <v>0</v>
      </c>
      <c r="AC276" s="5">
        <f ca="1" t="shared" si="87"/>
        <v>0</v>
      </c>
      <c r="AD276">
        <f ca="1" t="shared" si="88"/>
        <v>0</v>
      </c>
    </row>
    <row r="277" spans="1:30">
      <c r="A277">
        <f>IF([1]Sheet!A277="","",[1]Sheet!A277)</f>
        <v>3275678</v>
      </c>
      <c r="B277" t="str">
        <f>IF(A277="","",[1]Sheet!B277)</f>
        <v>2025-04-19 16:57:44</v>
      </c>
      <c r="C277" t="str">
        <f>IF(A277="","",[1]Sheet!C277)</f>
        <v>小单32.36  大双32.36  大单35.28</v>
      </c>
      <c r="D277" t="str">
        <f>IF(A277="","",[1]Sheet!D277)</f>
        <v>大单</v>
      </c>
      <c r="E277">
        <f>IF(A277="","",[1]Sheet!E277)</f>
        <v>100</v>
      </c>
      <c r="F277">
        <f>IF(A277="","",[1]Sheet!F277)</f>
        <v>8</v>
      </c>
      <c r="G277" t="str">
        <f>IF(A277="","",[1]Sheet!G277)</f>
        <v>小双</v>
      </c>
      <c r="H277">
        <f>IF(A277="","",[1]Sheet!H277)</f>
        <v>0</v>
      </c>
      <c r="I277">
        <f>IF(A277="","",[1]Sheet!I277)</f>
        <v>-100</v>
      </c>
      <c r="J277" t="str">
        <f>IF(A277="","",IF(F277="待开奖","",[1]Sheet!J277))</f>
        <v>否</v>
      </c>
      <c r="K277">
        <f t="shared" si="89"/>
        <v>0</v>
      </c>
      <c r="L277" s="7">
        <f t="shared" si="90"/>
        <v>0</v>
      </c>
      <c r="M277" s="7" cm="1">
        <f ca="1" t="array" ref="M277">IF(L276="",IF(G276=0,M276,""),IF(ROW()&lt;32,"",AVERAGE(IF(OFFSET(L$2,ROW()-31,0,30,1)&lt;&gt;"",OFFSET(L$2,ROW()-31,0,30,1)))))</f>
        <v>0.633333333333333</v>
      </c>
      <c r="N277" s="8">
        <f ca="1" t="shared" si="72"/>
        <v>0.623655913978495</v>
      </c>
      <c r="O277" s="7">
        <f ca="1" t="array" ref="O277">IF(L276="","",IF(ROW()&lt;32,"",AVERAGE(IF(OFFSET(L$2,ROW()-21,0,20,1)&lt;&gt;"",OFFSET(L$2,ROW()-21,0,20,1)))))</f>
        <v>0.7</v>
      </c>
      <c r="P277" s="8">
        <f ca="1" t="shared" si="73"/>
        <v>0.654838709677419</v>
      </c>
      <c r="Q277" s="7">
        <f t="shared" si="91"/>
        <v>-100</v>
      </c>
      <c r="R277" s="7">
        <f t="shared" si="77"/>
        <v>9263.23399999991</v>
      </c>
      <c r="S277" s="14">
        <f t="shared" si="78"/>
        <v>-0.0425968810890681</v>
      </c>
      <c r="T277" s="15">
        <f ca="1" t="shared" si="79"/>
        <v>0.623655913978495</v>
      </c>
      <c r="U277" s="14">
        <f t="shared" si="80"/>
        <v>0.057367249144771</v>
      </c>
      <c r="V277" s="9">
        <f t="shared" si="81"/>
        <v>-1.29237958628139</v>
      </c>
      <c r="W277" s="16">
        <f t="shared" si="82"/>
        <v>0.643200726109163</v>
      </c>
      <c r="X277" s="17">
        <f ca="1" t="shared" si="83"/>
        <v>0.0298240577083246</v>
      </c>
      <c r="Y277" s="9">
        <f ca="1" t="shared" si="74"/>
        <v>0.124980338577741</v>
      </c>
      <c r="Z277" s="5">
        <f ca="1" t="shared" si="75"/>
        <v>0.0482719405714601</v>
      </c>
      <c r="AA277">
        <f ca="1" t="shared" si="71"/>
        <v>0</v>
      </c>
      <c r="AB277">
        <f t="shared" si="76"/>
        <v>1</v>
      </c>
      <c r="AC277" s="5">
        <f ca="1" t="shared" si="87"/>
        <v>0</v>
      </c>
      <c r="AD277">
        <f ca="1" t="shared" si="88"/>
        <v>0</v>
      </c>
    </row>
    <row r="278" spans="1:30">
      <c r="A278">
        <f>IF([1]Sheet!A278="","",[1]Sheet!A278)</f>
        <v>3275679</v>
      </c>
      <c r="B278" t="str">
        <f>IF(A278="","",[1]Sheet!B278)</f>
        <v>2025-04-19 17:01:15</v>
      </c>
      <c r="C278" t="str">
        <f>IF(A278="","",[1]Sheet!C278)</f>
        <v>小单31.45  小双34.28  大单34.28</v>
      </c>
      <c r="D278" t="str">
        <f>IF(A278="","",[1]Sheet!D278)</f>
        <v>小单</v>
      </c>
      <c r="E278">
        <f>IF(A278="","",[1]Sheet!E278)</f>
        <v>100.01</v>
      </c>
      <c r="F278">
        <f>IF(A278="","",[1]Sheet!F278)</f>
        <v>11</v>
      </c>
      <c r="G278" t="str">
        <f>IF(A278="","",[1]Sheet!G278)</f>
        <v>小单</v>
      </c>
      <c r="H278">
        <f>IF(A278="","",[1]Sheet!H278)</f>
        <v>148.444</v>
      </c>
      <c r="I278">
        <f>IF(A278="","",[1]Sheet!I278)</f>
        <v>48.434</v>
      </c>
      <c r="J278" t="str">
        <f>IF(A278="","",IF(F278="待开奖","",[1]Sheet!J278))</f>
        <v>是</v>
      </c>
      <c r="K278">
        <f t="shared" si="89"/>
        <v>1</v>
      </c>
      <c r="L278" s="7">
        <f t="shared" si="90"/>
        <v>1</v>
      </c>
      <c r="M278" s="7" cm="1">
        <f ca="1" t="array" ref="M278">IF(L277="",IF(G277=0,M277,""),IF(ROW()&lt;32,"",AVERAGE(IF(OFFSET(L$2,ROW()-31,0,30,1)&lt;&gt;"",OFFSET(L$2,ROW()-31,0,30,1)))))</f>
        <v>0.666666666666667</v>
      </c>
      <c r="N278" s="8">
        <f ca="1" t="shared" si="72"/>
        <v>0.59247311827957</v>
      </c>
      <c r="O278" s="7">
        <f ca="1" t="array" ref="O278">IF(L277="","",IF(ROW()&lt;32,"",AVERAGE(IF(OFFSET(L$2,ROW()-21,0,20,1)&lt;&gt;"",OFFSET(L$2,ROW()-21,0,20,1)))))</f>
        <v>0.7</v>
      </c>
      <c r="P278" s="8">
        <f ca="1" t="shared" si="73"/>
        <v>0.654838709677419</v>
      </c>
      <c r="Q278" s="7">
        <f t="shared" si="91"/>
        <v>48.434</v>
      </c>
      <c r="R278" s="7">
        <f t="shared" si="77"/>
        <v>9311.66799999991</v>
      </c>
      <c r="S278" s="14">
        <f t="shared" si="78"/>
        <v>-0.0430359508974051</v>
      </c>
      <c r="T278" s="15">
        <f ca="1" t="shared" si="79"/>
        <v>0.59247311827957</v>
      </c>
      <c r="U278" s="14">
        <f t="shared" si="80"/>
        <v>0.0523685875890115</v>
      </c>
      <c r="V278" s="9">
        <f t="shared" si="81"/>
        <v>-1.57625156752739</v>
      </c>
      <c r="W278" s="16">
        <f t="shared" si="82"/>
        <v>0.562674990000572</v>
      </c>
      <c r="X278" s="17">
        <f ca="1" t="shared" si="83"/>
        <v>-0.0114843956426932</v>
      </c>
      <c r="Y278" s="9">
        <f ca="1" t="shared" si="74"/>
        <v>0.116660561872211</v>
      </c>
      <c r="Z278" s="5">
        <f ca="1" t="shared" si="75"/>
        <v>0.049549099517502</v>
      </c>
      <c r="AA278">
        <f ca="1" t="shared" si="71"/>
        <v>0</v>
      </c>
      <c r="AB278">
        <f t="shared" si="76"/>
        <v>0</v>
      </c>
      <c r="AC278" s="5">
        <f ca="1" t="shared" si="87"/>
        <v>0</v>
      </c>
      <c r="AD278">
        <f ca="1" t="shared" si="88"/>
        <v>0</v>
      </c>
    </row>
    <row r="279" spans="1:30">
      <c r="A279">
        <f>IF([1]Sheet!A279="","",[1]Sheet!A279)</f>
        <v>3275680</v>
      </c>
      <c r="B279" t="str">
        <f>IF(A279="","",[1]Sheet!B279)</f>
        <v>2025-04-19 17:04:46</v>
      </c>
      <c r="C279" t="str">
        <f>IF(A279="","",[1]Sheet!C279)</f>
        <v>小单31.45  小双34.28  大单34.28</v>
      </c>
      <c r="D279" t="str">
        <f>IF(A279="","",[1]Sheet!D279)</f>
        <v>小单</v>
      </c>
      <c r="E279">
        <f>IF(A279="","",[1]Sheet!E279)</f>
        <v>100.01</v>
      </c>
      <c r="F279">
        <f>IF(A279="","",[1]Sheet!F279)</f>
        <v>8</v>
      </c>
      <c r="G279" t="str">
        <f>IF(A279="","",[1]Sheet!G279)</f>
        <v>小双</v>
      </c>
      <c r="H279">
        <f>IF(A279="","",[1]Sheet!H279)</f>
        <v>148.4324</v>
      </c>
      <c r="I279">
        <f>IF(A279="","",[1]Sheet!I279)</f>
        <v>48.4224</v>
      </c>
      <c r="J279" t="str">
        <f>IF(A279="","",IF(F279="待开奖","",[1]Sheet!J279))</f>
        <v>是</v>
      </c>
      <c r="K279">
        <f t="shared" si="89"/>
        <v>1</v>
      </c>
      <c r="L279" s="7">
        <f t="shared" si="90"/>
        <v>1</v>
      </c>
      <c r="M279" s="7" cm="1">
        <f ca="1" t="array" ref="M279">IF(L278="",IF(G278=0,M278,""),IF(ROW()&lt;32,"",AVERAGE(IF(OFFSET(L$2,ROW()-31,0,30,1)&lt;&gt;"",OFFSET(L$2,ROW()-31,0,30,1)))))</f>
        <v>0.666666666666667</v>
      </c>
      <c r="N279" s="8">
        <f ca="1" t="shared" si="72"/>
        <v>0.688172043010753</v>
      </c>
      <c r="O279" s="7">
        <f ca="1" t="array" ref="O279">IF(L278="","",IF(ROW()&lt;32,"",AVERAGE(IF(OFFSET(L$2,ROW()-21,0,20,1)&lt;&gt;"",OFFSET(L$2,ROW()-21,0,20,1)))))</f>
        <v>0.7</v>
      </c>
      <c r="P279" s="8">
        <f ca="1" t="shared" si="73"/>
        <v>0.719354838709677</v>
      </c>
      <c r="Q279" s="7">
        <f t="shared" si="91"/>
        <v>48.4224</v>
      </c>
      <c r="R279" s="7">
        <f t="shared" si="77"/>
        <v>9360.09039999991</v>
      </c>
      <c r="S279" s="14">
        <f t="shared" si="78"/>
        <v>-0.0428205465895149</v>
      </c>
      <c r="T279" s="15">
        <f ca="1" t="shared" si="79"/>
        <v>0.688172043010753</v>
      </c>
      <c r="U279" s="14">
        <f t="shared" si="80"/>
        <v>0.0523685875890115</v>
      </c>
      <c r="V279" s="9">
        <f t="shared" si="81"/>
        <v>-1.82709609022757</v>
      </c>
      <c r="W279" s="16">
        <f t="shared" si="82"/>
        <v>0.643214596137131</v>
      </c>
      <c r="X279" s="17">
        <f ca="1" t="shared" si="83"/>
        <v>-0.00931048106045167</v>
      </c>
      <c r="Y279" s="9">
        <f ca="1" t="shared" si="74"/>
        <v>0.1096037547802</v>
      </c>
      <c r="Z279" s="5">
        <f ca="1" t="shared" si="75"/>
        <v>0.0518581299793604</v>
      </c>
      <c r="AA279">
        <f ca="1" t="shared" si="71"/>
        <v>0</v>
      </c>
      <c r="AB279">
        <f t="shared" si="76"/>
        <v>0</v>
      </c>
      <c r="AC279" s="5">
        <f ca="1" t="shared" si="87"/>
        <v>0</v>
      </c>
      <c r="AD279">
        <f ca="1" t="shared" si="88"/>
        <v>0</v>
      </c>
    </row>
    <row r="280" spans="1:30">
      <c r="A280">
        <f>IF([1]Sheet!A280="","",[1]Sheet!A280)</f>
        <v>3275681</v>
      </c>
      <c r="B280" t="str">
        <f>IF(A280="","",[1]Sheet!B280)</f>
        <v>2025-04-19 17:08:17</v>
      </c>
      <c r="C280" t="str">
        <f>IF(A280="","",[1]Sheet!C280)</f>
        <v>小单31.45  小双34.28  大单34.28</v>
      </c>
      <c r="D280" t="str">
        <f>IF(A280="","",[1]Sheet!D280)</f>
        <v>小单</v>
      </c>
      <c r="E280">
        <f>IF(A280="","",[1]Sheet!E280)</f>
        <v>100.01</v>
      </c>
      <c r="F280">
        <f>IF(A280="","",[1]Sheet!F280)</f>
        <v>14</v>
      </c>
      <c r="G280" t="str">
        <f>IF(A280="","",[1]Sheet!G280)</f>
        <v>大双</v>
      </c>
      <c r="H280">
        <f>IF(A280="","",[1]Sheet!H280)</f>
        <v>0</v>
      </c>
      <c r="I280">
        <f>IF(A280="","",[1]Sheet!I280)</f>
        <v>-100.01</v>
      </c>
      <c r="J280" t="str">
        <f>IF(A280="","",IF(F280="待开奖","",[1]Sheet!J280))</f>
        <v>否</v>
      </c>
      <c r="K280">
        <f t="shared" si="89"/>
        <v>0</v>
      </c>
      <c r="L280" s="7">
        <f t="shared" si="90"/>
        <v>0</v>
      </c>
      <c r="M280" s="7" cm="1">
        <f ca="1" t="array" ref="M280">IF(L279="",IF(G279=0,M279,""),IF(ROW()&lt;32,"",AVERAGE(IF(OFFSET(L$2,ROW()-31,0,30,1)&lt;&gt;"",OFFSET(L$2,ROW()-31,0,30,1)))))</f>
        <v>0.666666666666667</v>
      </c>
      <c r="N280" s="8">
        <f ca="1" t="shared" si="72"/>
        <v>0.688172043010753</v>
      </c>
      <c r="O280" s="7">
        <f ca="1" t="array" ref="O280">IF(L279="","",IF(ROW()&lt;32,"",AVERAGE(IF(OFFSET(L$2,ROW()-21,0,20,1)&lt;&gt;"",OFFSET(L$2,ROW()-21,0,20,1)))))</f>
        <v>0.65</v>
      </c>
      <c r="P280" s="8">
        <f ca="1" t="shared" si="73"/>
        <v>0.67258064516129</v>
      </c>
      <c r="Q280" s="7">
        <f t="shared" si="91"/>
        <v>-100.01</v>
      </c>
      <c r="R280" s="7">
        <f t="shared" si="77"/>
        <v>9260.08039999991</v>
      </c>
      <c r="S280" s="14">
        <f t="shared" si="78"/>
        <v>-0.0278489504567543</v>
      </c>
      <c r="T280" s="15">
        <f ca="1" t="shared" si="79"/>
        <v>0.688172043010753</v>
      </c>
      <c r="U280" s="14">
        <f t="shared" si="80"/>
        <v>0.0477437180797078</v>
      </c>
      <c r="V280" s="9">
        <f t="shared" si="81"/>
        <v>-2.14805135265854</v>
      </c>
      <c r="W280" s="16">
        <f t="shared" si="82"/>
        <v>0.643214596137131</v>
      </c>
      <c r="X280" s="17">
        <f ca="1" t="shared" si="83"/>
        <v>-0.0355270676109292</v>
      </c>
      <c r="Y280" s="9">
        <f ca="1" t="shared" si="74"/>
        <v>0.100975944412107</v>
      </c>
      <c r="Z280" s="5">
        <f ca="1" t="shared" si="75"/>
        <v>0.0537212770612098</v>
      </c>
      <c r="AA280">
        <f ca="1" t="shared" si="71"/>
        <v>0</v>
      </c>
      <c r="AB280">
        <f t="shared" si="76"/>
        <v>0</v>
      </c>
      <c r="AC280" s="5">
        <f ca="1" t="shared" si="87"/>
        <v>0</v>
      </c>
      <c r="AD280">
        <f ca="1" t="shared" si="88"/>
        <v>0</v>
      </c>
    </row>
    <row r="281" spans="1:30">
      <c r="A281">
        <f>IF([1]Sheet!A281="","",[1]Sheet!A281)</f>
        <v>3275682</v>
      </c>
      <c r="B281" t="str">
        <f>IF(A281="","",[1]Sheet!B281)</f>
        <v>2025-04-19 17:11:47</v>
      </c>
      <c r="C281" t="str">
        <f>IF(A281="","",[1]Sheet!C281)</f>
        <v>小单31.45  小双34.28  大单34.28</v>
      </c>
      <c r="D281" t="str">
        <f>IF(A281="","",[1]Sheet!D281)</f>
        <v>小单</v>
      </c>
      <c r="E281">
        <f>IF(A281="","",[1]Sheet!E281)</f>
        <v>100.01</v>
      </c>
      <c r="F281">
        <f>IF(A281="","",[1]Sheet!F281)</f>
        <v>12</v>
      </c>
      <c r="G281" t="str">
        <f>IF(A281="","",[1]Sheet!G281)</f>
        <v>小双</v>
      </c>
      <c r="H281">
        <f>IF(A281="","",[1]Sheet!H281)</f>
        <v>148.4324</v>
      </c>
      <c r="I281">
        <f>IF(A281="","",[1]Sheet!I281)</f>
        <v>48.4224</v>
      </c>
      <c r="J281" t="str">
        <f>IF(A281="","",IF(F281="待开奖","",[1]Sheet!J281))</f>
        <v>是</v>
      </c>
      <c r="K281">
        <f t="shared" si="89"/>
        <v>1</v>
      </c>
      <c r="L281" s="7">
        <f t="shared" si="90"/>
        <v>1</v>
      </c>
      <c r="M281" s="7" cm="1">
        <f ca="1" t="array" ref="M281">IF(L280="",IF(G280=0,M280,""),IF(ROW()&lt;32,"",AVERAGE(IF(OFFSET(L$2,ROW()-31,0,30,1)&lt;&gt;"",OFFSET(L$2,ROW()-31,0,30,1)))))</f>
        <v>0.666666666666667</v>
      </c>
      <c r="N281" s="8">
        <f ca="1" t="shared" si="72"/>
        <v>0.623655913978495</v>
      </c>
      <c r="O281" s="7">
        <f ca="1" t="array" ref="O281">IF(L280="","",IF(ROW()&lt;32,"",AVERAGE(IF(OFFSET(L$2,ROW()-21,0,20,1)&lt;&gt;"",OFFSET(L$2,ROW()-21,0,20,1)))))</f>
        <v>0.7</v>
      </c>
      <c r="P281" s="8">
        <f ca="1" t="shared" si="73"/>
        <v>0.654838709677419</v>
      </c>
      <c r="Q281" s="7">
        <f t="shared" si="91"/>
        <v>48.4224</v>
      </c>
      <c r="R281" s="7">
        <f t="shared" si="77"/>
        <v>9308.50279999991</v>
      </c>
      <c r="S281" s="14">
        <f t="shared" si="78"/>
        <v>-0.0434778315206826</v>
      </c>
      <c r="T281" s="15">
        <f ca="1" t="shared" si="79"/>
        <v>0.623655913978495</v>
      </c>
      <c r="U281" s="14">
        <f t="shared" si="80"/>
        <v>0.0477437180797078</v>
      </c>
      <c r="V281" s="9">
        <f t="shared" si="81"/>
        <v>-2.4061957614957</v>
      </c>
      <c r="W281" s="16">
        <f t="shared" si="82"/>
        <v>0.643214596137131</v>
      </c>
      <c r="X281" s="17">
        <f ca="1" t="shared" si="83"/>
        <v>-0.0789333986202748</v>
      </c>
      <c r="Y281" s="9">
        <f ca="1" t="shared" si="74"/>
        <v>0.0920377782085373</v>
      </c>
      <c r="Z281" s="5">
        <f ca="1" t="shared" si="75"/>
        <v>0.0602119552972873</v>
      </c>
      <c r="AA281">
        <f ca="1" t="shared" si="71"/>
        <v>0</v>
      </c>
      <c r="AB281">
        <f t="shared" si="76"/>
        <v>1</v>
      </c>
      <c r="AC281" s="5">
        <f ca="1" t="shared" si="87"/>
        <v>0</v>
      </c>
      <c r="AD281">
        <f ca="1" t="shared" si="88"/>
        <v>0</v>
      </c>
    </row>
    <row r="282" spans="1:30">
      <c r="A282">
        <f>IF([1]Sheet!A282="","",[1]Sheet!A282)</f>
        <v>3275683</v>
      </c>
      <c r="B282" t="str">
        <f>IF(A282="","",[1]Sheet!B282)</f>
        <v>2025-04-19 17:15:18</v>
      </c>
      <c r="C282" t="str">
        <f>IF(A282="","",[1]Sheet!C282)</f>
        <v>小单32.36  小双35.28  大双32.36</v>
      </c>
      <c r="D282" t="str">
        <f>IF(A282="","",[1]Sheet!D282)</f>
        <v>小双</v>
      </c>
      <c r="E282">
        <f>IF(A282="","",[1]Sheet!E282)</f>
        <v>100</v>
      </c>
      <c r="F282">
        <f>IF(A282="","",[1]Sheet!F282)</f>
        <v>10</v>
      </c>
      <c r="G282" t="str">
        <f>IF(A282="","",[1]Sheet!G282)</f>
        <v>小双</v>
      </c>
      <c r="H282">
        <f>IF(A282="","",[1]Sheet!H282)</f>
        <v>152.7624</v>
      </c>
      <c r="I282">
        <f>IF(A282="","",[1]Sheet!I282)</f>
        <v>52.7624</v>
      </c>
      <c r="J282" t="str">
        <f>IF(A282="","",IF(F282="待开奖","",[1]Sheet!J282))</f>
        <v>是</v>
      </c>
      <c r="K282">
        <f t="shared" si="89"/>
        <v>1</v>
      </c>
      <c r="L282" s="7">
        <f t="shared" si="90"/>
        <v>1</v>
      </c>
      <c r="M282" s="7" cm="1">
        <f ca="1" t="array" ref="M282">IF(L281="",IF(G281=0,M281,""),IF(ROW()&lt;32,"",AVERAGE(IF(OFFSET(L$2,ROW()-31,0,30,1)&lt;&gt;"",OFFSET(L$2,ROW()-31,0,30,1)))))</f>
        <v>0.666666666666667</v>
      </c>
      <c r="N282" s="8">
        <f ca="1" t="shared" si="72"/>
        <v>0.688172043010753</v>
      </c>
      <c r="O282" s="7">
        <f ca="1" t="array" ref="O282">IF(L281="","",IF(ROW()&lt;32,"",AVERAGE(IF(OFFSET(L$2,ROW()-21,0,20,1)&lt;&gt;"",OFFSET(L$2,ROW()-21,0,20,1)))))</f>
        <v>0.7</v>
      </c>
      <c r="P282" s="8">
        <f ca="1" t="shared" si="73"/>
        <v>0.719354838709677</v>
      </c>
      <c r="Q282" s="7">
        <f t="shared" si="91"/>
        <v>52.7624</v>
      </c>
      <c r="R282" s="7">
        <f t="shared" si="77"/>
        <v>9361.26519999991</v>
      </c>
      <c r="S282" s="14">
        <f t="shared" si="78"/>
        <v>-0.0316643629540387</v>
      </c>
      <c r="T282" s="15">
        <f ca="1" t="shared" si="79"/>
        <v>0.688172043010753</v>
      </c>
      <c r="U282" s="14">
        <f t="shared" si="80"/>
        <v>0.0409977071616607</v>
      </c>
      <c r="V282" s="9">
        <f t="shared" si="81"/>
        <v>-2.72907527672078</v>
      </c>
      <c r="W282" s="16">
        <f t="shared" si="82"/>
        <v>0.639876314352304</v>
      </c>
      <c r="X282" s="17">
        <f ca="1" t="shared" si="83"/>
        <v>-0.093084108669407</v>
      </c>
      <c r="Y282" s="9">
        <f ca="1" t="shared" si="74"/>
        <v>0.0819692526491143</v>
      </c>
      <c r="Z282" s="5">
        <f ca="1" t="shared" si="75"/>
        <v>0.0648895757794542</v>
      </c>
      <c r="AA282">
        <f ca="1" t="shared" si="71"/>
        <v>0</v>
      </c>
      <c r="AB282">
        <f t="shared" si="76"/>
        <v>0</v>
      </c>
      <c r="AC282" s="5">
        <f ca="1" t="shared" si="87"/>
        <v>0</v>
      </c>
      <c r="AD282">
        <f ca="1" t="shared" si="88"/>
        <v>0</v>
      </c>
    </row>
    <row r="283" spans="1:30">
      <c r="A283">
        <f>IF([1]Sheet!A283="","",[1]Sheet!A283)</f>
        <v>3275684</v>
      </c>
      <c r="B283" t="str">
        <f>IF(A283="","",[1]Sheet!B283)</f>
        <v>2025-04-19 17:18:39</v>
      </c>
      <c r="C283" t="str">
        <f>IF(A283="","",[1]Sheet!C283)</f>
        <v>小单32.36  小双35.28  大双32.36</v>
      </c>
      <c r="D283" t="str">
        <f>IF(A283="","",[1]Sheet!D283)</f>
        <v>小双</v>
      </c>
      <c r="E283">
        <f>IF(A283="","",[1]Sheet!E283)</f>
        <v>100</v>
      </c>
      <c r="F283">
        <f>IF(A283="","",[1]Sheet!F283)</f>
        <v>21</v>
      </c>
      <c r="G283" t="str">
        <f>IF(A283="","",[1]Sheet!G283)</f>
        <v>大单</v>
      </c>
      <c r="H283">
        <f>IF(A283="","",[1]Sheet!H283)</f>
        <v>0</v>
      </c>
      <c r="I283">
        <f>IF(A283="","",[1]Sheet!I283)</f>
        <v>-100</v>
      </c>
      <c r="J283" t="str">
        <f>IF(A283="","",IF(F283="待开奖","",[1]Sheet!J283))</f>
        <v>否</v>
      </c>
      <c r="K283">
        <f t="shared" si="89"/>
        <v>0</v>
      </c>
      <c r="L283" s="7">
        <f t="shared" si="90"/>
        <v>0</v>
      </c>
      <c r="M283" s="7" cm="1">
        <f ca="1" t="array" ref="M283">IF(L282="",IF(G282=0,M282,""),IF(ROW()&lt;32,"",AVERAGE(IF(OFFSET(L$2,ROW()-31,0,30,1)&lt;&gt;"",OFFSET(L$2,ROW()-31,0,30,1)))))</f>
        <v>0.666666666666667</v>
      </c>
      <c r="N283" s="8">
        <f ca="1" t="shared" si="72"/>
        <v>0.688172043010753</v>
      </c>
      <c r="O283" s="7">
        <f ca="1" t="array" ref="O283">IF(L282="","",IF(ROW()&lt;32,"",AVERAGE(IF(OFFSET(L$2,ROW()-21,0,20,1)&lt;&gt;"",OFFSET(L$2,ROW()-21,0,20,1)))))</f>
        <v>0.7</v>
      </c>
      <c r="P283" s="8">
        <f ca="1" t="shared" si="73"/>
        <v>0.719354838709677</v>
      </c>
      <c r="Q283" s="7">
        <f t="shared" si="91"/>
        <v>-100</v>
      </c>
      <c r="R283" s="7">
        <f t="shared" si="77"/>
        <v>9261.26519999991</v>
      </c>
      <c r="S283" s="14">
        <f t="shared" si="78"/>
        <v>-0.0159377201357819</v>
      </c>
      <c r="T283" s="15">
        <f ca="1" t="shared" si="79"/>
        <v>0.688172043010753</v>
      </c>
      <c r="U283" s="14">
        <f t="shared" si="80"/>
        <v>0.0309156046432555</v>
      </c>
      <c r="V283" s="9">
        <f t="shared" si="81"/>
        <v>-2.76642601960931</v>
      </c>
      <c r="W283" s="16">
        <f t="shared" si="82"/>
        <v>0.737162332197289</v>
      </c>
      <c r="X283" s="17">
        <f ca="1" t="shared" si="83"/>
        <v>-0.0793479575727627</v>
      </c>
      <c r="Y283" s="9">
        <f ca="1" t="shared" si="74"/>
        <v>0.0727858480678054</v>
      </c>
      <c r="Z283" s="5">
        <f ca="1" t="shared" si="75"/>
        <v>0.0675215295206238</v>
      </c>
      <c r="AA283">
        <f ca="1" t="shared" si="71"/>
        <v>0</v>
      </c>
      <c r="AB283">
        <f t="shared" si="76"/>
        <v>0</v>
      </c>
      <c r="AC283" s="5">
        <f ca="1" t="shared" si="87"/>
        <v>0</v>
      </c>
      <c r="AD283">
        <f ca="1" t="shared" si="88"/>
        <v>0</v>
      </c>
    </row>
    <row r="284" spans="1:30">
      <c r="A284">
        <f>IF([1]Sheet!A284="","",[1]Sheet!A284)</f>
        <v>3275685</v>
      </c>
      <c r="B284" t="str">
        <f>IF(A284="","",[1]Sheet!B284)</f>
        <v>2025-04-19 17:22:20</v>
      </c>
      <c r="C284" t="str">
        <f>IF(A284="","",[1]Sheet!C284)</f>
        <v>小单32.36  小双35.28  大双32.36</v>
      </c>
      <c r="D284" t="str">
        <f>IF(A284="","",[1]Sheet!D284)</f>
        <v>小双</v>
      </c>
      <c r="E284">
        <f>IF(A284="","",[1]Sheet!E284)</f>
        <v>100</v>
      </c>
      <c r="F284">
        <f>IF(A284="","",[1]Sheet!F284)</f>
        <v>7</v>
      </c>
      <c r="G284" t="str">
        <f>IF(A284="","",[1]Sheet!G284)</f>
        <v>小单</v>
      </c>
      <c r="H284">
        <f>IF(A284="","",[1]Sheet!H284)</f>
        <v>152.7392</v>
      </c>
      <c r="I284">
        <f>IF(A284="","",[1]Sheet!I284)</f>
        <v>52.7392</v>
      </c>
      <c r="J284" t="str">
        <f>IF(A284="","",IF(F284="待开奖","",[1]Sheet!J284))</f>
        <v>是</v>
      </c>
      <c r="K284">
        <f t="shared" si="89"/>
        <v>1</v>
      </c>
      <c r="L284" s="7">
        <f t="shared" si="90"/>
        <v>1</v>
      </c>
      <c r="M284" s="7" cm="1">
        <f ca="1" t="array" ref="M284">IF(L283="",IF(G283=0,M283,""),IF(ROW()&lt;32,"",AVERAGE(IF(OFFSET(L$2,ROW()-31,0,30,1)&lt;&gt;"",OFFSET(L$2,ROW()-31,0,30,1)))))</f>
        <v>0.7</v>
      </c>
      <c r="N284" s="8">
        <f ca="1" t="shared" si="72"/>
        <v>0.623655913978495</v>
      </c>
      <c r="O284" s="7">
        <f ca="1" t="array" ref="O284">IF(L283="","",IF(ROW()&lt;32,"",AVERAGE(IF(OFFSET(L$2,ROW()-21,0,20,1)&lt;&gt;"",OFFSET(L$2,ROW()-21,0,20,1)))))</f>
        <v>0.7</v>
      </c>
      <c r="P284" s="8">
        <f ca="1" t="shared" si="73"/>
        <v>0.654838709677419</v>
      </c>
      <c r="Q284" s="7">
        <f t="shared" si="91"/>
        <v>52.7392</v>
      </c>
      <c r="R284" s="7">
        <f t="shared" si="77"/>
        <v>9314.00439999991</v>
      </c>
      <c r="S284" s="14">
        <f t="shared" si="78"/>
        <v>-0.016107038369602</v>
      </c>
      <c r="T284" s="15">
        <f ca="1" t="shared" si="79"/>
        <v>0.623655913978495</v>
      </c>
      <c r="U284" s="14">
        <f t="shared" si="80"/>
        <v>0.0258327482626462</v>
      </c>
      <c r="V284" s="9">
        <f t="shared" si="81"/>
        <v>-2.64936948039662</v>
      </c>
      <c r="W284" s="16">
        <f t="shared" si="82"/>
        <v>0.737168474909588</v>
      </c>
      <c r="X284" s="17">
        <f ca="1" t="shared" si="83"/>
        <v>-0.0790708537426783</v>
      </c>
      <c r="Y284" s="9">
        <f ca="1" t="shared" si="74"/>
        <v>0.0647882891933878</v>
      </c>
      <c r="Z284" s="5">
        <f ca="1" t="shared" si="75"/>
        <v>0.0707483808208349</v>
      </c>
      <c r="AA284">
        <f ca="1" t="shared" ref="AA284:AA347" si="92">IF(X284="","",IF(X284&gt;0,IF(X284&gt;Y284+Z284*$Z$1,I284,0),0))</f>
        <v>0</v>
      </c>
      <c r="AB284">
        <f t="shared" si="76"/>
        <v>0</v>
      </c>
      <c r="AC284" s="5">
        <f ca="1" t="shared" si="87"/>
        <v>0</v>
      </c>
      <c r="AD284">
        <f ca="1" t="shared" si="88"/>
        <v>0</v>
      </c>
    </row>
    <row r="285" spans="1:30">
      <c r="A285">
        <f>IF([1]Sheet!A285="","",[1]Sheet!A285)</f>
        <v>3275686</v>
      </c>
      <c r="B285" t="str">
        <f>IF(A285="","",[1]Sheet!B285)</f>
        <v>2025-04-19 17:25:41</v>
      </c>
      <c r="C285" t="str">
        <f>IF(A285="","",[1]Sheet!C285)</f>
        <v>小单32.36  小双35.28  大双32.36</v>
      </c>
      <c r="D285" t="str">
        <f>IF(A285="","",[1]Sheet!D285)</f>
        <v>小双</v>
      </c>
      <c r="E285">
        <f>IF(A285="","",[1]Sheet!E285)</f>
        <v>100</v>
      </c>
      <c r="F285">
        <f>IF(A285="","",[1]Sheet!F285)</f>
        <v>12</v>
      </c>
      <c r="G285" t="str">
        <f>IF(A285="","",[1]Sheet!G285)</f>
        <v>小双</v>
      </c>
      <c r="H285">
        <f>IF(A285="","",[1]Sheet!H285)</f>
        <v>152.7624</v>
      </c>
      <c r="I285">
        <f>IF(A285="","",[1]Sheet!I285)</f>
        <v>52.7624</v>
      </c>
      <c r="J285" t="str">
        <f>IF(A285="","",IF(F285="待开奖","",[1]Sheet!J285))</f>
        <v>是</v>
      </c>
      <c r="K285">
        <f t="shared" si="89"/>
        <v>1</v>
      </c>
      <c r="L285" s="7">
        <f t="shared" si="90"/>
        <v>1</v>
      </c>
      <c r="M285" s="7" cm="1">
        <f ca="1" t="array" ref="M285">IF(L284="",IF(G284=0,M284,""),IF(ROW()&lt;32,"",AVERAGE(IF(OFFSET(L$2,ROW()-31,0,30,1)&lt;&gt;"",OFFSET(L$2,ROW()-31,0,30,1)))))</f>
        <v>0.7</v>
      </c>
      <c r="N285" s="8">
        <f ca="1" t="shared" si="72"/>
        <v>0.719354838709677</v>
      </c>
      <c r="O285" s="7">
        <f ca="1" t="array" ref="O285">IF(L284="","",IF(ROW()&lt;32,"",AVERAGE(IF(OFFSET(L$2,ROW()-21,0,20,1)&lt;&gt;"",OFFSET(L$2,ROW()-21,0,20,1)))))</f>
        <v>0.7</v>
      </c>
      <c r="P285" s="8">
        <f ca="1" t="shared" si="73"/>
        <v>0.719354838709677</v>
      </c>
      <c r="Q285" s="7">
        <f t="shared" si="91"/>
        <v>52.7624</v>
      </c>
      <c r="R285" s="7">
        <f t="shared" si="77"/>
        <v>9366.7667999999</v>
      </c>
      <c r="S285" s="14">
        <f t="shared" si="78"/>
        <v>-0.00329321866880481</v>
      </c>
      <c r="T285" s="15">
        <f ca="1" t="shared" si="79"/>
        <v>0.719354838709677</v>
      </c>
      <c r="U285" s="14">
        <f t="shared" si="80"/>
        <v>0.0258327482626462</v>
      </c>
      <c r="V285" s="9">
        <f t="shared" si="81"/>
        <v>-2.35106228413836</v>
      </c>
      <c r="W285" s="16">
        <f t="shared" si="82"/>
        <v>0.852122247877389</v>
      </c>
      <c r="X285" s="17">
        <f ca="1" t="shared" si="83"/>
        <v>-0.0147608259635971</v>
      </c>
      <c r="Y285" s="9">
        <f ca="1" t="shared" si="74"/>
        <v>0.0598110249381252</v>
      </c>
      <c r="Z285" s="5">
        <f ca="1" t="shared" si="75"/>
        <v>0.0709171303714341</v>
      </c>
      <c r="AA285">
        <f ca="1" t="shared" si="92"/>
        <v>0</v>
      </c>
      <c r="AB285">
        <f t="shared" si="76"/>
        <v>0</v>
      </c>
      <c r="AC285" s="5">
        <f ca="1" t="shared" si="87"/>
        <v>0</v>
      </c>
      <c r="AD285">
        <f ca="1" t="shared" si="88"/>
        <v>0</v>
      </c>
    </row>
    <row r="286" spans="1:30">
      <c r="A286">
        <f>IF([1]Sheet!A286="","",[1]Sheet!A286)</f>
        <v>3275687</v>
      </c>
      <c r="B286" t="str">
        <f>IF(A286="","",[1]Sheet!B286)</f>
        <v>2025-04-19 17:29:12</v>
      </c>
      <c r="C286" t="str">
        <f>IF(A286="","",[1]Sheet!C286)</f>
        <v>小单32.36  小双35.28  大双32.36</v>
      </c>
      <c r="D286" t="str">
        <f>IF(A286="","",[1]Sheet!D286)</f>
        <v>小双</v>
      </c>
      <c r="E286">
        <f>IF(A286="","",[1]Sheet!E286)</f>
        <v>100</v>
      </c>
      <c r="F286">
        <f>IF(A286="","",[1]Sheet!F286)</f>
        <v>7</v>
      </c>
      <c r="G286" t="str">
        <f>IF(A286="","",[1]Sheet!G286)</f>
        <v>小单</v>
      </c>
      <c r="H286">
        <f>IF(A286="","",[1]Sheet!H286)</f>
        <v>152.7392</v>
      </c>
      <c r="I286">
        <f>IF(A286="","",[1]Sheet!I286)</f>
        <v>52.7392</v>
      </c>
      <c r="J286" t="str">
        <f>IF(A286="","",IF(F286="待开奖","",[1]Sheet!J286))</f>
        <v>是</v>
      </c>
      <c r="K286">
        <f t="shared" si="89"/>
        <v>1</v>
      </c>
      <c r="L286" s="7">
        <f t="shared" si="90"/>
        <v>1</v>
      </c>
      <c r="M286" s="7" cm="1">
        <f ca="1" t="array" ref="M286">IF(L285="",IF(G285=0,M285,""),IF(ROW()&lt;32,"",AVERAGE(IF(OFFSET(L$2,ROW()-31,0,30,1)&lt;&gt;"",OFFSET(L$2,ROW()-31,0,30,1)))))</f>
        <v>0.733333333333333</v>
      </c>
      <c r="N286" s="8">
        <f ca="1" t="shared" si="72"/>
        <v>0.719354838709677</v>
      </c>
      <c r="O286" s="7">
        <f ca="1" t="array" ref="O286">IF(L285="","",IF(ROW()&lt;32,"",AVERAGE(IF(OFFSET(L$2,ROW()-21,0,20,1)&lt;&gt;"",OFFSET(L$2,ROW()-21,0,20,1)))))</f>
        <v>0.7</v>
      </c>
      <c r="P286" s="8">
        <f ca="1" t="shared" si="73"/>
        <v>0.719354838709677</v>
      </c>
      <c r="Q286" s="7">
        <f t="shared" si="91"/>
        <v>52.7392</v>
      </c>
      <c r="R286" s="7">
        <f t="shared" si="77"/>
        <v>9419.5059999999</v>
      </c>
      <c r="S286" s="14">
        <f t="shared" si="78"/>
        <v>0.0131953400550795</v>
      </c>
      <c r="T286" s="15">
        <f ca="1" t="shared" si="79"/>
        <v>0.719354838709677</v>
      </c>
      <c r="U286" s="14">
        <f t="shared" si="80"/>
        <v>0.0258327482626462</v>
      </c>
      <c r="V286" s="9">
        <f t="shared" si="81"/>
        <v>-1.94395325912226</v>
      </c>
      <c r="W286" s="16">
        <f t="shared" si="82"/>
        <v>0.990088594684319</v>
      </c>
      <c r="X286" s="17">
        <f ca="1" t="shared" si="83"/>
        <v>0.0446932788358711</v>
      </c>
      <c r="Y286" s="9">
        <f ca="1" t="shared" si="74"/>
        <v>0.0567813929342268</v>
      </c>
      <c r="Z286" s="5">
        <f ca="1" t="shared" si="75"/>
        <v>0.0695435332903424</v>
      </c>
      <c r="AA286">
        <f ca="1" t="shared" si="92"/>
        <v>0</v>
      </c>
      <c r="AB286">
        <f t="shared" si="76"/>
        <v>0</v>
      </c>
      <c r="AC286" s="5">
        <f ca="1" t="shared" si="87"/>
        <v>0</v>
      </c>
      <c r="AD286">
        <f ca="1" t="shared" si="88"/>
        <v>0</v>
      </c>
    </row>
    <row r="287" spans="1:30">
      <c r="A287">
        <f>IF([1]Sheet!A287="","",[1]Sheet!A287)</f>
        <v>3275688</v>
      </c>
      <c r="B287" t="str">
        <f>IF(A287="","",[1]Sheet!B287)</f>
        <v>2025-04-19 17:32:52</v>
      </c>
      <c r="C287" t="str">
        <f>IF(A287="","",[1]Sheet!C287)</f>
        <v>小单32.36  小双35.28  大双32.36</v>
      </c>
      <c r="D287" t="str">
        <f>IF(A287="","",[1]Sheet!D287)</f>
        <v>小双</v>
      </c>
      <c r="E287">
        <f>IF(A287="","",[1]Sheet!E287)</f>
        <v>100</v>
      </c>
      <c r="F287">
        <f>IF(A287="","",[1]Sheet!F287)</f>
        <v>7</v>
      </c>
      <c r="G287" t="str">
        <f>IF(A287="","",[1]Sheet!G287)</f>
        <v>小单</v>
      </c>
      <c r="H287">
        <f>IF(A287="","",[1]Sheet!H287)</f>
        <v>152.7392</v>
      </c>
      <c r="I287">
        <f>IF(A287="","",[1]Sheet!I287)</f>
        <v>52.7392</v>
      </c>
      <c r="J287" t="str">
        <f>IF(A287="","",IF(F287="待开奖","",[1]Sheet!J287))</f>
        <v>是</v>
      </c>
      <c r="K287">
        <f t="shared" si="89"/>
        <v>1</v>
      </c>
      <c r="L287" s="7">
        <f t="shared" si="90"/>
        <v>1</v>
      </c>
      <c r="M287" s="7" cm="1">
        <f ca="1" t="array" ref="M287">IF(L286="",IF(G286=0,M286,""),IF(ROW()&lt;32,"",AVERAGE(IF(OFFSET(L$2,ROW()-31,0,30,1)&lt;&gt;"",OFFSET(L$2,ROW()-31,0,30,1)))))</f>
        <v>0.733333333333333</v>
      </c>
      <c r="N287" s="8">
        <f ca="1" t="shared" si="72"/>
        <v>0.750537634408602</v>
      </c>
      <c r="O287" s="7">
        <f ca="1" t="array" ref="O287">IF(L286="","",IF(ROW()&lt;32,"",AVERAGE(IF(OFFSET(L$2,ROW()-21,0,20,1)&lt;&gt;"",OFFSET(L$2,ROW()-21,0,20,1)))))</f>
        <v>0.7</v>
      </c>
      <c r="P287" s="8">
        <f ca="1" t="shared" si="73"/>
        <v>0.719354838709677</v>
      </c>
      <c r="Q287" s="7">
        <f t="shared" si="91"/>
        <v>52.7392</v>
      </c>
      <c r="R287" s="7">
        <f t="shared" si="77"/>
        <v>9472.2451999999</v>
      </c>
      <c r="S287" s="14">
        <f t="shared" si="78"/>
        <v>0.0135910971130153</v>
      </c>
      <c r="T287" s="15">
        <f ca="1" t="shared" si="79"/>
        <v>0.750537634408602</v>
      </c>
      <c r="U287" s="14">
        <f t="shared" si="80"/>
        <v>0.0258327482626462</v>
      </c>
      <c r="V287" s="9">
        <f t="shared" si="81"/>
        <v>-1.66943515591912</v>
      </c>
      <c r="W287" s="16">
        <f t="shared" si="82"/>
        <v>1.15868630980157</v>
      </c>
      <c r="X287" s="17">
        <f ca="1" t="shared" si="83"/>
        <v>0.0953601469250759</v>
      </c>
      <c r="Y287" s="9">
        <f ca="1" t="shared" si="74"/>
        <v>0.0561774437753444</v>
      </c>
      <c r="Z287" s="5">
        <f ca="1" t="shared" si="75"/>
        <v>0.0691259460570053</v>
      </c>
      <c r="AA287">
        <f ca="1" t="shared" si="92"/>
        <v>0</v>
      </c>
      <c r="AB287">
        <f t="shared" si="76"/>
        <v>0</v>
      </c>
      <c r="AC287" s="5">
        <f ca="1" t="shared" si="87"/>
        <v>0</v>
      </c>
      <c r="AD287">
        <f ca="1" t="shared" si="88"/>
        <v>0</v>
      </c>
    </row>
    <row r="288" spans="1:30">
      <c r="A288">
        <f>IF([1]Sheet!A288="","",[1]Sheet!A288)</f>
        <v>3275689</v>
      </c>
      <c r="B288" t="str">
        <f>IF(A288="","",[1]Sheet!B288)</f>
        <v>2025-04-19 17:36:13</v>
      </c>
      <c r="C288" t="str">
        <f>IF(A288="","",[1]Sheet!C288)</f>
        <v>小单31.45  小双34.28  大单34.28</v>
      </c>
      <c r="D288" t="str">
        <f>IF(A288="","",[1]Sheet!D288)</f>
        <v>小单</v>
      </c>
      <c r="E288">
        <f>IF(A288="","",[1]Sheet!E288)</f>
        <v>100.01</v>
      </c>
      <c r="F288">
        <f>IF(A288="","",[1]Sheet!F288)</f>
        <v>10</v>
      </c>
      <c r="G288" t="str">
        <f>IF(A288="","",[1]Sheet!G288)</f>
        <v>小双</v>
      </c>
      <c r="H288">
        <f>IF(A288="","",[1]Sheet!H288)</f>
        <v>148.4324</v>
      </c>
      <c r="I288">
        <f>IF(A288="","",[1]Sheet!I288)</f>
        <v>48.4224</v>
      </c>
      <c r="J288" t="str">
        <f>IF(A288="","",IF(F288="待开奖","",[1]Sheet!J288))</f>
        <v>是</v>
      </c>
      <c r="K288">
        <f t="shared" si="89"/>
        <v>1</v>
      </c>
      <c r="L288" s="7">
        <f t="shared" si="90"/>
        <v>1</v>
      </c>
      <c r="M288" s="7" cm="1">
        <f ca="1" t="array" ref="M288">IF(L287="",IF(G287=0,M287,""),IF(ROW()&lt;32,"",AVERAGE(IF(OFFSET(L$2,ROW()-31,0,30,1)&lt;&gt;"",OFFSET(L$2,ROW()-31,0,30,1)))))</f>
        <v>0.733333333333333</v>
      </c>
      <c r="N288" s="8">
        <f ca="1" t="shared" si="72"/>
        <v>0.750537634408602</v>
      </c>
      <c r="O288" s="7">
        <f ca="1" t="array" ref="O288">IF(L287="","",IF(ROW()&lt;32,"",AVERAGE(IF(OFFSET(L$2,ROW()-21,0,20,1)&lt;&gt;"",OFFSET(L$2,ROW()-21,0,20,1)))))</f>
        <v>0.7</v>
      </c>
      <c r="P288" s="8">
        <f ca="1" t="shared" si="73"/>
        <v>0.719354838709677</v>
      </c>
      <c r="Q288" s="7">
        <f t="shared" si="91"/>
        <v>48.4224</v>
      </c>
      <c r="R288" s="7">
        <f t="shared" si="77"/>
        <v>9520.6675999999</v>
      </c>
      <c r="S288" s="14">
        <f t="shared" si="78"/>
        <v>0.013982751349561</v>
      </c>
      <c r="T288" s="15">
        <f ca="1" t="shared" si="79"/>
        <v>0.750537634408602</v>
      </c>
      <c r="U288" s="14">
        <f t="shared" si="80"/>
        <v>0.0267584711595087</v>
      </c>
      <c r="V288" s="9">
        <f t="shared" si="81"/>
        <v>-1.45877631567372</v>
      </c>
      <c r="W288" s="16">
        <f t="shared" si="82"/>
        <v>1.16348243450437</v>
      </c>
      <c r="X288" s="17">
        <f ca="1" t="shared" si="83"/>
        <v>0.116745422821801</v>
      </c>
      <c r="Y288" s="9">
        <f ca="1" t="shared" si="74"/>
        <v>0.055962097765467</v>
      </c>
      <c r="Z288" s="5">
        <f ca="1" t="shared" si="75"/>
        <v>0.0689265745705163</v>
      </c>
      <c r="AA288">
        <f ca="1" t="shared" si="92"/>
        <v>0</v>
      </c>
      <c r="AB288">
        <f t="shared" si="76"/>
        <v>0</v>
      </c>
      <c r="AC288" s="5">
        <f ca="1" t="shared" si="87"/>
        <v>0</v>
      </c>
      <c r="AD288">
        <f ca="1" t="shared" si="88"/>
        <v>0</v>
      </c>
    </row>
    <row r="289" spans="1:30">
      <c r="A289">
        <f>IF([1]Sheet!A289="","",[1]Sheet!A289)</f>
        <v>3275690</v>
      </c>
      <c r="B289" t="str">
        <f>IF(A289="","",[1]Sheet!B289)</f>
        <v>2025-04-19 17:39:44</v>
      </c>
      <c r="C289" t="str">
        <f>IF(A289="","",[1]Sheet!C289)</f>
        <v>小单32.36  小双35.28  大双32.36</v>
      </c>
      <c r="D289" t="str">
        <f>IF(A289="","",[1]Sheet!D289)</f>
        <v>小双</v>
      </c>
      <c r="E289">
        <f>IF(A289="","",[1]Sheet!E289)</f>
        <v>100</v>
      </c>
      <c r="F289">
        <f>IF(A289="","",[1]Sheet!F289)</f>
        <v>14</v>
      </c>
      <c r="G289" t="str">
        <f>IF(A289="","",[1]Sheet!G289)</f>
        <v>大双</v>
      </c>
      <c r="H289">
        <f>IF(A289="","",[1]Sheet!H289)</f>
        <v>0</v>
      </c>
      <c r="I289">
        <f>IF(A289="","",[1]Sheet!I289)</f>
        <v>-100</v>
      </c>
      <c r="J289" t="str">
        <f>IF(A289="","",IF(F289="待开奖","",[1]Sheet!J289))</f>
        <v>否</v>
      </c>
      <c r="K289">
        <f t="shared" si="89"/>
        <v>0</v>
      </c>
      <c r="L289" s="7">
        <f t="shared" si="90"/>
        <v>1</v>
      </c>
      <c r="M289" s="7" cm="1">
        <f ca="1" t="array" ref="M289">IF(L288="",IF(G288=0,M288,""),IF(ROW()&lt;32,"",AVERAGE(IF(OFFSET(L$2,ROW()-31,0,30,1)&lt;&gt;"",OFFSET(L$2,ROW()-31,0,30,1)))))</f>
        <v>0.733333333333333</v>
      </c>
      <c r="N289" s="8">
        <f ca="1" t="shared" ref="N289:N352" si="93">IF(G288=0,N287,IF(L288="","",IF(ROW()&lt;32,"",IF(ROW()=32,AVERAGE(L258:L287),2/31*L288+(1-2/31)*M288))))</f>
        <v>0.750537634408602</v>
      </c>
      <c r="O289" s="7">
        <f ca="1" t="array" ref="O289">IF(L288="","",IF(ROW()&lt;32,"",AVERAGE(IF(OFFSET(L$2,ROW()-21,0,20,1)&lt;&gt;"",OFFSET(L$2,ROW()-21,0,20,1)))))</f>
        <v>0.75</v>
      </c>
      <c r="P289" s="8">
        <f ca="1" t="shared" ref="P289:P352" si="94">IF(G288=0,P287,IF(L288="","",IF(ROW()&lt;32,"",IF(ROW()=32,AVERAGE(L258:L287),2/31*L288+(1-2/31)*O289))))</f>
        <v>0.766129032258065</v>
      </c>
      <c r="Q289" s="7">
        <f t="shared" si="91"/>
        <v>-68.1</v>
      </c>
      <c r="R289" s="7">
        <f t="shared" si="77"/>
        <v>9452.5675999999</v>
      </c>
      <c r="S289" s="14">
        <f t="shared" si="78"/>
        <v>0.013910645379159</v>
      </c>
      <c r="T289" s="15">
        <f ca="1" t="shared" si="79"/>
        <v>0.750537634408602</v>
      </c>
      <c r="U289" s="14">
        <f t="shared" si="80"/>
        <v>0.0317084066667756</v>
      </c>
      <c r="V289" s="9">
        <f t="shared" si="81"/>
        <v>-1.29041968978843</v>
      </c>
      <c r="W289" s="16">
        <f t="shared" si="82"/>
        <v>1.16348243450437</v>
      </c>
      <c r="X289" s="17">
        <f ca="1" t="shared" si="83"/>
        <v>0.132074472967029</v>
      </c>
      <c r="Y289" s="9">
        <f ca="1" t="shared" si="74"/>
        <v>0.0563551661016043</v>
      </c>
      <c r="Z289" s="5">
        <f ca="1" t="shared" si="75"/>
        <v>0.0693247273861335</v>
      </c>
      <c r="AA289">
        <f ca="1" t="shared" si="92"/>
        <v>0</v>
      </c>
      <c r="AB289">
        <f t="shared" si="76"/>
        <v>0</v>
      </c>
      <c r="AC289" s="5">
        <f ca="1" t="shared" si="87"/>
        <v>0</v>
      </c>
      <c r="AD289">
        <f ca="1" t="shared" si="88"/>
        <v>0</v>
      </c>
    </row>
    <row r="290" spans="1:30">
      <c r="A290">
        <f>IF([1]Sheet!A290="","",[1]Sheet!A290)</f>
        <v>3275691</v>
      </c>
      <c r="B290" t="str">
        <f>IF(A290="","",[1]Sheet!B290)</f>
        <v>2025-04-19 17:43:15</v>
      </c>
      <c r="C290" t="str">
        <f>IF(A290="","",[1]Sheet!C290)</f>
        <v>小单32.36  小双35.28  大双32.36</v>
      </c>
      <c r="D290" t="str">
        <f>IF(A290="","",[1]Sheet!D290)</f>
        <v>小双</v>
      </c>
      <c r="E290">
        <f>IF(A290="","",[1]Sheet!E290)</f>
        <v>100</v>
      </c>
      <c r="F290">
        <f>IF(A290="","",[1]Sheet!F290)</f>
        <v>3</v>
      </c>
      <c r="G290" t="str">
        <f>IF(A290="","",[1]Sheet!G290)</f>
        <v>小单</v>
      </c>
      <c r="H290">
        <f>IF(A290="","",[1]Sheet!H290)</f>
        <v>152.7392</v>
      </c>
      <c r="I290">
        <f>IF(A290="","",[1]Sheet!I290)</f>
        <v>52.7392</v>
      </c>
      <c r="J290" t="str">
        <f>IF(A290="","",IF(F290="待开奖","",[1]Sheet!J290))</f>
        <v>是</v>
      </c>
      <c r="K290">
        <f t="shared" si="89"/>
        <v>1</v>
      </c>
      <c r="L290" s="7">
        <f t="shared" si="90"/>
        <v>1</v>
      </c>
      <c r="M290" s="7" cm="1">
        <f ca="1" t="array" ref="M290">IF(L289="",IF(G289=0,M289,""),IF(ROW()&lt;32,"",AVERAGE(IF(OFFSET(L$2,ROW()-31,0,30,1)&lt;&gt;"",OFFSET(L$2,ROW()-31,0,30,1)))))</f>
        <v>0.733333333333333</v>
      </c>
      <c r="N290" s="8">
        <f ca="1" t="shared" si="93"/>
        <v>0.750537634408602</v>
      </c>
      <c r="O290" s="7">
        <f ca="1" t="array" ref="O290">IF(L289="","",IF(ROW()&lt;32,"",AVERAGE(IF(OFFSET(L$2,ROW()-21,0,20,1)&lt;&gt;"",OFFSET(L$2,ROW()-21,0,20,1)))))</f>
        <v>0.75</v>
      </c>
      <c r="P290" s="8">
        <f ca="1" t="shared" si="94"/>
        <v>0.766129032258065</v>
      </c>
      <c r="Q290" s="7">
        <f t="shared" si="91"/>
        <v>52.7392</v>
      </c>
      <c r="R290" s="7">
        <f t="shared" si="77"/>
        <v>9505.3067999999</v>
      </c>
      <c r="S290" s="14">
        <f t="shared" si="78"/>
        <v>0.00149380168502654</v>
      </c>
      <c r="T290" s="15">
        <f ca="1" t="shared" si="79"/>
        <v>0.750537634408602</v>
      </c>
      <c r="U290" s="14">
        <f t="shared" si="80"/>
        <v>0.0317084066667756</v>
      </c>
      <c r="V290" s="9">
        <f t="shared" si="81"/>
        <v>-1.20134008341871</v>
      </c>
      <c r="W290" s="16">
        <f t="shared" si="82"/>
        <v>0.998721676699398</v>
      </c>
      <c r="X290" s="17">
        <f ca="1" t="shared" si="83"/>
        <v>0.120781304715264</v>
      </c>
      <c r="Y290" s="9">
        <f ca="1" t="shared" ref="Y290:Y353" si="95">IF(X290="","",AVERAGE(X261:X290))</f>
        <v>0.0564628313423011</v>
      </c>
      <c r="Z290" s="5">
        <f ca="1" t="shared" ref="Z290:Z353" si="96">IF(X290="","",(_xlfn.STDEV.P(X261:X290)))</f>
        <v>0.0694221246626611</v>
      </c>
      <c r="AA290">
        <f ca="1" t="shared" si="92"/>
        <v>0</v>
      </c>
      <c r="AB290">
        <f t="shared" ref="AB290:AB353" si="97">IF(S290="","",IF(OR(F289=13,F289=14),1,0))</f>
        <v>1</v>
      </c>
      <c r="AC290" s="5">
        <f ca="1" t="shared" si="87"/>
        <v>0</v>
      </c>
      <c r="AD290">
        <f ca="1" t="shared" si="88"/>
        <v>0</v>
      </c>
    </row>
    <row r="291" spans="1:30">
      <c r="A291">
        <f>IF([1]Sheet!A291="","",[1]Sheet!A291)</f>
        <v>3275692</v>
      </c>
      <c r="B291" t="str">
        <f>IF(A291="","",[1]Sheet!B291)</f>
        <v>2025-04-19 17:46:46</v>
      </c>
      <c r="C291" t="str">
        <f>IF(A291="","",[1]Sheet!C291)</f>
        <v>小单32.36  小双35.28  大双32.36</v>
      </c>
      <c r="D291" t="str">
        <f>IF(A291="","",[1]Sheet!D291)</f>
        <v>小双</v>
      </c>
      <c r="E291">
        <f>IF(A291="","",[1]Sheet!E291)</f>
        <v>100</v>
      </c>
      <c r="F291">
        <f>IF(A291="","",[1]Sheet!F291)</f>
        <v>12</v>
      </c>
      <c r="G291" t="str">
        <f>IF(A291="","",[1]Sheet!G291)</f>
        <v>小双</v>
      </c>
      <c r="H291">
        <f>IF(A291="","",[1]Sheet!H291)</f>
        <v>152.7624</v>
      </c>
      <c r="I291">
        <f>IF(A291="","",[1]Sheet!I291)</f>
        <v>52.7624</v>
      </c>
      <c r="J291" t="str">
        <f>IF(A291="","",IF(F291="待开奖","",[1]Sheet!J291))</f>
        <v>是</v>
      </c>
      <c r="K291">
        <f t="shared" si="89"/>
        <v>1</v>
      </c>
      <c r="L291" s="7">
        <f t="shared" si="90"/>
        <v>1</v>
      </c>
      <c r="M291" s="7" cm="1">
        <f ca="1" t="array" ref="M291">IF(L290="",IF(G290=0,M290,""),IF(ROW()&lt;32,"",AVERAGE(IF(OFFSET(L$2,ROW()-31,0,30,1)&lt;&gt;"",OFFSET(L$2,ROW()-31,0,30,1)))))</f>
        <v>0.766666666666667</v>
      </c>
      <c r="N291" s="8">
        <f ca="1" t="shared" si="93"/>
        <v>0.750537634408602</v>
      </c>
      <c r="O291" s="7">
        <f ca="1" t="array" ref="O291">IF(L290="","",IF(ROW()&lt;32,"",AVERAGE(IF(OFFSET(L$2,ROW()-21,0,20,1)&lt;&gt;"",OFFSET(L$2,ROW()-21,0,20,1)))))</f>
        <v>0.75</v>
      </c>
      <c r="P291" s="8">
        <f ca="1" t="shared" si="94"/>
        <v>0.766129032258065</v>
      </c>
      <c r="Q291" s="7">
        <f t="shared" si="91"/>
        <v>52.7624</v>
      </c>
      <c r="R291" s="7">
        <f t="shared" ref="R291:R354" si="98">IF(G291=0,R290,IF(Q291="","",+R290+Q291))</f>
        <v>9558.0691999999</v>
      </c>
      <c r="S291" s="14">
        <f t="shared" si="78"/>
        <v>0.0178668033687435</v>
      </c>
      <c r="T291" s="15">
        <f ca="1" t="shared" si="79"/>
        <v>0.750537634408602</v>
      </c>
      <c r="U291" s="14">
        <f t="shared" si="80"/>
        <v>0.0317084066667756</v>
      </c>
      <c r="V291" s="9">
        <f t="shared" si="81"/>
        <v>-1.05581013789124</v>
      </c>
      <c r="W291" s="16">
        <f t="shared" si="82"/>
        <v>1.00303821770694</v>
      </c>
      <c r="X291" s="17">
        <f ca="1" t="shared" si="83"/>
        <v>0.14067785387388</v>
      </c>
      <c r="Y291" s="9">
        <f ca="1" t="shared" si="95"/>
        <v>0.0573821394829052</v>
      </c>
      <c r="Z291" s="5">
        <f ca="1" t="shared" si="96"/>
        <v>0.0703425301865672</v>
      </c>
      <c r="AA291">
        <f ca="1" t="shared" si="92"/>
        <v>0</v>
      </c>
      <c r="AB291">
        <f t="shared" si="97"/>
        <v>0</v>
      </c>
      <c r="AC291" s="5">
        <f ca="1" t="shared" si="87"/>
        <v>0</v>
      </c>
      <c r="AD291">
        <f ca="1" t="shared" si="88"/>
        <v>0</v>
      </c>
    </row>
    <row r="292" spans="1:30">
      <c r="A292">
        <f>IF([1]Sheet!A292="","",[1]Sheet!A292)</f>
        <v>3275693</v>
      </c>
      <c r="B292" t="str">
        <f>IF(A292="","",[1]Sheet!B292)</f>
        <v>2025-04-19 17:50:17</v>
      </c>
      <c r="C292" t="str">
        <f>IF(A292="","",[1]Sheet!C292)</f>
        <v>小单32.36  小双35.28  大双32.36</v>
      </c>
      <c r="D292" t="str">
        <f>IF(A292="","",[1]Sheet!D292)</f>
        <v>小双</v>
      </c>
      <c r="E292">
        <f>IF(A292="","",[1]Sheet!E292)</f>
        <v>100</v>
      </c>
      <c r="F292">
        <f>IF(A292="","",[1]Sheet!F292)</f>
        <v>17</v>
      </c>
      <c r="G292" t="str">
        <f>IF(A292="","",[1]Sheet!G292)</f>
        <v>大单</v>
      </c>
      <c r="H292">
        <f>IF(A292="","",[1]Sheet!H292)</f>
        <v>0</v>
      </c>
      <c r="I292">
        <f>IF(A292="","",[1]Sheet!I292)</f>
        <v>-100</v>
      </c>
      <c r="J292" t="str">
        <f>IF(A292="","",IF(F292="待开奖","",[1]Sheet!J292))</f>
        <v>否</v>
      </c>
      <c r="K292">
        <f t="shared" si="89"/>
        <v>0</v>
      </c>
      <c r="L292" s="7">
        <f t="shared" si="90"/>
        <v>0</v>
      </c>
      <c r="M292" s="7" cm="1">
        <f ca="1" t="array" ref="M292">IF(L291="",IF(G291=0,M291,""),IF(ROW()&lt;32,"",AVERAGE(IF(OFFSET(L$2,ROW()-31,0,30,1)&lt;&gt;"",OFFSET(L$2,ROW()-31,0,30,1)))))</f>
        <v>0.733333333333333</v>
      </c>
      <c r="N292" s="8">
        <f ca="1" t="shared" si="93"/>
        <v>0.781720430107527</v>
      </c>
      <c r="O292" s="7">
        <f ca="1" t="array" ref="O292">IF(L291="","",IF(ROW()&lt;32,"",AVERAGE(IF(OFFSET(L$2,ROW()-21,0,20,1)&lt;&gt;"",OFFSET(L$2,ROW()-21,0,20,1)))))</f>
        <v>0.75</v>
      </c>
      <c r="P292" s="8">
        <f ca="1" t="shared" si="94"/>
        <v>0.766129032258065</v>
      </c>
      <c r="Q292" s="7">
        <f t="shared" si="91"/>
        <v>-100</v>
      </c>
      <c r="R292" s="7">
        <f t="shared" si="98"/>
        <v>9458.0691999999</v>
      </c>
      <c r="S292" s="14">
        <f t="shared" si="78"/>
        <v>0.0182357262345941</v>
      </c>
      <c r="T292" s="15">
        <f ca="1" t="shared" si="79"/>
        <v>0.781720430107527</v>
      </c>
      <c r="U292" s="14">
        <f t="shared" si="80"/>
        <v>0.0354974203367343</v>
      </c>
      <c r="V292" s="9">
        <f t="shared" si="81"/>
        <v>-0.929260899561309</v>
      </c>
      <c r="W292" s="16">
        <f t="shared" si="82"/>
        <v>1.17311349369479</v>
      </c>
      <c r="X292" s="17">
        <f ca="1" t="shared" si="83"/>
        <v>0.175550837204212</v>
      </c>
      <c r="Y292" s="9">
        <f ca="1" t="shared" si="95"/>
        <v>0.0604512042704652</v>
      </c>
      <c r="Z292" s="5">
        <f ca="1" t="shared" si="96"/>
        <v>0.0733581107486229</v>
      </c>
      <c r="AA292">
        <f ca="1" t="shared" si="92"/>
        <v>0</v>
      </c>
      <c r="AB292">
        <f t="shared" si="97"/>
        <v>0</v>
      </c>
      <c r="AC292" s="5">
        <f ca="1" t="shared" si="87"/>
        <v>0</v>
      </c>
      <c r="AD292">
        <f ca="1" t="shared" si="88"/>
        <v>0</v>
      </c>
    </row>
    <row r="293" spans="1:30">
      <c r="A293">
        <f>IF([1]Sheet!A293="","",[1]Sheet!A293)</f>
        <v>3275694</v>
      </c>
      <c r="B293" t="str">
        <f>IF(A293="","",[1]Sheet!B293)</f>
        <v>2025-04-19 17:53:47</v>
      </c>
      <c r="C293" t="str">
        <f>IF(A293="","",[1]Sheet!C293)</f>
        <v>小单32.36  小双35.28  大双32.36</v>
      </c>
      <c r="D293" t="str">
        <f>IF(A293="","",[1]Sheet!D293)</f>
        <v>小双</v>
      </c>
      <c r="E293">
        <f>IF(A293="","",[1]Sheet!E293)</f>
        <v>100</v>
      </c>
      <c r="F293">
        <f>IF(A293="","",[1]Sheet!F293)</f>
        <v>8</v>
      </c>
      <c r="G293" t="str">
        <f>IF(A293="","",[1]Sheet!G293)</f>
        <v>小双</v>
      </c>
      <c r="H293">
        <f>IF(A293="","",[1]Sheet!H293)</f>
        <v>152.7624</v>
      </c>
      <c r="I293">
        <f>IF(A293="","",[1]Sheet!I293)</f>
        <v>52.7624</v>
      </c>
      <c r="J293" t="str">
        <f>IF(A293="","",IF(F293="待开奖","",[1]Sheet!J293))</f>
        <v>是</v>
      </c>
      <c r="K293">
        <f t="shared" si="89"/>
        <v>1</v>
      </c>
      <c r="L293" s="7">
        <f t="shared" si="90"/>
        <v>1</v>
      </c>
      <c r="M293" s="7" cm="1">
        <f ca="1" t="array" ref="M293">IF(L292="",IF(G292=0,M292,""),IF(ROW()&lt;32,"",AVERAGE(IF(OFFSET(L$2,ROW()-31,0,30,1)&lt;&gt;"",OFFSET(L$2,ROW()-31,0,30,1)))))</f>
        <v>0.766666666666667</v>
      </c>
      <c r="N293" s="8">
        <f ca="1" t="shared" si="93"/>
        <v>0.686021505376344</v>
      </c>
      <c r="O293" s="7">
        <f ca="1" t="array" ref="O293">IF(L292="","",IF(ROW()&lt;32,"",AVERAGE(IF(OFFSET(L$2,ROW()-21,0,20,1)&lt;&gt;"",OFFSET(L$2,ROW()-21,0,20,1)))))</f>
        <v>0.75</v>
      </c>
      <c r="P293" s="8">
        <f ca="1" t="shared" si="94"/>
        <v>0.701612903225806</v>
      </c>
      <c r="Q293" s="7">
        <f t="shared" si="91"/>
        <v>52.7624</v>
      </c>
      <c r="R293" s="7">
        <f t="shared" si="98"/>
        <v>9510.8315999999</v>
      </c>
      <c r="S293" s="14">
        <f t="shared" si="78"/>
        <v>0.0184331827007944</v>
      </c>
      <c r="T293" s="15">
        <f ca="1" t="shared" si="79"/>
        <v>0.686021505376344</v>
      </c>
      <c r="U293" s="14">
        <f t="shared" si="80"/>
        <v>0.0354974203367343</v>
      </c>
      <c r="V293" s="9">
        <f t="shared" si="81"/>
        <v>-0.816828596375791</v>
      </c>
      <c r="W293" s="16">
        <f t="shared" si="82"/>
        <v>1.00737643117844</v>
      </c>
      <c r="X293" s="17">
        <f ca="1" t="shared" si="83"/>
        <v>0.151139813264752</v>
      </c>
      <c r="Y293" s="9">
        <f ca="1" t="shared" si="95"/>
        <v>0.0618532486982425</v>
      </c>
      <c r="Z293" s="5">
        <f ca="1" t="shared" si="96"/>
        <v>0.074664407481159</v>
      </c>
      <c r="AA293">
        <f ca="1" t="shared" si="92"/>
        <v>0</v>
      </c>
      <c r="AB293">
        <f t="shared" si="97"/>
        <v>0</v>
      </c>
      <c r="AC293" s="5">
        <f ca="1" t="shared" si="87"/>
        <v>0</v>
      </c>
      <c r="AD293">
        <f ca="1" t="shared" si="88"/>
        <v>0</v>
      </c>
    </row>
    <row r="294" spans="1:30">
      <c r="A294">
        <f>IF([1]Sheet!A294="","",[1]Sheet!A294)</f>
        <v>3275695</v>
      </c>
      <c r="B294" t="str">
        <f>IF(A294="","",[1]Sheet!B294)</f>
        <v>2025-04-19 17:57:18</v>
      </c>
      <c r="C294" t="str">
        <f>IF(A294="","",[1]Sheet!C294)</f>
        <v>小单32.36  小双35.28  大双32.36</v>
      </c>
      <c r="D294" t="str">
        <f>IF(A294="","",[1]Sheet!D294)</f>
        <v>小双</v>
      </c>
      <c r="E294">
        <f>IF(A294="","",[1]Sheet!E294)</f>
        <v>100</v>
      </c>
      <c r="F294">
        <f>IF(A294="","",[1]Sheet!F294)</f>
        <v>4</v>
      </c>
      <c r="G294" t="str">
        <f>IF(A294="","",[1]Sheet!G294)</f>
        <v>小双</v>
      </c>
      <c r="H294">
        <f>IF(A294="","",[1]Sheet!H294)</f>
        <v>152.7624</v>
      </c>
      <c r="I294">
        <f>IF(A294="","",[1]Sheet!I294)</f>
        <v>52.7624</v>
      </c>
      <c r="J294" t="str">
        <f>IF(A294="","",IF(F294="待开奖","",[1]Sheet!J294))</f>
        <v>是</v>
      </c>
      <c r="K294">
        <f t="shared" si="89"/>
        <v>1</v>
      </c>
      <c r="L294" s="7">
        <f t="shared" si="90"/>
        <v>1</v>
      </c>
      <c r="M294" s="7" cm="1">
        <f ca="1" t="array" ref="M294">IF(L293="",IF(G293=0,M293,""),IF(ROW()&lt;32,"",AVERAGE(IF(OFFSET(L$2,ROW()-31,0,30,1)&lt;&gt;"",OFFSET(L$2,ROW()-31,0,30,1)))))</f>
        <v>0.766666666666667</v>
      </c>
      <c r="N294" s="8">
        <f ca="1" t="shared" si="93"/>
        <v>0.781720430107527</v>
      </c>
      <c r="O294" s="7">
        <f ca="1" t="array" ref="O294">IF(L293="","",IF(ROW()&lt;32,"",AVERAGE(IF(OFFSET(L$2,ROW()-21,0,20,1)&lt;&gt;"",OFFSET(L$2,ROW()-21,0,20,1)))))</f>
        <v>0.75</v>
      </c>
      <c r="P294" s="8">
        <f ca="1" t="shared" si="94"/>
        <v>0.766129032258065</v>
      </c>
      <c r="Q294" s="7">
        <f t="shared" si="91"/>
        <v>52.7624</v>
      </c>
      <c r="R294" s="7">
        <f t="shared" si="98"/>
        <v>9563.5939999999</v>
      </c>
      <c r="S294" s="14">
        <f t="shared" si="78"/>
        <v>0.0316798018792583</v>
      </c>
      <c r="T294" s="15">
        <f ca="1" t="shared" si="79"/>
        <v>0.781720430107527</v>
      </c>
      <c r="U294" s="14">
        <f t="shared" si="80"/>
        <v>0.0354974203367343</v>
      </c>
      <c r="V294" s="9">
        <f t="shared" si="81"/>
        <v>-0.674921527199579</v>
      </c>
      <c r="W294" s="16">
        <f t="shared" si="82"/>
        <v>1.17793564730456</v>
      </c>
      <c r="X294" s="17">
        <f ca="1" t="shared" si="83"/>
        <v>0.205500212494761</v>
      </c>
      <c r="Y294" s="9">
        <f ca="1" t="shared" si="95"/>
        <v>0.0658346510756848</v>
      </c>
      <c r="Z294" s="5">
        <f ca="1" t="shared" si="96"/>
        <v>0.0789126603228659</v>
      </c>
      <c r="AA294">
        <f ca="1" t="shared" si="92"/>
        <v>0</v>
      </c>
      <c r="AB294">
        <f t="shared" si="97"/>
        <v>0</v>
      </c>
      <c r="AC294" s="5">
        <f ca="1" t="shared" si="87"/>
        <v>0</v>
      </c>
      <c r="AD294">
        <f ca="1" t="shared" si="88"/>
        <v>0</v>
      </c>
    </row>
    <row r="295" spans="1:30">
      <c r="A295">
        <f>IF([1]Sheet!A295="","",[1]Sheet!A295)</f>
        <v>3275696</v>
      </c>
      <c r="B295" t="str">
        <f>IF(A295="","",[1]Sheet!B295)</f>
        <v>2025-04-19 18:00:49</v>
      </c>
      <c r="C295" t="str">
        <f>IF(A295="","",[1]Sheet!C295)</f>
        <v>小单32.36  小双35.28  大双32.36</v>
      </c>
      <c r="D295" t="str">
        <f>IF(A295="","",[1]Sheet!D295)</f>
        <v>小双</v>
      </c>
      <c r="E295">
        <f>IF(A295="","",[1]Sheet!E295)</f>
        <v>100</v>
      </c>
      <c r="F295">
        <f>IF(A295="","",[1]Sheet!F295)</f>
        <v>15</v>
      </c>
      <c r="G295" t="str">
        <f>IF(A295="","",[1]Sheet!G295)</f>
        <v>大单</v>
      </c>
      <c r="H295">
        <f>IF(A295="","",[1]Sheet!H295)</f>
        <v>0</v>
      </c>
      <c r="I295">
        <f>IF(A295="","",[1]Sheet!I295)</f>
        <v>-100</v>
      </c>
      <c r="J295" t="str">
        <f>IF(A295="","",IF(F295="待开奖","",[1]Sheet!J295))</f>
        <v>否</v>
      </c>
      <c r="K295">
        <f t="shared" si="89"/>
        <v>0</v>
      </c>
      <c r="L295" s="7">
        <f t="shared" si="90"/>
        <v>0</v>
      </c>
      <c r="M295" s="7" cm="1">
        <f ca="1" t="array" ref="M295">IF(L294="",IF(G294=0,M294,""),IF(ROW()&lt;32,"",AVERAGE(IF(OFFSET(L$2,ROW()-31,0,30,1)&lt;&gt;"",OFFSET(L$2,ROW()-31,0,30,1)))))</f>
        <v>0.733333333333333</v>
      </c>
      <c r="N295" s="8">
        <f ca="1" t="shared" si="93"/>
        <v>0.781720430107527</v>
      </c>
      <c r="O295" s="7">
        <f ca="1" t="array" ref="O295">IF(L294="","",IF(ROW()&lt;32,"",AVERAGE(IF(OFFSET(L$2,ROW()-21,0,20,1)&lt;&gt;"",OFFSET(L$2,ROW()-21,0,20,1)))))</f>
        <v>0.7</v>
      </c>
      <c r="P295" s="8">
        <f ca="1" t="shared" si="94"/>
        <v>0.719354838709677</v>
      </c>
      <c r="Q295" s="7">
        <f t="shared" si="91"/>
        <v>-100</v>
      </c>
      <c r="R295" s="7">
        <f t="shared" si="98"/>
        <v>9463.5939999999</v>
      </c>
      <c r="S295" s="14">
        <f t="shared" ref="S295:S358" si="99">IF(R294="","",(R294-R265)/R265)</f>
        <v>0.0314995188288356</v>
      </c>
      <c r="T295" s="15">
        <f ca="1" t="shared" ref="T295:T358" si="100">N295</f>
        <v>0.781720430107527</v>
      </c>
      <c r="U295" s="14">
        <f t="shared" ref="U295:U358" si="101">IF(R294="","",(MAX(R265:R294)-MIN(R265:R294))/MAX(R265:R294))</f>
        <v>0.0317363535089423</v>
      </c>
      <c r="V295" s="9">
        <f t="shared" ref="V295:V358" si="102">IF(ROW()&lt;=62,"",IF(S295="","",(AVERAGE(S266:S295)-0)/(_xlfn.STDEV.P(S266:S295)+1/1000000)))</f>
        <v>-0.550280975080134</v>
      </c>
      <c r="W295" s="16">
        <f t="shared" ref="W295:W358" si="103">IF(I294="","",IF(ABS(SUMIF(I265:I294,"&lt;0"))=0,10,IF(SUMIF(I265:I294,"&gt;0")/ABS(SUMIF(I265:I294,"&lt;0"))&gt;10,10,SUMIF(I265:I294,"&gt;0")/ABS(SUMIF(I265:I294,"&lt;0")))))</f>
        <v>1.3911199440028</v>
      </c>
      <c r="X295" s="17">
        <f ca="1" t="shared" ref="X295:X358" si="104">IF(V295="","",S295*0.3+T295*0.2-0.3*U295+0.1*V295+0.1*W295)</f>
        <v>0.24035693250974</v>
      </c>
      <c r="Y295" s="9">
        <f ca="1" t="shared" si="95"/>
        <v>0.0711106333122148</v>
      </c>
      <c r="Z295" s="5">
        <f ca="1" t="shared" si="96"/>
        <v>0.0848872500869003</v>
      </c>
      <c r="AA295">
        <f ca="1" t="shared" si="92"/>
        <v>0</v>
      </c>
      <c r="AB295">
        <f t="shared" si="97"/>
        <v>0</v>
      </c>
      <c r="AC295" s="5">
        <f ca="1" t="shared" si="87"/>
        <v>0</v>
      </c>
      <c r="AD295">
        <f ca="1" t="shared" si="88"/>
        <v>0</v>
      </c>
    </row>
    <row r="296" spans="1:30">
      <c r="A296">
        <f>IF([1]Sheet!A296="","",[1]Sheet!A296)</f>
        <v>3275697</v>
      </c>
      <c r="B296" t="str">
        <f>IF(A296="","",[1]Sheet!B296)</f>
        <v>2025-04-19 18:04:20</v>
      </c>
      <c r="C296" t="str">
        <f>IF(A296="","",[1]Sheet!C296)</f>
        <v>小单32.36  小双35.28  大双32.36</v>
      </c>
      <c r="D296" t="str">
        <f>IF(A296="","",[1]Sheet!D296)</f>
        <v>小双</v>
      </c>
      <c r="E296">
        <f>IF(A296="","",[1]Sheet!E296)</f>
        <v>100</v>
      </c>
      <c r="F296">
        <f>IF(A296="","",[1]Sheet!F296)</f>
        <v>20</v>
      </c>
      <c r="G296" t="str">
        <f>IF(A296="","",[1]Sheet!G296)</f>
        <v>大双</v>
      </c>
      <c r="H296">
        <f>IF(A296="","",[1]Sheet!H296)</f>
        <v>152.7392</v>
      </c>
      <c r="I296">
        <f>IF(A296="","",[1]Sheet!I296)</f>
        <v>52.7392</v>
      </c>
      <c r="J296" t="str">
        <f>IF(A296="","",IF(F296="待开奖","",[1]Sheet!J296))</f>
        <v>是</v>
      </c>
      <c r="K296">
        <f t="shared" si="89"/>
        <v>1</v>
      </c>
      <c r="L296" s="7">
        <f t="shared" si="90"/>
        <v>1</v>
      </c>
      <c r="M296" s="7" cm="1">
        <f ca="1" t="array" ref="M296">IF(L295="",IF(G295=0,M295,""),IF(ROW()&lt;32,"",AVERAGE(IF(OFFSET(L$2,ROW()-31,0,30,1)&lt;&gt;"",OFFSET(L$2,ROW()-31,0,30,1)))))</f>
        <v>0.733333333333333</v>
      </c>
      <c r="N296" s="8">
        <f ca="1" t="shared" si="93"/>
        <v>0.686021505376344</v>
      </c>
      <c r="O296" s="7">
        <f ca="1" t="array" ref="O296">IF(L295="","",IF(ROW()&lt;32,"",AVERAGE(IF(OFFSET(L$2,ROW()-21,0,20,1)&lt;&gt;"",OFFSET(L$2,ROW()-21,0,20,1)))))</f>
        <v>0.75</v>
      </c>
      <c r="P296" s="8">
        <f ca="1" t="shared" si="94"/>
        <v>0.701612903225806</v>
      </c>
      <c r="Q296" s="7">
        <f t="shared" si="91"/>
        <v>52.7392</v>
      </c>
      <c r="R296" s="7">
        <f t="shared" si="98"/>
        <v>9516.3331999999</v>
      </c>
      <c r="S296" s="14">
        <f t="shared" si="99"/>
        <v>0.0149405573661197</v>
      </c>
      <c r="T296" s="15">
        <f ca="1" t="shared" si="100"/>
        <v>0.686021505376344</v>
      </c>
      <c r="U296" s="14">
        <f t="shared" si="101"/>
        <v>0.0317363535089423</v>
      </c>
      <c r="V296" s="9">
        <f t="shared" si="102"/>
        <v>-0.470129631216381</v>
      </c>
      <c r="W296" s="16">
        <f t="shared" si="103"/>
        <v>1.17793564730456</v>
      </c>
      <c r="X296" s="17">
        <f ca="1" t="shared" si="104"/>
        <v>0.20294616384124</v>
      </c>
      <c r="Y296" s="9">
        <f ca="1" t="shared" si="95"/>
        <v>0.0751543195410063</v>
      </c>
      <c r="Z296" s="5">
        <f ca="1" t="shared" si="96"/>
        <v>0.0881201164208422</v>
      </c>
      <c r="AA296">
        <f ca="1" t="shared" si="92"/>
        <v>0</v>
      </c>
      <c r="AB296">
        <f t="shared" si="97"/>
        <v>0</v>
      </c>
      <c r="AC296" s="5">
        <f ca="1" t="shared" si="87"/>
        <v>0</v>
      </c>
      <c r="AD296">
        <f ca="1" t="shared" si="88"/>
        <v>0</v>
      </c>
    </row>
    <row r="297" spans="1:30">
      <c r="A297">
        <f>IF([1]Sheet!A297="","",[1]Sheet!A297)</f>
        <v>3275698</v>
      </c>
      <c r="B297" t="str">
        <f>IF(A297="","",[1]Sheet!B297)</f>
        <v>2025-04-19 18:07:51</v>
      </c>
      <c r="C297" t="str">
        <f>IF(A297="","",[1]Sheet!C297)</f>
        <v>小单32.36  小双35.28  大双32.36</v>
      </c>
      <c r="D297" t="str">
        <f>IF(A297="","",[1]Sheet!D297)</f>
        <v>小双</v>
      </c>
      <c r="E297">
        <f>IF(A297="","",[1]Sheet!E297)</f>
        <v>100</v>
      </c>
      <c r="F297">
        <f>IF(A297="","",[1]Sheet!F297)</f>
        <v>14</v>
      </c>
      <c r="G297" t="str">
        <f>IF(A297="","",[1]Sheet!G297)</f>
        <v>大双</v>
      </c>
      <c r="H297">
        <f>IF(A297="","",[1]Sheet!H297)</f>
        <v>0</v>
      </c>
      <c r="I297">
        <f>IF(A297="","",[1]Sheet!I297)</f>
        <v>-100</v>
      </c>
      <c r="J297" t="str">
        <f>IF(A297="","",IF(F297="待开奖","",[1]Sheet!J297))</f>
        <v>否</v>
      </c>
      <c r="K297">
        <f t="shared" ref="K297:K329" si="105">IF(J297="是",1,IF(J297="否",0,""))</f>
        <v>0</v>
      </c>
      <c r="L297" s="7">
        <f t="shared" ref="L297:L329" si="106">IF(G297="","",IF(F297="待开奖","",IF(MID(D297,1,1)=MID(G297,1,1),1,IF(MID(D297,2,1)=MID(G297,2,1),1,0))))</f>
        <v>1</v>
      </c>
      <c r="M297" s="7" cm="1">
        <f ca="1" t="array" ref="M297">IF(L296="",IF(G296=0,M296,""),IF(ROW()&lt;32,"",AVERAGE(IF(OFFSET(L$2,ROW()-31,0,30,1)&lt;&gt;"",OFFSET(L$2,ROW()-31,0,30,1)))))</f>
        <v>0.733333333333333</v>
      </c>
      <c r="N297" s="8">
        <f ca="1" t="shared" si="93"/>
        <v>0.750537634408602</v>
      </c>
      <c r="O297" s="7">
        <f ca="1" t="array" ref="O297">IF(L296="","",IF(ROW()&lt;32,"",AVERAGE(IF(OFFSET(L$2,ROW()-21,0,20,1)&lt;&gt;"",OFFSET(L$2,ROW()-21,0,20,1)))))</f>
        <v>0.8</v>
      </c>
      <c r="P297" s="8">
        <f ca="1" t="shared" si="94"/>
        <v>0.812903225806452</v>
      </c>
      <c r="Q297" s="7">
        <f t="shared" ref="Q297:Q329" si="107">IF(OR(F297=13,F297=14),IF(L297=1,-68.1,I297),I297)</f>
        <v>-68.1</v>
      </c>
      <c r="R297" s="7">
        <f t="shared" si="98"/>
        <v>9448.2331999999</v>
      </c>
      <c r="S297" s="14">
        <f t="shared" si="99"/>
        <v>0.0153226844123543</v>
      </c>
      <c r="T297" s="15">
        <f ca="1" t="shared" si="100"/>
        <v>0.750537634408602</v>
      </c>
      <c r="U297" s="14">
        <f t="shared" si="101"/>
        <v>0.0317363535089423</v>
      </c>
      <c r="V297" s="9">
        <f t="shared" si="102"/>
        <v>-0.395868291341613</v>
      </c>
      <c r="W297" s="16">
        <f t="shared" si="103"/>
        <v>1.17793564730456</v>
      </c>
      <c r="X297" s="17">
        <f ca="1" t="shared" si="104"/>
        <v>0.223390161749039</v>
      </c>
      <c r="Y297" s="9">
        <f ca="1" t="shared" si="95"/>
        <v>0.07946566037601</v>
      </c>
      <c r="Z297" s="5">
        <f ca="1" t="shared" si="96"/>
        <v>0.0920169981242891</v>
      </c>
      <c r="AA297">
        <f ca="1" t="shared" si="92"/>
        <v>0</v>
      </c>
      <c r="AB297">
        <f t="shared" si="97"/>
        <v>0</v>
      </c>
      <c r="AC297" s="5">
        <f ca="1" t="shared" si="87"/>
        <v>0</v>
      </c>
      <c r="AD297">
        <f ca="1" t="shared" si="88"/>
        <v>0</v>
      </c>
    </row>
    <row r="298" spans="1:30">
      <c r="A298">
        <f>IF([1]Sheet!A298="","",[1]Sheet!A298)</f>
        <v>3275699</v>
      </c>
      <c r="B298" t="str">
        <f>IF(A298="","",[1]Sheet!B298)</f>
        <v>2025-04-19 18:11:12</v>
      </c>
      <c r="C298" t="str">
        <f>IF(A298="","",[1]Sheet!C298)</f>
        <v>小单32.36  小双35.28  大双32.36</v>
      </c>
      <c r="D298" t="str">
        <f>IF(A298="","",[1]Sheet!D298)</f>
        <v>小双</v>
      </c>
      <c r="E298">
        <f>IF(A298="","",[1]Sheet!E298)</f>
        <v>100</v>
      </c>
      <c r="F298">
        <f>IF(A298="","",[1]Sheet!F298)</f>
        <v>19</v>
      </c>
      <c r="G298" t="str">
        <f>IF(A298="","",[1]Sheet!G298)</f>
        <v>大单</v>
      </c>
      <c r="H298">
        <f>IF(A298="","",[1]Sheet!H298)</f>
        <v>0</v>
      </c>
      <c r="I298">
        <f>IF(A298="","",[1]Sheet!I298)</f>
        <v>-100</v>
      </c>
      <c r="J298" t="str">
        <f>IF(A298="","",IF(F298="待开奖","",[1]Sheet!J298))</f>
        <v>否</v>
      </c>
      <c r="K298">
        <f t="shared" si="105"/>
        <v>0</v>
      </c>
      <c r="L298" s="7">
        <f t="shared" si="106"/>
        <v>0</v>
      </c>
      <c r="M298" s="7" cm="1">
        <f ca="1" t="array" ref="M298">IF(L297="",IF(G297=0,M297,""),IF(ROW()&lt;32,"",AVERAGE(IF(OFFSET(L$2,ROW()-31,0,30,1)&lt;&gt;"",OFFSET(L$2,ROW()-31,0,30,1)))))</f>
        <v>0.7</v>
      </c>
      <c r="N298" s="8">
        <f ca="1" t="shared" si="93"/>
        <v>0.750537634408602</v>
      </c>
      <c r="O298" s="7">
        <f ca="1" t="array" ref="O298">IF(L297="","",IF(ROW()&lt;32,"",AVERAGE(IF(OFFSET(L$2,ROW()-21,0,20,1)&lt;&gt;"",OFFSET(L$2,ROW()-21,0,20,1)))))</f>
        <v>0.75</v>
      </c>
      <c r="P298" s="8">
        <f ca="1" t="shared" si="94"/>
        <v>0.766129032258065</v>
      </c>
      <c r="Q298" s="7">
        <f t="shared" si="107"/>
        <v>-100</v>
      </c>
      <c r="R298" s="7">
        <f t="shared" si="98"/>
        <v>9348.2331999999</v>
      </c>
      <c r="S298" s="14">
        <f t="shared" si="99"/>
        <v>0.00287574527601685</v>
      </c>
      <c r="T298" s="15">
        <f ca="1" t="shared" si="100"/>
        <v>0.750537634408602</v>
      </c>
      <c r="U298" s="14">
        <f t="shared" si="101"/>
        <v>0.0317363535089423</v>
      </c>
      <c r="V298" s="9">
        <f t="shared" si="102"/>
        <v>-0.355146390253985</v>
      </c>
      <c r="W298" s="16">
        <f t="shared" si="103"/>
        <v>1.01171473141074</v>
      </c>
      <c r="X298" s="17">
        <f ca="1" t="shared" si="104"/>
        <v>0.207106178527519</v>
      </c>
      <c r="Y298" s="9">
        <f ca="1" t="shared" si="95"/>
        <v>0.0830006861730039</v>
      </c>
      <c r="Z298" s="5">
        <f ca="1" t="shared" si="96"/>
        <v>0.0947742811298093</v>
      </c>
      <c r="AA298">
        <f ca="1" t="shared" si="92"/>
        <v>0</v>
      </c>
      <c r="AB298">
        <f t="shared" si="97"/>
        <v>1</v>
      </c>
      <c r="AC298" s="5">
        <f ca="1" t="shared" si="87"/>
        <v>0</v>
      </c>
      <c r="AD298">
        <f ca="1" t="shared" si="88"/>
        <v>0</v>
      </c>
    </row>
    <row r="299" spans="1:30">
      <c r="A299">
        <f>IF([1]Sheet!A299="","",[1]Sheet!A299)</f>
        <v>3275700</v>
      </c>
      <c r="B299" t="str">
        <f>IF(A299="","",[1]Sheet!B299)</f>
        <v>2025-04-19 18:14:42</v>
      </c>
      <c r="C299" t="str">
        <f>IF(A299="","",[1]Sheet!C299)</f>
        <v>小单32.36  小双35.28  大双32.36</v>
      </c>
      <c r="D299" t="str">
        <f>IF(A299="","",[1]Sheet!D299)</f>
        <v>小双</v>
      </c>
      <c r="E299">
        <f>IF(A299="","",[1]Sheet!E299)</f>
        <v>100</v>
      </c>
      <c r="F299">
        <f>IF(A299="","",[1]Sheet!F299)</f>
        <v>19</v>
      </c>
      <c r="G299" t="str">
        <f>IF(A299="","",[1]Sheet!G299)</f>
        <v>大单</v>
      </c>
      <c r="H299">
        <f>IF(A299="","",[1]Sheet!H299)</f>
        <v>0</v>
      </c>
      <c r="I299">
        <f>IF(A299="","",[1]Sheet!I299)</f>
        <v>-100</v>
      </c>
      <c r="J299" t="str">
        <f>IF(A299="","",IF(F299="待开奖","",[1]Sheet!J299))</f>
        <v>否</v>
      </c>
      <c r="K299">
        <f t="shared" si="105"/>
        <v>0</v>
      </c>
      <c r="L299" s="7">
        <f t="shared" si="106"/>
        <v>0</v>
      </c>
      <c r="M299" s="7" cm="1">
        <f ca="1" t="array" ref="M299">IF(L298="",IF(G298=0,M298,""),IF(ROW()&lt;32,"",AVERAGE(IF(OFFSET(L$2,ROW()-31,0,30,1)&lt;&gt;"",OFFSET(L$2,ROW()-31,0,30,1)))))</f>
        <v>0.7</v>
      </c>
      <c r="N299" s="8">
        <f ca="1" t="shared" si="93"/>
        <v>0.654838709677419</v>
      </c>
      <c r="O299" s="7">
        <f ca="1" t="array" ref="O299">IF(L298="","",IF(ROW()&lt;32,"",AVERAGE(IF(OFFSET(L$2,ROW()-21,0,20,1)&lt;&gt;"",OFFSET(L$2,ROW()-21,0,20,1)))))</f>
        <v>0.7</v>
      </c>
      <c r="P299" s="8">
        <f ca="1" t="shared" si="94"/>
        <v>0.654838709677419</v>
      </c>
      <c r="Q299" s="7">
        <f t="shared" si="107"/>
        <v>-100</v>
      </c>
      <c r="R299" s="7">
        <f t="shared" si="98"/>
        <v>9248.2331999999</v>
      </c>
      <c r="S299" s="14">
        <f t="shared" si="99"/>
        <v>0.0029076730865166</v>
      </c>
      <c r="T299" s="15">
        <f ca="1" t="shared" si="100"/>
        <v>0.654838709677419</v>
      </c>
      <c r="U299" s="14">
        <f t="shared" si="101"/>
        <v>0.0317363535089423</v>
      </c>
      <c r="V299" s="9">
        <f t="shared" si="102"/>
        <v>-0.332326357373178</v>
      </c>
      <c r="W299" s="16">
        <f t="shared" si="103"/>
        <v>0.875725246354678</v>
      </c>
      <c r="X299" s="17">
        <f ca="1" t="shared" si="104"/>
        <v>0.176659026706906</v>
      </c>
      <c r="Y299" s="9">
        <f ca="1" t="shared" si="95"/>
        <v>0.0850736327586559</v>
      </c>
      <c r="Z299" s="5">
        <f ca="1" t="shared" si="96"/>
        <v>0.0961106211829439</v>
      </c>
      <c r="AA299">
        <f ca="1" t="shared" si="92"/>
        <v>0</v>
      </c>
      <c r="AB299">
        <f t="shared" si="97"/>
        <v>0</v>
      </c>
      <c r="AC299" s="5">
        <f ca="1" t="shared" si="87"/>
        <v>0</v>
      </c>
      <c r="AD299">
        <f ca="1" t="shared" si="88"/>
        <v>0</v>
      </c>
    </row>
    <row r="300" spans="1:30">
      <c r="A300">
        <f>IF([1]Sheet!A300="","",[1]Sheet!A300)</f>
        <v>3275701</v>
      </c>
      <c r="B300" t="str">
        <f>IF(A300="","",[1]Sheet!B300)</f>
        <v>2025-04-19 18:18:13</v>
      </c>
      <c r="C300" t="str">
        <f>IF(A300="","",[1]Sheet!C300)</f>
        <v>小单32.36  小双35.28  大双32.36</v>
      </c>
      <c r="D300" t="str">
        <f>IF(A300="","",[1]Sheet!D300)</f>
        <v>小双</v>
      </c>
      <c r="E300">
        <f>IF(A300="","",[1]Sheet!E300)</f>
        <v>100</v>
      </c>
      <c r="F300">
        <f>IF(A300="","",[1]Sheet!F300)</f>
        <v>13</v>
      </c>
      <c r="G300" t="str">
        <f>IF(A300="","",[1]Sheet!G300)</f>
        <v>小单</v>
      </c>
      <c r="H300">
        <f>IF(A300="","",[1]Sheet!H300)</f>
        <v>0</v>
      </c>
      <c r="I300">
        <f>IF(A300="","",[1]Sheet!I300)</f>
        <v>-100</v>
      </c>
      <c r="J300" t="str">
        <f>IF(A300="","",IF(F300="待开奖","",[1]Sheet!J300))</f>
        <v>否</v>
      </c>
      <c r="K300">
        <f t="shared" si="105"/>
        <v>0</v>
      </c>
      <c r="L300" s="7">
        <f t="shared" si="106"/>
        <v>1</v>
      </c>
      <c r="M300" s="7" cm="1">
        <f ca="1" t="array" ref="M300">IF(L299="",IF(G299=0,M299,""),IF(ROW()&lt;32,"",AVERAGE(IF(OFFSET(L$2,ROW()-31,0,30,1)&lt;&gt;"",OFFSET(L$2,ROW()-31,0,30,1)))))</f>
        <v>0.7</v>
      </c>
      <c r="N300" s="8">
        <f ca="1" t="shared" si="93"/>
        <v>0.654838709677419</v>
      </c>
      <c r="O300" s="7">
        <f ca="1" t="array" ref="O300">IF(L299="","",IF(ROW()&lt;32,"",AVERAGE(IF(OFFSET(L$2,ROW()-21,0,20,1)&lt;&gt;"",OFFSET(L$2,ROW()-21,0,20,1)))))</f>
        <v>0.75</v>
      </c>
      <c r="P300" s="8">
        <f ca="1" t="shared" si="94"/>
        <v>0.701612903225806</v>
      </c>
      <c r="Q300" s="7">
        <f t="shared" si="107"/>
        <v>-68.1</v>
      </c>
      <c r="R300" s="7">
        <f t="shared" si="98"/>
        <v>9180.1331999999</v>
      </c>
      <c r="S300" s="14">
        <f t="shared" si="99"/>
        <v>-0.0129495027538323</v>
      </c>
      <c r="T300" s="15">
        <f ca="1" t="shared" si="100"/>
        <v>0.654838709677419</v>
      </c>
      <c r="U300" s="14">
        <f t="shared" si="101"/>
        <v>0.0329751346617186</v>
      </c>
      <c r="V300" s="9">
        <f t="shared" si="102"/>
        <v>-0.31482988047634</v>
      </c>
      <c r="W300" s="16">
        <f t="shared" si="103"/>
        <v>0.875733207276165</v>
      </c>
      <c r="X300" s="17">
        <f ca="1" t="shared" si="104"/>
        <v>0.173280683390801</v>
      </c>
      <c r="Y300" s="9">
        <f ca="1" t="shared" si="95"/>
        <v>0.087631940483584</v>
      </c>
      <c r="Z300" s="5">
        <f ca="1" t="shared" si="96"/>
        <v>0.0973944555472425</v>
      </c>
      <c r="AA300">
        <f ca="1" t="shared" si="92"/>
        <v>0</v>
      </c>
      <c r="AB300">
        <f t="shared" si="97"/>
        <v>0</v>
      </c>
      <c r="AC300" s="5">
        <f ca="1" t="shared" si="87"/>
        <v>0</v>
      </c>
      <c r="AD300">
        <f ca="1" t="shared" si="88"/>
        <v>0</v>
      </c>
    </row>
    <row r="301" spans="1:30">
      <c r="A301">
        <f>IF([1]Sheet!A301="","",[1]Sheet!A301)</f>
        <v>3275702</v>
      </c>
      <c r="B301" t="str">
        <f>IF(A301="","",[1]Sheet!B301)</f>
        <v>2025-04-19 18:21:44</v>
      </c>
      <c r="C301" t="str">
        <f>IF(A301="","",[1]Sheet!C301)</f>
        <v>小单32.36  小双35.28  大双32.36</v>
      </c>
      <c r="D301" t="str">
        <f>IF(A301="","",[1]Sheet!D301)</f>
        <v>小双</v>
      </c>
      <c r="E301">
        <f>IF(A301="","",[1]Sheet!E301)</f>
        <v>100</v>
      </c>
      <c r="F301">
        <f>IF(A301="","",[1]Sheet!F301)</f>
        <v>8</v>
      </c>
      <c r="G301" t="str">
        <f>IF(A301="","",[1]Sheet!G301)</f>
        <v>小双</v>
      </c>
      <c r="H301">
        <f>IF(A301="","",[1]Sheet!H301)</f>
        <v>152.7624</v>
      </c>
      <c r="I301">
        <f>IF(A301="","",[1]Sheet!I301)</f>
        <v>52.7624</v>
      </c>
      <c r="J301" t="str">
        <f>IF(A301="","",IF(F301="待开奖","",[1]Sheet!J301))</f>
        <v>是</v>
      </c>
      <c r="K301">
        <f t="shared" si="105"/>
        <v>1</v>
      </c>
      <c r="L301" s="7">
        <f t="shared" si="106"/>
        <v>1</v>
      </c>
      <c r="M301" s="7" cm="1">
        <f ca="1" t="array" ref="M301">IF(L300="",IF(G300=0,M300,""),IF(ROW()&lt;32,"",AVERAGE(IF(OFFSET(L$2,ROW()-31,0,30,1)&lt;&gt;"",OFFSET(L$2,ROW()-31,0,30,1)))))</f>
        <v>0.7</v>
      </c>
      <c r="N301" s="8">
        <f ca="1" t="shared" si="93"/>
        <v>0.719354838709677</v>
      </c>
      <c r="O301" s="7">
        <f ca="1" t="array" ref="O301">IF(L300="","",IF(ROW()&lt;32,"",AVERAGE(IF(OFFSET(L$2,ROW()-21,0,20,1)&lt;&gt;"",OFFSET(L$2,ROW()-21,0,20,1)))))</f>
        <v>0.75</v>
      </c>
      <c r="P301" s="8">
        <f ca="1" t="shared" si="94"/>
        <v>0.766129032258065</v>
      </c>
      <c r="Q301" s="7">
        <f t="shared" si="107"/>
        <v>52.7624</v>
      </c>
      <c r="R301" s="7">
        <f t="shared" si="98"/>
        <v>9232.8955999999</v>
      </c>
      <c r="S301" s="14">
        <f t="shared" si="99"/>
        <v>-0.0252552488181455</v>
      </c>
      <c r="T301" s="15">
        <f ca="1" t="shared" si="100"/>
        <v>0.719354838709677</v>
      </c>
      <c r="U301" s="14">
        <f t="shared" si="101"/>
        <v>0.0400958886376821</v>
      </c>
      <c r="V301" s="9">
        <f t="shared" si="102"/>
        <v>-0.312115208323114</v>
      </c>
      <c r="W301" s="16">
        <f t="shared" si="103"/>
        <v>0.762396606751498</v>
      </c>
      <c r="X301" s="17">
        <f ca="1" t="shared" si="104"/>
        <v>0.169293766348026</v>
      </c>
      <c r="Y301" s="9">
        <f ca="1" t="shared" si="95"/>
        <v>0.0896378867016727</v>
      </c>
      <c r="Z301" s="5">
        <f ca="1" t="shared" si="96"/>
        <v>0.0984304831123367</v>
      </c>
      <c r="AA301">
        <f ca="1" t="shared" si="92"/>
        <v>0</v>
      </c>
      <c r="AB301">
        <f t="shared" si="97"/>
        <v>1</v>
      </c>
      <c r="AC301" s="5">
        <f ca="1" t="shared" si="87"/>
        <v>0</v>
      </c>
      <c r="AD301">
        <f ca="1" t="shared" si="88"/>
        <v>0</v>
      </c>
    </row>
    <row r="302" spans="1:30">
      <c r="A302">
        <f>IF([1]Sheet!A302="","",[1]Sheet!A302)</f>
        <v>3275703</v>
      </c>
      <c r="B302" t="str">
        <f>IF(A302="","",[1]Sheet!B302)</f>
        <v>2025-04-19 18:25:15</v>
      </c>
      <c r="C302" t="str">
        <f>IF(A302="","",[1]Sheet!C302)</f>
        <v>小单32.36  小双35.28  大双32.36</v>
      </c>
      <c r="D302" t="str">
        <f>IF(A302="","",[1]Sheet!D302)</f>
        <v>小双</v>
      </c>
      <c r="E302">
        <f>IF(A302="","",[1]Sheet!E302)</f>
        <v>100</v>
      </c>
      <c r="F302">
        <f>IF(A302="","",[1]Sheet!F302)</f>
        <v>12</v>
      </c>
      <c r="G302" t="str">
        <f>IF(A302="","",[1]Sheet!G302)</f>
        <v>小双</v>
      </c>
      <c r="H302">
        <f>IF(A302="","",[1]Sheet!H302)</f>
        <v>152.7624</v>
      </c>
      <c r="I302">
        <f>IF(A302="","",[1]Sheet!I302)</f>
        <v>52.7624</v>
      </c>
      <c r="J302" t="str">
        <f>IF(A302="","",IF(F302="待开奖","",[1]Sheet!J302))</f>
        <v>是</v>
      </c>
      <c r="K302">
        <f t="shared" si="105"/>
        <v>1</v>
      </c>
      <c r="L302" s="7">
        <f t="shared" si="106"/>
        <v>1</v>
      </c>
      <c r="M302" s="7" cm="1">
        <f ca="1" t="array" ref="M302">IF(L301="",IF(G301=0,M301,""),IF(ROW()&lt;32,"",AVERAGE(IF(OFFSET(L$2,ROW()-31,0,30,1)&lt;&gt;"",OFFSET(L$2,ROW()-31,0,30,1)))))</f>
        <v>0.733333333333333</v>
      </c>
      <c r="N302" s="8">
        <f ca="1" t="shared" si="93"/>
        <v>0.719354838709677</v>
      </c>
      <c r="O302" s="7">
        <f ca="1" t="array" ref="O302">IF(L301="","",IF(ROW()&lt;32,"",AVERAGE(IF(OFFSET(L$2,ROW()-21,0,20,1)&lt;&gt;"",OFFSET(L$2,ROW()-21,0,20,1)))))</f>
        <v>0.75</v>
      </c>
      <c r="P302" s="8">
        <f ca="1" t="shared" si="94"/>
        <v>0.766129032258065</v>
      </c>
      <c r="Q302" s="7">
        <f t="shared" si="107"/>
        <v>52.7624</v>
      </c>
      <c r="R302" s="7">
        <f t="shared" si="98"/>
        <v>9285.6579999999</v>
      </c>
      <c r="S302" s="14">
        <f t="shared" si="99"/>
        <v>-0.00913086626272869</v>
      </c>
      <c r="T302" s="15">
        <f ca="1" t="shared" si="100"/>
        <v>0.719354838709677</v>
      </c>
      <c r="U302" s="14">
        <f t="shared" si="101"/>
        <v>0.0400958886376821</v>
      </c>
      <c r="V302" s="9">
        <f t="shared" si="102"/>
        <v>-0.307467647640889</v>
      </c>
      <c r="W302" s="16">
        <f t="shared" si="103"/>
        <v>0.766013183003758</v>
      </c>
      <c r="X302" s="17">
        <f ca="1" t="shared" si="104"/>
        <v>0.174957494808099</v>
      </c>
      <c r="Y302" s="9">
        <f ca="1" t="shared" si="95"/>
        <v>0.0916964097622356</v>
      </c>
      <c r="Z302" s="5">
        <f ca="1" t="shared" si="96"/>
        <v>0.0995412564438564</v>
      </c>
      <c r="AA302">
        <f ca="1" t="shared" si="92"/>
        <v>0</v>
      </c>
      <c r="AB302">
        <f t="shared" si="97"/>
        <v>0</v>
      </c>
      <c r="AC302" s="5">
        <f ca="1" t="shared" si="87"/>
        <v>0</v>
      </c>
      <c r="AD302">
        <f ca="1" t="shared" si="88"/>
        <v>0</v>
      </c>
    </row>
    <row r="303" spans="1:30">
      <c r="A303">
        <f>IF([1]Sheet!A303="","",[1]Sheet!A303)</f>
        <v>3275704</v>
      </c>
      <c r="B303" t="str">
        <f>IF(A303="","",[1]Sheet!B303)</f>
        <v>2025-04-19 18:28:46</v>
      </c>
      <c r="C303" t="str">
        <f>IF(A303="","",[1]Sheet!C303)</f>
        <v>小单32.36  小双35.28  大双32.36</v>
      </c>
      <c r="D303" t="str">
        <f>IF(A303="","",[1]Sheet!D303)</f>
        <v>小双</v>
      </c>
      <c r="E303">
        <f>IF(A303="","",[1]Sheet!E303)</f>
        <v>100</v>
      </c>
      <c r="F303">
        <f>IF(A303="","",[1]Sheet!F303)</f>
        <v>8</v>
      </c>
      <c r="G303" t="str">
        <f>IF(A303="","",[1]Sheet!G303)</f>
        <v>小双</v>
      </c>
      <c r="H303">
        <f>IF(A303="","",[1]Sheet!H303)</f>
        <v>152.7624</v>
      </c>
      <c r="I303">
        <f>IF(A303="","",[1]Sheet!I303)</f>
        <v>52.7624</v>
      </c>
      <c r="J303" t="str">
        <f>IF(A303="","",IF(F303="待开奖","",[1]Sheet!J303))</f>
        <v>是</v>
      </c>
      <c r="K303">
        <f t="shared" si="105"/>
        <v>1</v>
      </c>
      <c r="L303" s="7">
        <f t="shared" si="106"/>
        <v>1</v>
      </c>
      <c r="M303" s="7" cm="1">
        <f ca="1" t="array" ref="M303">IF(L302="",IF(G302=0,M302,""),IF(ROW()&lt;32,"",AVERAGE(IF(OFFSET(L$2,ROW()-31,0,30,1)&lt;&gt;"",OFFSET(L$2,ROW()-31,0,30,1)))))</f>
        <v>0.733333333333333</v>
      </c>
      <c r="N303" s="8">
        <f ca="1" t="shared" si="93"/>
        <v>0.750537634408602</v>
      </c>
      <c r="O303" s="7">
        <f ca="1" t="array" ref="O303">IF(L302="","",IF(ROW()&lt;32,"",AVERAGE(IF(OFFSET(L$2,ROW()-21,0,20,1)&lt;&gt;"",OFFSET(L$2,ROW()-21,0,20,1)))))</f>
        <v>0.8</v>
      </c>
      <c r="P303" s="8">
        <f ca="1" t="shared" si="94"/>
        <v>0.812903225806452</v>
      </c>
      <c r="Q303" s="7">
        <f t="shared" si="107"/>
        <v>52.7624</v>
      </c>
      <c r="R303" s="7">
        <f t="shared" si="98"/>
        <v>9338.4203999999</v>
      </c>
      <c r="S303" s="14">
        <f t="shared" si="99"/>
        <v>-0.008620303093638</v>
      </c>
      <c r="T303" s="15">
        <f ca="1" t="shared" si="100"/>
        <v>0.750537634408602</v>
      </c>
      <c r="U303" s="14">
        <f t="shared" si="101"/>
        <v>0.0400958886376821</v>
      </c>
      <c r="V303" s="9">
        <f t="shared" si="102"/>
        <v>-0.283697271666302</v>
      </c>
      <c r="W303" s="16">
        <f t="shared" si="103"/>
        <v>0.883621388702023</v>
      </c>
      <c r="X303" s="17">
        <f ca="1" t="shared" si="104"/>
        <v>0.195485081065897</v>
      </c>
      <c r="Y303" s="9">
        <f ca="1" t="shared" si="95"/>
        <v>0.0950889448371938</v>
      </c>
      <c r="Z303" s="5">
        <f ca="1" t="shared" si="96"/>
        <v>0.101271353445602</v>
      </c>
      <c r="AA303">
        <f ca="1" t="shared" si="92"/>
        <v>0</v>
      </c>
      <c r="AB303">
        <f t="shared" si="97"/>
        <v>0</v>
      </c>
      <c r="AC303" s="5">
        <f ca="1" t="shared" si="87"/>
        <v>0</v>
      </c>
      <c r="AD303">
        <f ca="1" t="shared" si="88"/>
        <v>0</v>
      </c>
    </row>
    <row r="304" spans="1:30">
      <c r="A304">
        <f>IF([1]Sheet!A304="","",[1]Sheet!A304)</f>
        <v>3275705</v>
      </c>
      <c r="B304" t="str">
        <f>IF(A304="","",[1]Sheet!B304)</f>
        <v>2025-04-19 18:32:17</v>
      </c>
      <c r="C304" t="str">
        <f>IF(A304="","",[1]Sheet!C304)</f>
        <v>小单32.36  小双35.28  大双32.36</v>
      </c>
      <c r="D304" t="str">
        <f>IF(A304="","",[1]Sheet!D304)</f>
        <v>小双</v>
      </c>
      <c r="E304">
        <f>IF(A304="","",[1]Sheet!E304)</f>
        <v>100</v>
      </c>
      <c r="F304">
        <f>IF(A304="","",[1]Sheet!F304)</f>
        <v>9</v>
      </c>
      <c r="G304" t="str">
        <f>IF(A304="","",[1]Sheet!G304)</f>
        <v>小单</v>
      </c>
      <c r="H304">
        <f>IF(A304="","",[1]Sheet!H304)</f>
        <v>152.7392</v>
      </c>
      <c r="I304">
        <f>IF(A304="","",[1]Sheet!I304)</f>
        <v>52.7392</v>
      </c>
      <c r="J304" t="str">
        <f>IF(A304="","",IF(F304="待开奖","",[1]Sheet!J304))</f>
        <v>是</v>
      </c>
      <c r="K304">
        <f t="shared" si="105"/>
        <v>1</v>
      </c>
      <c r="L304" s="7">
        <f t="shared" si="106"/>
        <v>1</v>
      </c>
      <c r="M304" s="7" cm="1">
        <f ca="1" t="array" ref="M304">IF(L303="",IF(G303=0,M303,""),IF(ROW()&lt;32,"",AVERAGE(IF(OFFSET(L$2,ROW()-31,0,30,1)&lt;&gt;"",OFFSET(L$2,ROW()-31,0,30,1)))))</f>
        <v>0.733333333333333</v>
      </c>
      <c r="N304" s="8">
        <f ca="1" t="shared" si="93"/>
        <v>0.750537634408602</v>
      </c>
      <c r="O304" s="7">
        <f ca="1" t="array" ref="O304">IF(L303="","",IF(ROW()&lt;32,"",AVERAGE(IF(OFFSET(L$2,ROW()-21,0,20,1)&lt;&gt;"",OFFSET(L$2,ROW()-21,0,20,1)))))</f>
        <v>0.8</v>
      </c>
      <c r="P304" s="8">
        <f ca="1" t="shared" si="94"/>
        <v>0.812903225806452</v>
      </c>
      <c r="Q304" s="7">
        <f t="shared" si="107"/>
        <v>52.7392</v>
      </c>
      <c r="R304" s="7">
        <f t="shared" si="98"/>
        <v>9391.1595999999</v>
      </c>
      <c r="S304" s="14">
        <f t="shared" si="99"/>
        <v>-0.00811499179124204</v>
      </c>
      <c r="T304" s="15">
        <f ca="1" t="shared" si="100"/>
        <v>0.750537634408602</v>
      </c>
      <c r="U304" s="14">
        <f t="shared" si="101"/>
        <v>0.0400958886376821</v>
      </c>
      <c r="V304" s="9">
        <f t="shared" si="102"/>
        <v>-0.258952234820429</v>
      </c>
      <c r="W304" s="16">
        <f t="shared" si="103"/>
        <v>0.887566771513245</v>
      </c>
      <c r="X304" s="17">
        <f ca="1" t="shared" si="104"/>
        <v>0.198505716422325</v>
      </c>
      <c r="Y304" s="9">
        <f ca="1" t="shared" si="95"/>
        <v>0.0983156766240918</v>
      </c>
      <c r="Z304" s="5">
        <f ca="1" t="shared" si="96"/>
        <v>0.102958815350053</v>
      </c>
      <c r="AA304">
        <f ca="1" t="shared" si="92"/>
        <v>0</v>
      </c>
      <c r="AB304">
        <f t="shared" si="97"/>
        <v>0</v>
      </c>
      <c r="AC304" s="5">
        <f ca="1" t="shared" si="87"/>
        <v>0</v>
      </c>
      <c r="AD304">
        <f ca="1" t="shared" si="88"/>
        <v>0</v>
      </c>
    </row>
    <row r="305" spans="1:30">
      <c r="A305">
        <f>IF([1]Sheet!A305="","",[1]Sheet!A305)</f>
        <v>3275706</v>
      </c>
      <c r="B305" t="str">
        <f>IF(A305="","",[1]Sheet!B305)</f>
        <v>2025-04-19 18:35:48</v>
      </c>
      <c r="C305" t="str">
        <f>IF(A305="","",[1]Sheet!C305)</f>
        <v>小单32.36  小双35.28  大双32.36</v>
      </c>
      <c r="D305" t="str">
        <f>IF(A305="","",[1]Sheet!D305)</f>
        <v>小双</v>
      </c>
      <c r="E305">
        <f>IF(A305="","",[1]Sheet!E305)</f>
        <v>100</v>
      </c>
      <c r="F305">
        <f>IF(A305="","",[1]Sheet!F305)</f>
        <v>8</v>
      </c>
      <c r="G305" t="str">
        <f>IF(A305="","",[1]Sheet!G305)</f>
        <v>小双</v>
      </c>
      <c r="H305">
        <f>IF(A305="","",[1]Sheet!H305)</f>
        <v>152.7624</v>
      </c>
      <c r="I305">
        <f>IF(A305="","",[1]Sheet!I305)</f>
        <v>52.7624</v>
      </c>
      <c r="J305" t="str">
        <f>IF(A305="","",IF(F305="待开奖","",[1]Sheet!J305))</f>
        <v>是</v>
      </c>
      <c r="K305">
        <f t="shared" si="105"/>
        <v>1</v>
      </c>
      <c r="L305" s="7">
        <f t="shared" si="106"/>
        <v>1</v>
      </c>
      <c r="M305" s="7" cm="1">
        <f ca="1" t="array" ref="M305">IF(L304="",IF(G304=0,M304,""),IF(ROW()&lt;32,"",AVERAGE(IF(OFFSET(L$2,ROW()-31,0,30,1)&lt;&gt;"",OFFSET(L$2,ROW()-31,0,30,1)))))</f>
        <v>0.733333333333333</v>
      </c>
      <c r="N305" s="8">
        <f ca="1" t="shared" si="93"/>
        <v>0.750537634408602</v>
      </c>
      <c r="O305" s="7">
        <f ca="1" t="array" ref="O305">IF(L304="","",IF(ROW()&lt;32,"",AVERAGE(IF(OFFSET(L$2,ROW()-21,0,20,1)&lt;&gt;"",OFFSET(L$2,ROW()-21,0,20,1)))))</f>
        <v>0.8</v>
      </c>
      <c r="P305" s="8">
        <f ca="1" t="shared" si="94"/>
        <v>0.812903225806452</v>
      </c>
      <c r="Q305" s="7">
        <f t="shared" si="107"/>
        <v>52.7624</v>
      </c>
      <c r="R305" s="7">
        <f t="shared" si="98"/>
        <v>9443.9219999999</v>
      </c>
      <c r="S305" s="14">
        <f t="shared" si="99"/>
        <v>-0.00761730332642883</v>
      </c>
      <c r="T305" s="15">
        <f ca="1" t="shared" si="100"/>
        <v>0.750537634408602</v>
      </c>
      <c r="U305" s="14">
        <f t="shared" si="101"/>
        <v>0.0400958886376821</v>
      </c>
      <c r="V305" s="9">
        <f t="shared" si="102"/>
        <v>-0.23314780927998</v>
      </c>
      <c r="W305" s="16">
        <f t="shared" si="103"/>
        <v>0.89149106379884</v>
      </c>
      <c r="X305" s="17">
        <f ca="1" t="shared" si="104"/>
        <v>0.201627894744373</v>
      </c>
      <c r="Y305" s="9">
        <f ca="1" t="shared" si="95"/>
        <v>0.101933099022616</v>
      </c>
      <c r="Z305" s="5">
        <f ca="1" t="shared" si="96"/>
        <v>0.104605484717273</v>
      </c>
      <c r="AA305">
        <f ca="1" t="shared" si="92"/>
        <v>0</v>
      </c>
      <c r="AB305">
        <f t="shared" si="97"/>
        <v>0</v>
      </c>
      <c r="AC305" s="5">
        <f ca="1" t="shared" si="87"/>
        <v>0</v>
      </c>
      <c r="AD305">
        <f ca="1" t="shared" si="88"/>
        <v>0</v>
      </c>
    </row>
    <row r="306" spans="1:30">
      <c r="A306">
        <f>IF([1]Sheet!A306="","",[1]Sheet!A306)</f>
        <v>3275707</v>
      </c>
      <c r="B306" t="str">
        <f>IF(A306="","",[1]Sheet!B306)</f>
        <v>2025-04-19 18:39:18</v>
      </c>
      <c r="C306" t="str">
        <f>IF(A306="","",[1]Sheet!C306)</f>
        <v>小单32.36  小双35.28  大双32.36</v>
      </c>
      <c r="D306" t="str">
        <f>IF(A306="","",[1]Sheet!D306)</f>
        <v>小双</v>
      </c>
      <c r="E306">
        <f>IF(A306="","",[1]Sheet!E306)</f>
        <v>100</v>
      </c>
      <c r="F306">
        <f>IF(A306="","",[1]Sheet!F306)</f>
        <v>13</v>
      </c>
      <c r="G306" t="str">
        <f>IF(A306="","",[1]Sheet!G306)</f>
        <v>小单</v>
      </c>
      <c r="H306">
        <f>IF(A306="","",[1]Sheet!H306)</f>
        <v>0</v>
      </c>
      <c r="I306">
        <f>IF(A306="","",[1]Sheet!I306)</f>
        <v>-100</v>
      </c>
      <c r="J306" t="str">
        <f>IF(A306="","",IF(F306="待开奖","",[1]Sheet!J306))</f>
        <v>否</v>
      </c>
      <c r="K306">
        <f t="shared" si="105"/>
        <v>0</v>
      </c>
      <c r="L306" s="7">
        <f t="shared" si="106"/>
        <v>1</v>
      </c>
      <c r="M306" s="7" cm="1">
        <f ca="1" t="array" ref="M306">IF(L305="",IF(G305=0,M305,""),IF(ROW()&lt;32,"",AVERAGE(IF(OFFSET(L$2,ROW()-31,0,30,1)&lt;&gt;"",OFFSET(L$2,ROW()-31,0,30,1)))))</f>
        <v>0.766666666666667</v>
      </c>
      <c r="N306" s="8">
        <f ca="1" t="shared" si="93"/>
        <v>0.750537634408602</v>
      </c>
      <c r="O306" s="7">
        <f ca="1" t="array" ref="O306">IF(L305="","",IF(ROW()&lt;32,"",AVERAGE(IF(OFFSET(L$2,ROW()-21,0,20,1)&lt;&gt;"",OFFSET(L$2,ROW()-21,0,20,1)))))</f>
        <v>0.8</v>
      </c>
      <c r="P306" s="8">
        <f ca="1" t="shared" si="94"/>
        <v>0.812903225806452</v>
      </c>
      <c r="Q306" s="7">
        <f t="shared" si="107"/>
        <v>-68.1</v>
      </c>
      <c r="R306" s="7">
        <f t="shared" si="98"/>
        <v>9375.8219999999</v>
      </c>
      <c r="S306" s="14">
        <f t="shared" si="99"/>
        <v>0.00861753535156695</v>
      </c>
      <c r="T306" s="15">
        <f ca="1" t="shared" si="100"/>
        <v>0.750537634408602</v>
      </c>
      <c r="U306" s="14">
        <f t="shared" si="101"/>
        <v>0.0400958886376821</v>
      </c>
      <c r="V306" s="9">
        <f t="shared" si="102"/>
        <v>-0.181266580091018</v>
      </c>
      <c r="W306" s="16">
        <f t="shared" si="103"/>
        <v>0.895436446610061</v>
      </c>
      <c r="X306" s="17">
        <f ca="1" t="shared" si="104"/>
        <v>0.21208100754779</v>
      </c>
      <c r="Y306" s="9">
        <f ca="1" t="shared" si="95"/>
        <v>0.106217280652998</v>
      </c>
      <c r="Z306" s="5">
        <f ca="1" t="shared" si="96"/>
        <v>0.106381925843104</v>
      </c>
      <c r="AA306">
        <f ca="1" t="shared" si="92"/>
        <v>0</v>
      </c>
      <c r="AB306">
        <f t="shared" si="97"/>
        <v>0</v>
      </c>
      <c r="AC306" s="5">
        <f ca="1" t="shared" si="87"/>
        <v>0</v>
      </c>
      <c r="AD306">
        <f ca="1" t="shared" si="88"/>
        <v>0</v>
      </c>
    </row>
    <row r="307" spans="1:30">
      <c r="A307">
        <f>IF([1]Sheet!A307="","",[1]Sheet!A307)</f>
        <v>3275708</v>
      </c>
      <c r="B307" t="str">
        <f>IF(A307="","",[1]Sheet!B307)</f>
        <v>2025-04-19 18:42:39</v>
      </c>
      <c r="C307" t="str">
        <f>IF(A307="","",[1]Sheet!C307)</f>
        <v>小单32.36  小双35.28  大双32.36</v>
      </c>
      <c r="D307" t="str">
        <f>IF(A307="","",[1]Sheet!D307)</f>
        <v>小双</v>
      </c>
      <c r="E307">
        <f>IF(A307="","",[1]Sheet!E307)</f>
        <v>100</v>
      </c>
      <c r="F307">
        <f>IF(A307="","",[1]Sheet!F307)</f>
        <v>7</v>
      </c>
      <c r="G307" t="str">
        <f>IF(A307="","",[1]Sheet!G307)</f>
        <v>小单</v>
      </c>
      <c r="H307">
        <f>IF(A307="","",[1]Sheet!H307)</f>
        <v>152.7392</v>
      </c>
      <c r="I307">
        <f>IF(A307="","",[1]Sheet!I307)</f>
        <v>52.7392</v>
      </c>
      <c r="J307" t="str">
        <f>IF(A307="","",IF(F307="待开奖","",[1]Sheet!J307))</f>
        <v>是</v>
      </c>
      <c r="K307">
        <f t="shared" si="105"/>
        <v>1</v>
      </c>
      <c r="L307" s="7">
        <f t="shared" si="106"/>
        <v>1</v>
      </c>
      <c r="M307" s="7" cm="1">
        <f ca="1" t="array" ref="M307">IF(L306="",IF(G306=0,M306,""),IF(ROW()&lt;32,"",AVERAGE(IF(OFFSET(L$2,ROW()-31,0,30,1)&lt;&gt;"",OFFSET(L$2,ROW()-31,0,30,1)))))</f>
        <v>0.8</v>
      </c>
      <c r="N307" s="8">
        <f ca="1" t="shared" si="93"/>
        <v>0.781720430107527</v>
      </c>
      <c r="O307" s="7">
        <f ca="1" t="array" ref="O307">IF(L306="","",IF(ROW()&lt;32,"",AVERAGE(IF(OFFSET(L$2,ROW()-21,0,20,1)&lt;&gt;"",OFFSET(L$2,ROW()-21,0,20,1)))))</f>
        <v>0.8</v>
      </c>
      <c r="P307" s="8">
        <f ca="1" t="shared" si="94"/>
        <v>0.812903225806452</v>
      </c>
      <c r="Q307" s="7">
        <f t="shared" si="107"/>
        <v>52.7392</v>
      </c>
      <c r="R307" s="7">
        <f t="shared" si="98"/>
        <v>9428.5611999999</v>
      </c>
      <c r="S307" s="14">
        <f t="shared" si="99"/>
        <v>0.0121542865051227</v>
      </c>
      <c r="T307" s="15">
        <f ca="1" t="shared" si="100"/>
        <v>0.781720430107527</v>
      </c>
      <c r="U307" s="14">
        <f t="shared" si="101"/>
        <v>0.0400958886376821</v>
      </c>
      <c r="V307" s="9">
        <f t="shared" si="102"/>
        <v>-0.103324178109534</v>
      </c>
      <c r="W307" s="16">
        <f t="shared" si="103"/>
        <v>0.895444586867392</v>
      </c>
      <c r="X307" s="17">
        <f ca="1" t="shared" si="104"/>
        <v>0.227173646257523</v>
      </c>
      <c r="Y307" s="9">
        <f ca="1" t="shared" si="95"/>
        <v>0.112795600271304</v>
      </c>
      <c r="Z307" s="5">
        <f ca="1" t="shared" si="96"/>
        <v>0.107549943992081</v>
      </c>
      <c r="AA307">
        <f ca="1" t="shared" si="92"/>
        <v>0</v>
      </c>
      <c r="AB307">
        <f t="shared" si="97"/>
        <v>1</v>
      </c>
      <c r="AC307" s="5">
        <f ca="1" t="shared" si="87"/>
        <v>0</v>
      </c>
      <c r="AD307">
        <f ca="1" t="shared" si="88"/>
        <v>0</v>
      </c>
    </row>
    <row r="308" spans="1:30">
      <c r="A308">
        <f>IF([1]Sheet!A308="","",[1]Sheet!A308)</f>
        <v>3275709</v>
      </c>
      <c r="B308" t="str">
        <f>IF(A308="","",[1]Sheet!B308)</f>
        <v>2025-04-19 18:46:10</v>
      </c>
      <c r="C308" t="str">
        <f>IF(A308="","",[1]Sheet!C308)</f>
        <v>小单31.45  小双34.28  大单34.28</v>
      </c>
      <c r="D308" t="str">
        <f>IF(A308="","",[1]Sheet!D308)</f>
        <v>小单</v>
      </c>
      <c r="E308">
        <f>IF(A308="","",[1]Sheet!E308)</f>
        <v>100.01</v>
      </c>
      <c r="F308">
        <f>IF(A308="","",[1]Sheet!F308)</f>
        <v>15</v>
      </c>
      <c r="G308" t="str">
        <f>IF(A308="","",[1]Sheet!G308)</f>
        <v>大单</v>
      </c>
      <c r="H308">
        <f>IF(A308="","",[1]Sheet!H308)</f>
        <v>148.4324</v>
      </c>
      <c r="I308">
        <f>IF(A308="","",[1]Sheet!I308)</f>
        <v>48.4224</v>
      </c>
      <c r="J308" t="str">
        <f>IF(A308="","",IF(F308="待开奖","",[1]Sheet!J308))</f>
        <v>是</v>
      </c>
      <c r="K308">
        <f t="shared" si="105"/>
        <v>1</v>
      </c>
      <c r="L308" s="7">
        <f t="shared" si="106"/>
        <v>1</v>
      </c>
      <c r="M308" s="7" cm="1">
        <f ca="1" t="array" ref="M308">IF(L307="",IF(G307=0,M307,""),IF(ROW()&lt;32,"",AVERAGE(IF(OFFSET(L$2,ROW()-31,0,30,1)&lt;&gt;"",OFFSET(L$2,ROW()-31,0,30,1)))))</f>
        <v>0.8</v>
      </c>
      <c r="N308" s="8">
        <f ca="1" t="shared" si="93"/>
        <v>0.812903225806452</v>
      </c>
      <c r="O308" s="7">
        <f ca="1" t="array" ref="O308">IF(L307="","",IF(ROW()&lt;32,"",AVERAGE(IF(OFFSET(L$2,ROW()-21,0,20,1)&lt;&gt;"",OFFSET(L$2,ROW()-21,0,20,1)))))</f>
        <v>0.8</v>
      </c>
      <c r="P308" s="8">
        <f ca="1" t="shared" si="94"/>
        <v>0.812903225806452</v>
      </c>
      <c r="Q308" s="7">
        <f t="shared" si="107"/>
        <v>48.4224</v>
      </c>
      <c r="R308" s="7">
        <f t="shared" si="98"/>
        <v>9476.9835999999</v>
      </c>
      <c r="S308" s="14">
        <f t="shared" si="99"/>
        <v>0.0125534114833126</v>
      </c>
      <c r="T308" s="15">
        <f ca="1" t="shared" si="100"/>
        <v>0.812903225806452</v>
      </c>
      <c r="U308" s="14">
        <f t="shared" si="101"/>
        <v>0.0400958886376821</v>
      </c>
      <c r="V308" s="9">
        <f t="shared" si="102"/>
        <v>-0.0161632145957305</v>
      </c>
      <c r="W308" s="16">
        <f t="shared" si="103"/>
        <v>1.03772682273177</v>
      </c>
      <c r="X308" s="17">
        <f ca="1" t="shared" si="104"/>
        <v>0.256474262828584</v>
      </c>
      <c r="Y308" s="9">
        <f ca="1" t="shared" si="95"/>
        <v>0.12172755555368</v>
      </c>
      <c r="Z308" s="5">
        <f ca="1" t="shared" si="96"/>
        <v>0.107983696225536</v>
      </c>
      <c r="AA308">
        <f ca="1" t="shared" si="92"/>
        <v>0</v>
      </c>
      <c r="AB308">
        <f t="shared" si="97"/>
        <v>0</v>
      </c>
      <c r="AC308" s="5">
        <f ca="1" t="shared" si="87"/>
        <v>0</v>
      </c>
      <c r="AD308">
        <f ca="1" t="shared" si="88"/>
        <v>0</v>
      </c>
    </row>
    <row r="309" spans="1:30">
      <c r="A309">
        <f>IF([1]Sheet!A309="","",[1]Sheet!A309)</f>
        <v>3275710</v>
      </c>
      <c r="B309" t="str">
        <f>IF(A309="","",[1]Sheet!B309)</f>
        <v>2025-04-19 18:49:41</v>
      </c>
      <c r="C309" t="str">
        <f>IF(A309="","",[1]Sheet!C309)</f>
        <v>小单31.45  小双34.28  大单34.28</v>
      </c>
      <c r="D309" t="str">
        <f>IF(A309="","",[1]Sheet!D309)</f>
        <v>小单</v>
      </c>
      <c r="E309">
        <f>IF(A309="","",[1]Sheet!E309)</f>
        <v>100.01</v>
      </c>
      <c r="F309">
        <f>IF(A309="","",[1]Sheet!F309)</f>
        <v>20</v>
      </c>
      <c r="G309" t="str">
        <f>IF(A309="","",[1]Sheet!G309)</f>
        <v>大双</v>
      </c>
      <c r="H309">
        <f>IF(A309="","",[1]Sheet!H309)</f>
        <v>0</v>
      </c>
      <c r="I309">
        <f>IF(A309="","",[1]Sheet!I309)</f>
        <v>-100.01</v>
      </c>
      <c r="J309" t="str">
        <f>IF(A309="","",IF(F309="待开奖","",[1]Sheet!J309))</f>
        <v>否</v>
      </c>
      <c r="K309">
        <f t="shared" si="105"/>
        <v>0</v>
      </c>
      <c r="L309" s="7">
        <f t="shared" si="106"/>
        <v>0</v>
      </c>
      <c r="M309" s="7" cm="1">
        <f ca="1" t="array" ref="M309">IF(L308="",IF(G308=0,M308,""),IF(ROW()&lt;32,"",AVERAGE(IF(OFFSET(L$2,ROW()-31,0,30,1)&lt;&gt;"",OFFSET(L$2,ROW()-31,0,30,1)))))</f>
        <v>0.766666666666667</v>
      </c>
      <c r="N309" s="8">
        <f ca="1" t="shared" si="93"/>
        <v>0.812903225806452</v>
      </c>
      <c r="O309" s="7">
        <f ca="1" t="array" ref="O309">IF(L308="","",IF(ROW()&lt;32,"",AVERAGE(IF(OFFSET(L$2,ROW()-21,0,20,1)&lt;&gt;"",OFFSET(L$2,ROW()-21,0,20,1)))))</f>
        <v>0.75</v>
      </c>
      <c r="P309" s="8">
        <f ca="1" t="shared" si="94"/>
        <v>0.766129032258065</v>
      </c>
      <c r="Q309" s="7">
        <f t="shared" si="107"/>
        <v>-100.01</v>
      </c>
      <c r="R309" s="7">
        <f t="shared" si="98"/>
        <v>9376.9735999999</v>
      </c>
      <c r="S309" s="14">
        <f t="shared" si="99"/>
        <v>0.0124884691284599</v>
      </c>
      <c r="T309" s="15">
        <f ca="1" t="shared" si="100"/>
        <v>0.812903225806452</v>
      </c>
      <c r="U309" s="14">
        <f t="shared" si="101"/>
        <v>0.0400958886376821</v>
      </c>
      <c r="V309" s="9">
        <f t="shared" si="102"/>
        <v>0.0836659545916116</v>
      </c>
      <c r="W309" s="16">
        <f t="shared" si="103"/>
        <v>1.03771522284777</v>
      </c>
      <c r="X309" s="17">
        <f ca="1" t="shared" si="104"/>
        <v>0.266436537052462</v>
      </c>
      <c r="Y309" s="9">
        <f ca="1" t="shared" si="95"/>
        <v>0.130919122824111</v>
      </c>
      <c r="Z309" s="5">
        <f ca="1" t="shared" si="96"/>
        <v>0.108174170443779</v>
      </c>
      <c r="AA309">
        <f ca="1" t="shared" si="92"/>
        <v>0</v>
      </c>
      <c r="AB309">
        <f t="shared" si="97"/>
        <v>0</v>
      </c>
      <c r="AC309" s="5">
        <f ca="1" t="shared" si="87"/>
        <v>0</v>
      </c>
      <c r="AD309">
        <f ca="1" t="shared" si="88"/>
        <v>0</v>
      </c>
    </row>
    <row r="310" spans="1:30">
      <c r="A310">
        <f>IF([1]Sheet!A310="","",[1]Sheet!A310)</f>
        <v>3275711</v>
      </c>
      <c r="B310" t="str">
        <f>IF(A310="","",[1]Sheet!B310)</f>
        <v>2025-04-19 18:53:12</v>
      </c>
      <c r="C310" t="str">
        <f>IF(A310="","",[1]Sheet!C310)</f>
        <v>小单32.36  小双35.28  大双32.36</v>
      </c>
      <c r="D310" t="str">
        <f>IF(A310="","",[1]Sheet!D310)</f>
        <v>小双</v>
      </c>
      <c r="E310">
        <f>IF(A310="","",[1]Sheet!E310)</f>
        <v>100</v>
      </c>
      <c r="F310">
        <f>IF(A310="","",[1]Sheet!F310)</f>
        <v>5</v>
      </c>
      <c r="G310" t="str">
        <f>IF(A310="","",[1]Sheet!G310)</f>
        <v>小单</v>
      </c>
      <c r="H310">
        <f>IF(A310="","",[1]Sheet!H310)</f>
        <v>152.7392</v>
      </c>
      <c r="I310">
        <f>IF(A310="","",[1]Sheet!I310)</f>
        <v>52.7392</v>
      </c>
      <c r="J310" t="str">
        <f>IF(A310="","",IF(F310="待开奖","",[1]Sheet!J310))</f>
        <v>是</v>
      </c>
      <c r="K310">
        <f t="shared" si="105"/>
        <v>1</v>
      </c>
      <c r="L310" s="7">
        <f t="shared" si="106"/>
        <v>1</v>
      </c>
      <c r="M310" s="7" cm="1">
        <f ca="1" t="array" ref="M310">IF(L309="",IF(G309=0,M309,""),IF(ROW()&lt;32,"",AVERAGE(IF(OFFSET(L$2,ROW()-31,0,30,1)&lt;&gt;"",OFFSET(L$2,ROW()-31,0,30,1)))))</f>
        <v>0.8</v>
      </c>
      <c r="N310" s="8">
        <f ca="1" t="shared" si="93"/>
        <v>0.717204301075269</v>
      </c>
      <c r="O310" s="7">
        <f ca="1" t="array" ref="O310">IF(L309="","",IF(ROW()&lt;32,"",AVERAGE(IF(OFFSET(L$2,ROW()-21,0,20,1)&lt;&gt;"",OFFSET(L$2,ROW()-21,0,20,1)))))</f>
        <v>0.75</v>
      </c>
      <c r="P310" s="8">
        <f ca="1" t="shared" si="94"/>
        <v>0.701612903225806</v>
      </c>
      <c r="Q310" s="7">
        <f t="shared" si="107"/>
        <v>52.7392</v>
      </c>
      <c r="R310" s="7">
        <f t="shared" si="98"/>
        <v>9429.7127999999</v>
      </c>
      <c r="S310" s="14">
        <f t="shared" si="99"/>
        <v>0.0126233461212706</v>
      </c>
      <c r="T310" s="15">
        <f ca="1" t="shared" si="100"/>
        <v>0.717204301075269</v>
      </c>
      <c r="U310" s="14">
        <f t="shared" si="101"/>
        <v>0.0400958886376821</v>
      </c>
      <c r="V310" s="9">
        <f t="shared" si="102"/>
        <v>0.16440174920866</v>
      </c>
      <c r="W310" s="16">
        <f t="shared" si="103"/>
        <v>0.899350193632843</v>
      </c>
      <c r="X310" s="17">
        <f ca="1" t="shared" si="104"/>
        <v>0.241574291744281</v>
      </c>
      <c r="Y310" s="9">
        <f ca="1" t="shared" si="95"/>
        <v>0.140155834802618</v>
      </c>
      <c r="Z310" s="5">
        <f ca="1" t="shared" si="96"/>
        <v>0.105361324528056</v>
      </c>
      <c r="AA310">
        <f ca="1" t="shared" si="92"/>
        <v>0</v>
      </c>
      <c r="AB310">
        <f t="shared" si="97"/>
        <v>0</v>
      </c>
      <c r="AC310" s="5">
        <f ca="1" t="shared" si="87"/>
        <v>0</v>
      </c>
      <c r="AD310">
        <f ca="1" t="shared" si="88"/>
        <v>0</v>
      </c>
    </row>
    <row r="311" spans="1:30">
      <c r="A311">
        <f>IF([1]Sheet!A311="","",[1]Sheet!A311)</f>
        <v>3275712</v>
      </c>
      <c r="B311" t="str">
        <f>IF(A311="","",[1]Sheet!B311)</f>
        <v>2025-04-19 18:56:43</v>
      </c>
      <c r="C311" t="str">
        <f>IF(A311="","",[1]Sheet!C311)</f>
        <v>小单31.45  小双34.28  大单34.28</v>
      </c>
      <c r="D311" t="str">
        <f>IF(A311="","",[1]Sheet!D311)</f>
        <v>小单</v>
      </c>
      <c r="E311">
        <f>IF(A311="","",[1]Sheet!E311)</f>
        <v>100.01</v>
      </c>
      <c r="F311">
        <f>IF(A311="","",[1]Sheet!F311)</f>
        <v>16</v>
      </c>
      <c r="G311" t="str">
        <f>IF(A311="","",[1]Sheet!G311)</f>
        <v>大双</v>
      </c>
      <c r="H311">
        <f>IF(A311="","",[1]Sheet!H311)</f>
        <v>0</v>
      </c>
      <c r="I311">
        <f>IF(A311="","",[1]Sheet!I311)</f>
        <v>-100.01</v>
      </c>
      <c r="J311" t="str">
        <f>IF(A311="","",IF(F311="待开奖","",[1]Sheet!J311))</f>
        <v>否</v>
      </c>
      <c r="K311">
        <f t="shared" si="105"/>
        <v>0</v>
      </c>
      <c r="L311" s="7">
        <f t="shared" si="106"/>
        <v>0</v>
      </c>
      <c r="M311" s="7" cm="1">
        <f ca="1" t="array" ref="M311">IF(L310="",IF(G310=0,M310,""),IF(ROW()&lt;32,"",AVERAGE(IF(OFFSET(L$2,ROW()-31,0,30,1)&lt;&gt;"",OFFSET(L$2,ROW()-31,0,30,1)))))</f>
        <v>0.766666666666667</v>
      </c>
      <c r="N311" s="8">
        <f ca="1" t="shared" si="93"/>
        <v>0.812903225806452</v>
      </c>
      <c r="O311" s="7">
        <f ca="1" t="array" ref="O311">IF(L310="","",IF(ROW()&lt;32,"",AVERAGE(IF(OFFSET(L$2,ROW()-21,0,20,1)&lt;&gt;"",OFFSET(L$2,ROW()-21,0,20,1)))))</f>
        <v>0.7</v>
      </c>
      <c r="P311" s="8">
        <f ca="1" t="shared" si="94"/>
        <v>0.719354838709677</v>
      </c>
      <c r="Q311" s="7">
        <f t="shared" si="107"/>
        <v>-100.01</v>
      </c>
      <c r="R311" s="7">
        <f t="shared" si="98"/>
        <v>9329.7027999999</v>
      </c>
      <c r="S311" s="14">
        <f t="shared" si="99"/>
        <v>0.0130214281076431</v>
      </c>
      <c r="T311" s="15">
        <f ca="1" t="shared" si="100"/>
        <v>0.812903225806452</v>
      </c>
      <c r="U311" s="14">
        <f t="shared" si="101"/>
        <v>0.0400958886376821</v>
      </c>
      <c r="V311" s="9">
        <f t="shared" si="102"/>
        <v>0.311120781305169</v>
      </c>
      <c r="W311" s="16">
        <f t="shared" si="103"/>
        <v>1.0420319796802</v>
      </c>
      <c r="X311" s="17">
        <f ca="1" t="shared" si="104"/>
        <v>0.289773583100816</v>
      </c>
      <c r="Y311" s="9">
        <f ca="1" t="shared" si="95"/>
        <v>0.152446067526654</v>
      </c>
      <c r="Z311" s="5">
        <f ca="1" t="shared" si="96"/>
        <v>0.100479541032134</v>
      </c>
      <c r="AA311">
        <f ca="1" t="shared" si="92"/>
        <v>0</v>
      </c>
      <c r="AB311">
        <f t="shared" si="97"/>
        <v>0</v>
      </c>
      <c r="AC311" s="5">
        <f ca="1" t="shared" si="87"/>
        <v>0</v>
      </c>
      <c r="AD311">
        <f ca="1" t="shared" si="88"/>
        <v>0</v>
      </c>
    </row>
    <row r="312" spans="1:30">
      <c r="A312">
        <f>IF([1]Sheet!A312="","",[1]Sheet!A312)</f>
        <v>3275713</v>
      </c>
      <c r="B312" t="str">
        <f>IF(A312="","",[1]Sheet!B312)</f>
        <v>2025-04-19 19:33:20</v>
      </c>
      <c r="C312" t="str">
        <f>IF(A312="","",[1]Sheet!C312)</f>
        <v>小单32.36  小双35.28  大双32.36</v>
      </c>
      <c r="D312" t="str">
        <f>IF(A312="","",[1]Sheet!D312)</f>
        <v>小双</v>
      </c>
      <c r="E312">
        <f>IF(A312="","",[1]Sheet!E312)</f>
        <v>100</v>
      </c>
      <c r="F312">
        <f>IF(A312="","",[1]Sheet!F312)</f>
        <v>15</v>
      </c>
      <c r="G312" t="str">
        <f>IF(A312="","",[1]Sheet!G312)</f>
        <v>大单</v>
      </c>
      <c r="H312">
        <f>IF(A312="","",[1]Sheet!H312)</f>
        <v>0</v>
      </c>
      <c r="I312">
        <f>IF(A312="","",[1]Sheet!I312)</f>
        <v>-100</v>
      </c>
      <c r="J312" t="str">
        <f>IF(A312="","",IF(F312="待开奖","",[1]Sheet!J312))</f>
        <v>否</v>
      </c>
      <c r="K312">
        <f t="shared" si="105"/>
        <v>0</v>
      </c>
      <c r="L312" s="7">
        <f t="shared" si="106"/>
        <v>0</v>
      </c>
      <c r="M312" s="7" cm="1">
        <f ca="1" t="array" ref="M312">IF(L311="",IF(G311=0,M311,""),IF(ROW()&lt;32,"",AVERAGE(IF(OFFSET(L$2,ROW()-31,0,30,1)&lt;&gt;"",OFFSET(L$2,ROW()-31,0,30,1)))))</f>
        <v>0.733333333333333</v>
      </c>
      <c r="N312" s="8">
        <f ca="1" t="shared" si="93"/>
        <v>0.717204301075269</v>
      </c>
      <c r="O312" s="7">
        <f ca="1" t="array" ref="O312">IF(L311="","",IF(ROW()&lt;32,"",AVERAGE(IF(OFFSET(L$2,ROW()-21,0,20,1)&lt;&gt;"",OFFSET(L$2,ROW()-21,0,20,1)))))</f>
        <v>0.7</v>
      </c>
      <c r="P312" s="8">
        <f ca="1" t="shared" si="94"/>
        <v>0.654838709677419</v>
      </c>
      <c r="Q312" s="7">
        <f t="shared" si="107"/>
        <v>-100</v>
      </c>
      <c r="R312" s="7">
        <f t="shared" si="98"/>
        <v>9229.7027999999</v>
      </c>
      <c r="S312" s="14">
        <f t="shared" si="99"/>
        <v>-0.00337159554031291</v>
      </c>
      <c r="T312" s="15">
        <f ca="1" t="shared" si="100"/>
        <v>0.717204301075269</v>
      </c>
      <c r="U312" s="14">
        <f t="shared" si="101"/>
        <v>0.0400958886376821</v>
      </c>
      <c r="V312" s="9">
        <f t="shared" si="102"/>
        <v>0.412588119496199</v>
      </c>
      <c r="W312" s="16">
        <f t="shared" si="103"/>
        <v>0.903274485918438</v>
      </c>
      <c r="X312" s="17">
        <f ca="1" t="shared" si="104"/>
        <v>0.261986875503119</v>
      </c>
      <c r="Y312" s="9">
        <f ca="1" t="shared" si="95"/>
        <v>0.164281766999072</v>
      </c>
      <c r="Z312" s="5">
        <f ca="1" t="shared" si="96"/>
        <v>0.0913593185741657</v>
      </c>
      <c r="AA312">
        <f ca="1" t="shared" si="92"/>
        <v>0</v>
      </c>
      <c r="AB312">
        <f t="shared" si="97"/>
        <v>0</v>
      </c>
      <c r="AC312" s="5">
        <f ca="1" t="shared" si="87"/>
        <v>0</v>
      </c>
      <c r="AD312">
        <f ca="1" t="shared" si="88"/>
        <v>0</v>
      </c>
    </row>
    <row r="313" spans="1:30">
      <c r="A313">
        <f>IF([1]Sheet!A313="","",[1]Sheet!A313)</f>
        <v>3275714</v>
      </c>
      <c r="B313" t="str">
        <f>IF(A313="","",[1]Sheet!B313)</f>
        <v>2025-04-19 19:36:41</v>
      </c>
      <c r="C313" t="str">
        <f>IF(A313="","",[1]Sheet!C313)</f>
        <v>小单32.36  小双35.28  大双32.36</v>
      </c>
      <c r="D313" t="str">
        <f>IF(A313="","",[1]Sheet!D313)</f>
        <v>小双</v>
      </c>
      <c r="E313">
        <f>IF(A313="","",[1]Sheet!E313)</f>
        <v>100</v>
      </c>
      <c r="F313">
        <f>IF(A313="","",[1]Sheet!F313)</f>
        <v>12</v>
      </c>
      <c r="G313" t="str">
        <f>IF(A313="","",[1]Sheet!G313)</f>
        <v>小双</v>
      </c>
      <c r="H313">
        <f>IF(A313="","",[1]Sheet!H313)</f>
        <v>152.7624</v>
      </c>
      <c r="I313">
        <f>IF(A313="","",[1]Sheet!I313)</f>
        <v>52.7624</v>
      </c>
      <c r="J313" t="str">
        <f>IF(A313="","",IF(F313="待开奖","",[1]Sheet!J313))</f>
        <v>是</v>
      </c>
      <c r="K313">
        <f t="shared" si="105"/>
        <v>1</v>
      </c>
      <c r="L313" s="7">
        <f t="shared" si="106"/>
        <v>1</v>
      </c>
      <c r="M313" s="7" cm="1">
        <f ca="1" t="array" ref="M313">IF(L312="",IF(G312=0,M312,""),IF(ROW()&lt;32,"",AVERAGE(IF(OFFSET(L$2,ROW()-31,0,30,1)&lt;&gt;"",OFFSET(L$2,ROW()-31,0,30,1)))))</f>
        <v>0.766666666666667</v>
      </c>
      <c r="N313" s="8">
        <f ca="1" t="shared" si="93"/>
        <v>0.686021505376344</v>
      </c>
      <c r="O313" s="7">
        <f ca="1" t="array" ref="O313">IF(L312="","",IF(ROW()&lt;32,"",AVERAGE(IF(OFFSET(L$2,ROW()-21,0,20,1)&lt;&gt;"",OFFSET(L$2,ROW()-21,0,20,1)))))</f>
        <v>0.7</v>
      </c>
      <c r="P313" s="8">
        <f ca="1" t="shared" si="94"/>
        <v>0.654838709677419</v>
      </c>
      <c r="Q313" s="7">
        <f t="shared" si="107"/>
        <v>52.7624</v>
      </c>
      <c r="R313" s="7">
        <f t="shared" si="98"/>
        <v>9282.4651999999</v>
      </c>
      <c r="S313" s="14">
        <f t="shared" si="99"/>
        <v>-0.00340800088523612</v>
      </c>
      <c r="T313" s="15">
        <f ca="1" t="shared" si="100"/>
        <v>0.686021505376344</v>
      </c>
      <c r="U313" s="14">
        <f t="shared" si="101"/>
        <v>0.0400958886376821</v>
      </c>
      <c r="V313" s="9">
        <f t="shared" si="102"/>
        <v>0.458740203589905</v>
      </c>
      <c r="W313" s="16">
        <f t="shared" si="103"/>
        <v>0.784034932751121</v>
      </c>
      <c r="X313" s="17">
        <f ca="1" t="shared" si="104"/>
        <v>0.248430647852496</v>
      </c>
      <c r="Y313" s="9">
        <f ca="1" t="shared" si="95"/>
        <v>0.175207720513247</v>
      </c>
      <c r="Z313" s="5">
        <f ca="1" t="shared" si="96"/>
        <v>0.0805274384621365</v>
      </c>
      <c r="AA313">
        <f ca="1" t="shared" si="92"/>
        <v>0</v>
      </c>
      <c r="AB313">
        <f t="shared" si="97"/>
        <v>0</v>
      </c>
      <c r="AC313" s="5">
        <f ca="1" t="shared" si="87"/>
        <v>0</v>
      </c>
      <c r="AD313">
        <f ca="1" t="shared" si="88"/>
        <v>0</v>
      </c>
    </row>
    <row r="314" spans="1:30">
      <c r="A314">
        <f>IF([1]Sheet!A314="","",[1]Sheet!A314)</f>
        <v>3275715</v>
      </c>
      <c r="B314" t="str">
        <f>IF(A314="","",[1]Sheet!B314)</f>
        <v>2025-04-19 19:40:12</v>
      </c>
      <c r="C314" t="str">
        <f>IF(A314="","",[1]Sheet!C314)</f>
        <v>小单32.36  小双35.28  大双32.36</v>
      </c>
      <c r="D314" t="str">
        <f>IF(A314="","",[1]Sheet!D314)</f>
        <v>小双</v>
      </c>
      <c r="E314">
        <f>IF(A314="","",[1]Sheet!E314)</f>
        <v>100</v>
      </c>
      <c r="F314">
        <f>IF(A314="","",[1]Sheet!F314)</f>
        <v>10</v>
      </c>
      <c r="G314" t="str">
        <f>IF(A314="","",[1]Sheet!G314)</f>
        <v>小双</v>
      </c>
      <c r="H314">
        <f>IF(A314="","",[1]Sheet!H314)</f>
        <v>152.7624</v>
      </c>
      <c r="I314">
        <f>IF(A314="","",[1]Sheet!I314)</f>
        <v>52.7624</v>
      </c>
      <c r="J314" t="str">
        <f>IF(A314="","",IF(F314="待开奖","",[1]Sheet!J314))</f>
        <v>是</v>
      </c>
      <c r="K314">
        <f t="shared" si="105"/>
        <v>1</v>
      </c>
      <c r="L314" s="7">
        <f t="shared" si="106"/>
        <v>1</v>
      </c>
      <c r="M314" s="7" cm="1">
        <f ca="1" t="array" ref="M314">IF(L313="",IF(G313=0,M313,""),IF(ROW()&lt;32,"",AVERAGE(IF(OFFSET(L$2,ROW()-31,0,30,1)&lt;&gt;"",OFFSET(L$2,ROW()-31,0,30,1)))))</f>
        <v>0.766666666666667</v>
      </c>
      <c r="N314" s="8">
        <f ca="1" t="shared" si="93"/>
        <v>0.781720430107527</v>
      </c>
      <c r="O314" s="7">
        <f ca="1" t="array" ref="O314">IF(L313="","",IF(ROW()&lt;32,"",AVERAGE(IF(OFFSET(L$2,ROW()-21,0,20,1)&lt;&gt;"",OFFSET(L$2,ROW()-21,0,20,1)))))</f>
        <v>0.7</v>
      </c>
      <c r="P314" s="8">
        <f ca="1" t="shared" si="94"/>
        <v>0.719354838709677</v>
      </c>
      <c r="Q314" s="7">
        <f t="shared" si="107"/>
        <v>52.7624</v>
      </c>
      <c r="R314" s="7">
        <f t="shared" si="98"/>
        <v>9335.2275999999</v>
      </c>
      <c r="S314" s="14">
        <f t="shared" si="99"/>
        <v>-0.00338621270138189</v>
      </c>
      <c r="T314" s="15">
        <f ca="1" t="shared" si="100"/>
        <v>0.781720430107527</v>
      </c>
      <c r="U314" s="14">
        <f t="shared" si="101"/>
        <v>0.0400958886376821</v>
      </c>
      <c r="V314" s="9">
        <f t="shared" si="102"/>
        <v>0.510497079347599</v>
      </c>
      <c r="W314" s="16">
        <f t="shared" si="103"/>
        <v>0.903274485918438</v>
      </c>
      <c r="X314" s="17">
        <f ca="1" t="shared" si="104"/>
        <v>0.28467661214639</v>
      </c>
      <c r="Y314" s="9">
        <f ca="1" t="shared" si="95"/>
        <v>0.187332636042882</v>
      </c>
      <c r="Z314" s="5">
        <f ca="1" t="shared" si="96"/>
        <v>0.0676893610473448</v>
      </c>
      <c r="AA314">
        <f ca="1" t="shared" si="92"/>
        <v>0</v>
      </c>
      <c r="AB314">
        <f t="shared" si="97"/>
        <v>0</v>
      </c>
      <c r="AC314" s="5">
        <f ca="1" t="shared" si="87"/>
        <v>0</v>
      </c>
      <c r="AD314">
        <f ca="1" t="shared" si="88"/>
        <v>0</v>
      </c>
    </row>
    <row r="315" spans="1:30">
      <c r="A315">
        <f>IF([1]Sheet!A315="","",[1]Sheet!A315)</f>
        <v>3275716</v>
      </c>
      <c r="B315" t="str">
        <f>IF(A315="","",[1]Sheet!B315)</f>
        <v>2025-04-19 19:43:42</v>
      </c>
      <c r="C315" t="str">
        <f>IF(A315="","",[1]Sheet!C315)</f>
        <v>小单32.36  小双35.28  大双32.36</v>
      </c>
      <c r="D315" t="str">
        <f>IF(A315="","",[1]Sheet!D315)</f>
        <v>小双</v>
      </c>
      <c r="E315">
        <f>IF(A315="","",[1]Sheet!E315)</f>
        <v>100</v>
      </c>
      <c r="F315">
        <f>IF(A315="","",[1]Sheet!F315)</f>
        <v>6</v>
      </c>
      <c r="G315" t="str">
        <f>IF(A315="","",[1]Sheet!G315)</f>
        <v>小双</v>
      </c>
      <c r="H315">
        <f>IF(A315="","",[1]Sheet!H315)</f>
        <v>152.7624</v>
      </c>
      <c r="I315">
        <f>IF(A315="","",[1]Sheet!I315)</f>
        <v>52.7624</v>
      </c>
      <c r="J315" t="str">
        <f>IF(A315="","",IF(F315="待开奖","",[1]Sheet!J315))</f>
        <v>是</v>
      </c>
      <c r="K315">
        <f t="shared" si="105"/>
        <v>1</v>
      </c>
      <c r="L315" s="7">
        <f t="shared" si="106"/>
        <v>1</v>
      </c>
      <c r="M315" s="7" cm="1">
        <f ca="1" t="array" ref="M315">IF(L314="",IF(G314=0,M314,""),IF(ROW()&lt;32,"",AVERAGE(IF(OFFSET(L$2,ROW()-31,0,30,1)&lt;&gt;"",OFFSET(L$2,ROW()-31,0,30,1)))))</f>
        <v>0.766666666666667</v>
      </c>
      <c r="N315" s="8">
        <f ca="1" t="shared" si="93"/>
        <v>0.781720430107527</v>
      </c>
      <c r="O315" s="7">
        <f ca="1" t="array" ref="O315">IF(L314="","",IF(ROW()&lt;32,"",AVERAGE(IF(OFFSET(L$2,ROW()-21,0,20,1)&lt;&gt;"",OFFSET(L$2,ROW()-21,0,20,1)))))</f>
        <v>0.75</v>
      </c>
      <c r="P315" s="8">
        <f ca="1" t="shared" si="94"/>
        <v>0.766129032258065</v>
      </c>
      <c r="Q315" s="7">
        <f t="shared" si="107"/>
        <v>52.7624</v>
      </c>
      <c r="R315" s="7">
        <f t="shared" si="98"/>
        <v>9387.9899999999</v>
      </c>
      <c r="S315" s="14">
        <f t="shared" si="99"/>
        <v>-0.00336713838119754</v>
      </c>
      <c r="T315" s="15">
        <f ca="1" t="shared" si="100"/>
        <v>0.781720430107527</v>
      </c>
      <c r="U315" s="14">
        <f t="shared" si="101"/>
        <v>0.0400958886376821</v>
      </c>
      <c r="V315" s="9">
        <f t="shared" si="102"/>
        <v>0.510229218066908</v>
      </c>
      <c r="W315" s="16">
        <f t="shared" si="103"/>
        <v>0.903295576444064</v>
      </c>
      <c r="X315" s="17">
        <f ca="1" t="shared" si="104"/>
        <v>0.284657657366939</v>
      </c>
      <c r="Y315" s="9">
        <f ca="1" t="shared" si="95"/>
        <v>0.1973132521539</v>
      </c>
      <c r="Z315" s="5">
        <f ca="1" t="shared" si="96"/>
        <v>0.0586223789524196</v>
      </c>
      <c r="AA315">
        <f ca="1" t="shared" si="92"/>
        <v>0</v>
      </c>
      <c r="AB315">
        <f t="shared" si="97"/>
        <v>0</v>
      </c>
      <c r="AC315" s="5">
        <f ca="1" t="shared" si="87"/>
        <v>0</v>
      </c>
      <c r="AD315">
        <f ca="1" t="shared" si="88"/>
        <v>0</v>
      </c>
    </row>
    <row r="316" spans="1:30">
      <c r="A316">
        <f>IF([1]Sheet!A316="","",[1]Sheet!A316)</f>
        <v>3275717</v>
      </c>
      <c r="B316" t="str">
        <f>IF(A316="","",[1]Sheet!B316)</f>
        <v>2025-04-19 19:47:13</v>
      </c>
      <c r="C316" t="str">
        <f>IF(A316="","",[1]Sheet!C316)</f>
        <v>小单32.36  小双35.28  大双32.36</v>
      </c>
      <c r="D316" t="str">
        <f>IF(A316="","",[1]Sheet!D316)</f>
        <v>小双</v>
      </c>
      <c r="E316">
        <f>IF(A316="","",[1]Sheet!E316)</f>
        <v>100</v>
      </c>
      <c r="F316">
        <f>IF(A316="","",[1]Sheet!F316)</f>
        <v>21</v>
      </c>
      <c r="G316" t="str">
        <f>IF(A316="","",[1]Sheet!G316)</f>
        <v>大单</v>
      </c>
      <c r="H316">
        <f>IF(A316="","",[1]Sheet!H316)</f>
        <v>0</v>
      </c>
      <c r="I316">
        <f>IF(A316="","",[1]Sheet!I316)</f>
        <v>-100</v>
      </c>
      <c r="J316" t="str">
        <f>IF(A316="","",IF(F316="待开奖","",[1]Sheet!J316))</f>
        <v>否</v>
      </c>
      <c r="K316">
        <f t="shared" si="105"/>
        <v>0</v>
      </c>
      <c r="L316" s="7">
        <f t="shared" si="106"/>
        <v>0</v>
      </c>
      <c r="M316" s="7" cm="1">
        <f ca="1" t="array" ref="M316">IF(L315="",IF(G315=0,M315,""),IF(ROW()&lt;32,"",AVERAGE(IF(OFFSET(L$2,ROW()-31,0,30,1)&lt;&gt;"",OFFSET(L$2,ROW()-31,0,30,1)))))</f>
        <v>0.733333333333333</v>
      </c>
      <c r="N316" s="8">
        <f ca="1" t="shared" si="93"/>
        <v>0.781720430107527</v>
      </c>
      <c r="O316" s="7">
        <f ca="1" t="array" ref="O316">IF(L315="","",IF(ROW()&lt;32,"",AVERAGE(IF(OFFSET(L$2,ROW()-21,0,20,1)&lt;&gt;"",OFFSET(L$2,ROW()-21,0,20,1)))))</f>
        <v>0.7</v>
      </c>
      <c r="P316" s="8">
        <f ca="1" t="shared" si="94"/>
        <v>0.719354838709677</v>
      </c>
      <c r="Q316" s="7">
        <f t="shared" si="107"/>
        <v>-100</v>
      </c>
      <c r="R316" s="7">
        <f t="shared" si="98"/>
        <v>9287.9899999999</v>
      </c>
      <c r="S316" s="14">
        <f t="shared" si="99"/>
        <v>-0.00334582301874506</v>
      </c>
      <c r="T316" s="15">
        <f ca="1" t="shared" si="100"/>
        <v>0.781720430107527</v>
      </c>
      <c r="U316" s="14">
        <f t="shared" si="101"/>
        <v>0.0400958886376821</v>
      </c>
      <c r="V316" s="9">
        <f t="shared" si="102"/>
        <v>0.46512137518926</v>
      </c>
      <c r="W316" s="16">
        <f t="shared" si="103"/>
        <v>0.903295576444064</v>
      </c>
      <c r="X316" s="17">
        <f ca="1" t="shared" si="104"/>
        <v>0.28015326768791</v>
      </c>
      <c r="Y316" s="9">
        <f ca="1" t="shared" si="95"/>
        <v>0.205161918448968</v>
      </c>
      <c r="Z316" s="5">
        <f ca="1" t="shared" si="96"/>
        <v>0.0531723814465653</v>
      </c>
      <c r="AA316">
        <f ca="1" t="shared" si="92"/>
        <v>0</v>
      </c>
      <c r="AB316">
        <f t="shared" si="97"/>
        <v>0</v>
      </c>
      <c r="AC316" s="5">
        <f ca="1" t="shared" si="87"/>
        <v>0</v>
      </c>
      <c r="AD316">
        <f ca="1" t="shared" si="88"/>
        <v>0</v>
      </c>
    </row>
    <row r="317" spans="1:30">
      <c r="A317">
        <f>IF([1]Sheet!A317="","",[1]Sheet!A317)</f>
        <v>3275718</v>
      </c>
      <c r="B317" t="str">
        <f>IF(A317="","",[1]Sheet!B317)</f>
        <v>2025-04-19 19:50:44</v>
      </c>
      <c r="C317" t="str">
        <f>IF(A317="","",[1]Sheet!C317)</f>
        <v>小单32.36  小双35.28  大双32.36</v>
      </c>
      <c r="D317" t="str">
        <f>IF(A317="","",[1]Sheet!D317)</f>
        <v>小双</v>
      </c>
      <c r="E317">
        <f>IF(A317="","",[1]Sheet!E317)</f>
        <v>100</v>
      </c>
      <c r="F317">
        <f>IF(A317="","",[1]Sheet!F317)</f>
        <v>14</v>
      </c>
      <c r="G317" t="str">
        <f>IF(A317="","",[1]Sheet!G317)</f>
        <v>大双</v>
      </c>
      <c r="H317">
        <f>IF(A317="","",[1]Sheet!H317)</f>
        <v>0</v>
      </c>
      <c r="I317">
        <f>IF(A317="","",[1]Sheet!I317)</f>
        <v>-100</v>
      </c>
      <c r="J317" t="str">
        <f>IF(A317="","",IF(F317="待开奖","",[1]Sheet!J317))</f>
        <v>否</v>
      </c>
      <c r="K317">
        <f t="shared" si="105"/>
        <v>0</v>
      </c>
      <c r="L317" s="7">
        <f t="shared" si="106"/>
        <v>1</v>
      </c>
      <c r="M317" s="7" cm="1">
        <f ca="1" t="array" ref="M317">IF(L316="",IF(G316=0,M316,""),IF(ROW()&lt;32,"",AVERAGE(IF(OFFSET(L$2,ROW()-31,0,30,1)&lt;&gt;"",OFFSET(L$2,ROW()-31,0,30,1)))))</f>
        <v>0.733333333333333</v>
      </c>
      <c r="N317" s="8">
        <f ca="1" t="shared" si="93"/>
        <v>0.686021505376344</v>
      </c>
      <c r="O317" s="7">
        <f ca="1" t="array" ref="O317">IF(L316="","",IF(ROW()&lt;32,"",AVERAGE(IF(OFFSET(L$2,ROW()-21,0,20,1)&lt;&gt;"",OFFSET(L$2,ROW()-21,0,20,1)))))</f>
        <v>0.7</v>
      </c>
      <c r="P317" s="8">
        <f ca="1" t="shared" si="94"/>
        <v>0.654838709677419</v>
      </c>
      <c r="Q317" s="7">
        <f t="shared" si="107"/>
        <v>-68.1</v>
      </c>
      <c r="R317" s="7">
        <f t="shared" si="98"/>
        <v>9219.8899999999</v>
      </c>
      <c r="S317" s="14">
        <f t="shared" si="99"/>
        <v>-0.0194521146897685</v>
      </c>
      <c r="T317" s="15">
        <f ca="1" t="shared" si="100"/>
        <v>0.686021505376344</v>
      </c>
      <c r="U317" s="14">
        <f t="shared" si="101"/>
        <v>0.0400958886376821</v>
      </c>
      <c r="V317" s="9">
        <f t="shared" si="102"/>
        <v>0.360064811566712</v>
      </c>
      <c r="W317" s="16">
        <f t="shared" si="103"/>
        <v>0.784073598773354</v>
      </c>
      <c r="X317" s="17">
        <f ca="1" t="shared" si="104"/>
        <v>0.23375374111104</v>
      </c>
      <c r="Y317" s="9">
        <f ca="1" t="shared" si="95"/>
        <v>0.209775038255167</v>
      </c>
      <c r="Z317" s="5">
        <f ca="1" t="shared" si="96"/>
        <v>0.0493091274593036</v>
      </c>
      <c r="AA317">
        <f ca="1" t="shared" si="92"/>
        <v>0</v>
      </c>
      <c r="AB317">
        <f t="shared" si="97"/>
        <v>0</v>
      </c>
      <c r="AC317" s="5">
        <f ca="1" t="shared" si="87"/>
        <v>0</v>
      </c>
      <c r="AD317">
        <f ca="1" t="shared" si="88"/>
        <v>0</v>
      </c>
    </row>
    <row r="318" spans="1:30">
      <c r="A318">
        <f>IF([1]Sheet!A318="","",[1]Sheet!A318)</f>
        <v>3275719</v>
      </c>
      <c r="B318" t="str">
        <f>IF(A318="","",[1]Sheet!B318)</f>
        <v>2025-04-19 19:54:15</v>
      </c>
      <c r="C318" t="str">
        <f>IF(A318="","",[1]Sheet!C318)</f>
        <v>小单32.36  小双35.28  大双32.36</v>
      </c>
      <c r="D318" t="str">
        <f>IF(A318="","",[1]Sheet!D318)</f>
        <v>小双</v>
      </c>
      <c r="E318">
        <f>IF(A318="","",[1]Sheet!E318)</f>
        <v>100</v>
      </c>
      <c r="F318">
        <f>IF(A318="","",[1]Sheet!F318)</f>
        <v>12</v>
      </c>
      <c r="G318" t="str">
        <f>IF(A318="","",[1]Sheet!G318)</f>
        <v>小双</v>
      </c>
      <c r="H318">
        <f>IF(A318="","",[1]Sheet!H318)</f>
        <v>152.7624</v>
      </c>
      <c r="I318">
        <f>IF(A318="","",[1]Sheet!I318)</f>
        <v>52.7624</v>
      </c>
      <c r="J318" t="str">
        <f>IF(A318="","",IF(F318="待开奖","",[1]Sheet!J318))</f>
        <v>是</v>
      </c>
      <c r="K318">
        <f t="shared" si="105"/>
        <v>1</v>
      </c>
      <c r="L318" s="7">
        <f t="shared" si="106"/>
        <v>1</v>
      </c>
      <c r="M318" s="7" cm="1">
        <f ca="1" t="array" ref="M318">IF(L317="",IF(G317=0,M317,""),IF(ROW()&lt;32,"",AVERAGE(IF(OFFSET(L$2,ROW()-31,0,30,1)&lt;&gt;"",OFFSET(L$2,ROW()-31,0,30,1)))))</f>
        <v>0.733333333333333</v>
      </c>
      <c r="N318" s="8">
        <f ca="1" t="shared" si="93"/>
        <v>0.750537634408602</v>
      </c>
      <c r="O318" s="7">
        <f ca="1" t="array" ref="O318">IF(L317="","",IF(ROW()&lt;32,"",AVERAGE(IF(OFFSET(L$2,ROW()-21,0,20,1)&lt;&gt;"",OFFSET(L$2,ROW()-21,0,20,1)))))</f>
        <v>0.75</v>
      </c>
      <c r="P318" s="8">
        <f ca="1" t="shared" si="94"/>
        <v>0.766129032258065</v>
      </c>
      <c r="Q318" s="7">
        <f t="shared" si="107"/>
        <v>52.7624</v>
      </c>
      <c r="R318" s="7">
        <f t="shared" si="98"/>
        <v>9272.6523999999</v>
      </c>
      <c r="S318" s="14">
        <f t="shared" si="99"/>
        <v>-0.0315920702871729</v>
      </c>
      <c r="T318" s="15">
        <f ca="1" t="shared" si="100"/>
        <v>0.750537634408602</v>
      </c>
      <c r="U318" s="14">
        <f t="shared" si="101"/>
        <v>0.0400958886376821</v>
      </c>
      <c r="V318" s="9">
        <f t="shared" si="102"/>
        <v>0.225250498434891</v>
      </c>
      <c r="W318" s="16">
        <f t="shared" si="103"/>
        <v>0.683193181643359</v>
      </c>
      <c r="X318" s="17">
        <f ca="1" t="shared" si="104"/>
        <v>0.219445507212089</v>
      </c>
      <c r="Y318" s="9">
        <f ca="1" t="shared" si="95"/>
        <v>0.21319837440151</v>
      </c>
      <c r="Z318" s="5">
        <f ca="1" t="shared" si="96"/>
        <v>0.0461985328897562</v>
      </c>
      <c r="AA318">
        <f ca="1" t="shared" si="92"/>
        <v>0</v>
      </c>
      <c r="AB318">
        <f t="shared" si="97"/>
        <v>1</v>
      </c>
      <c r="AC318" s="5">
        <f ca="1" t="shared" si="87"/>
        <v>0</v>
      </c>
      <c r="AD318">
        <f ca="1" t="shared" si="88"/>
        <v>0</v>
      </c>
    </row>
    <row r="319" spans="1:30">
      <c r="A319">
        <f>IF([1]Sheet!A319="","",[1]Sheet!A319)</f>
        <v>3275720</v>
      </c>
      <c r="B319" t="str">
        <f>IF(A319="","",[1]Sheet!B319)</f>
        <v>2025-04-19 19:57:46</v>
      </c>
      <c r="C319" t="str">
        <f>IF(A319="","",[1]Sheet!C319)</f>
        <v>小单32.36  小双35.28  大双32.36</v>
      </c>
      <c r="D319" t="str">
        <f>IF(A319="","",[1]Sheet!D319)</f>
        <v>小双</v>
      </c>
      <c r="E319">
        <f>IF(A319="","",[1]Sheet!E319)</f>
        <v>100</v>
      </c>
      <c r="F319">
        <f>IF(A319="","",[1]Sheet!F319)</f>
        <v>18</v>
      </c>
      <c r="G319" t="str">
        <f>IF(A319="","",[1]Sheet!G319)</f>
        <v>大双</v>
      </c>
      <c r="H319">
        <f>IF(A319="","",[1]Sheet!H319)</f>
        <v>152.7392</v>
      </c>
      <c r="I319">
        <f>IF(A319="","",[1]Sheet!I319)</f>
        <v>52.7392</v>
      </c>
      <c r="J319" t="str">
        <f>IF(A319="","",IF(F319="待开奖","",[1]Sheet!J319))</f>
        <v>是</v>
      </c>
      <c r="K319">
        <f t="shared" si="105"/>
        <v>1</v>
      </c>
      <c r="L319" s="7">
        <f t="shared" si="106"/>
        <v>1</v>
      </c>
      <c r="M319" s="7" cm="1">
        <f ca="1" t="array" ref="M319">IF(L318="",IF(G318=0,M318,""),IF(ROW()&lt;32,"",AVERAGE(IF(OFFSET(L$2,ROW()-31,0,30,1)&lt;&gt;"",OFFSET(L$2,ROW()-31,0,30,1)))))</f>
        <v>0.733333333333333</v>
      </c>
      <c r="N319" s="8">
        <f ca="1" t="shared" si="93"/>
        <v>0.750537634408602</v>
      </c>
      <c r="O319" s="7">
        <f ca="1" t="array" ref="O319">IF(L318="","",IF(ROW()&lt;32,"",AVERAGE(IF(OFFSET(L$2,ROW()-21,0,20,1)&lt;&gt;"",OFFSET(L$2,ROW()-21,0,20,1)))))</f>
        <v>0.8</v>
      </c>
      <c r="P319" s="8">
        <f ca="1" t="shared" si="94"/>
        <v>0.812903225806452</v>
      </c>
      <c r="Q319" s="7">
        <f t="shared" si="107"/>
        <v>52.7392</v>
      </c>
      <c r="R319" s="7">
        <f t="shared" si="98"/>
        <v>9325.3915999999</v>
      </c>
      <c r="S319" s="14">
        <f t="shared" si="99"/>
        <v>-0.0190334740372561</v>
      </c>
      <c r="T319" s="15">
        <f ca="1" t="shared" si="100"/>
        <v>0.750537634408602</v>
      </c>
      <c r="U319" s="14">
        <f t="shared" si="101"/>
        <v>0.0400958886376821</v>
      </c>
      <c r="V319" s="9">
        <f t="shared" si="102"/>
        <v>0.147927573757359</v>
      </c>
      <c r="W319" s="16">
        <f t="shared" si="103"/>
        <v>0.686531591821664</v>
      </c>
      <c r="X319" s="17">
        <f ca="1" t="shared" si="104"/>
        <v>0.215814634637141</v>
      </c>
      <c r="Y319" s="9">
        <f ca="1" t="shared" si="95"/>
        <v>0.215989713123847</v>
      </c>
      <c r="Z319" s="5">
        <f ca="1" t="shared" si="96"/>
        <v>0.0436734639160368</v>
      </c>
      <c r="AA319">
        <f ca="1" t="shared" si="92"/>
        <v>0</v>
      </c>
      <c r="AB319">
        <f t="shared" si="97"/>
        <v>0</v>
      </c>
      <c r="AC319" s="5">
        <f ca="1" t="shared" si="87"/>
        <v>0</v>
      </c>
      <c r="AD319">
        <f ca="1" t="shared" si="88"/>
        <v>0</v>
      </c>
    </row>
    <row r="320" spans="1:30">
      <c r="A320">
        <f>IF([1]Sheet!A320="","",[1]Sheet!A320)</f>
        <v>3275721</v>
      </c>
      <c r="B320" t="str">
        <f>IF(A320="","",[1]Sheet!B320)</f>
        <v>2025-04-19 20:01:17</v>
      </c>
      <c r="C320" t="str">
        <f>IF(A320="","",[1]Sheet!C320)</f>
        <v>小单32.36  小双35.28  大双32.36</v>
      </c>
      <c r="D320" t="str">
        <f>IF(A320="","",[1]Sheet!D320)</f>
        <v>小双</v>
      </c>
      <c r="E320">
        <f>IF(A320="","",[1]Sheet!E320)</f>
        <v>100</v>
      </c>
      <c r="F320">
        <f>IF(A320="","",[1]Sheet!F320)</f>
        <v>14</v>
      </c>
      <c r="G320" t="str">
        <f>IF(A320="","",[1]Sheet!G320)</f>
        <v>大双</v>
      </c>
      <c r="H320">
        <f>IF(A320="","",[1]Sheet!H320)</f>
        <v>0</v>
      </c>
      <c r="I320">
        <f>IF(A320="","",[1]Sheet!I320)</f>
        <v>-100</v>
      </c>
      <c r="J320" t="str">
        <f>IF(A320="","",IF(F320="待开奖","",[1]Sheet!J320))</f>
        <v>否</v>
      </c>
      <c r="K320">
        <f t="shared" si="105"/>
        <v>0</v>
      </c>
      <c r="L320" s="7">
        <f t="shared" si="106"/>
        <v>1</v>
      </c>
      <c r="M320" s="7" cm="1">
        <f ca="1" t="array" ref="M320">IF(L319="",IF(G319=0,M319,""),IF(ROW()&lt;32,"",AVERAGE(IF(OFFSET(L$2,ROW()-31,0,30,1)&lt;&gt;"",OFFSET(L$2,ROW()-31,0,30,1)))))</f>
        <v>0.733333333333333</v>
      </c>
      <c r="N320" s="8">
        <f ca="1" t="shared" si="93"/>
        <v>0.750537634408602</v>
      </c>
      <c r="O320" s="7">
        <f ca="1" t="array" ref="O320">IF(L319="","",IF(ROW()&lt;32,"",AVERAGE(IF(OFFSET(L$2,ROW()-21,0,20,1)&lt;&gt;"",OFFSET(L$2,ROW()-21,0,20,1)))))</f>
        <v>0.8</v>
      </c>
      <c r="P320" s="8">
        <f ca="1" t="shared" si="94"/>
        <v>0.812903225806452</v>
      </c>
      <c r="Q320" s="7">
        <f t="shared" si="107"/>
        <v>-68.1</v>
      </c>
      <c r="R320" s="7">
        <f t="shared" si="98"/>
        <v>9257.2915999999</v>
      </c>
      <c r="S320" s="14">
        <f t="shared" si="99"/>
        <v>-0.0189278687985125</v>
      </c>
      <c r="T320" s="15">
        <f ca="1" t="shared" si="100"/>
        <v>0.750537634408602</v>
      </c>
      <c r="U320" s="14">
        <f t="shared" si="101"/>
        <v>0.0400958886376821</v>
      </c>
      <c r="V320" s="9">
        <f t="shared" si="102"/>
        <v>0.100497927128999</v>
      </c>
      <c r="W320" s="16">
        <f t="shared" si="103"/>
        <v>0.787690205163247</v>
      </c>
      <c r="X320" s="17">
        <f ca="1" t="shared" si="104"/>
        <v>0.221219212880087</v>
      </c>
      <c r="Y320" s="9">
        <f ca="1" t="shared" si="95"/>
        <v>0.219337643396008</v>
      </c>
      <c r="Z320" s="5">
        <f ca="1" t="shared" si="96"/>
        <v>0.0399364457755688</v>
      </c>
      <c r="AA320">
        <f ca="1" t="shared" si="92"/>
        <v>0</v>
      </c>
      <c r="AB320">
        <f t="shared" si="97"/>
        <v>0</v>
      </c>
      <c r="AC320" s="5">
        <f ca="1" t="shared" ref="AC320:AC383" si="108">IF(OR(SUM(AB301:AB320)&gt;3,SUM(AB311:AB320)&gt;2),0,AA320)</f>
        <v>0</v>
      </c>
      <c r="AD320">
        <f ca="1" t="shared" si="88"/>
        <v>0</v>
      </c>
    </row>
    <row r="321" spans="1:30">
      <c r="A321">
        <f>IF([1]Sheet!A321="","",[1]Sheet!A321)</f>
        <v>3275722</v>
      </c>
      <c r="B321" t="str">
        <f>IF(A321="","",[1]Sheet!B321)</f>
        <v>2025-04-19 20:04:47</v>
      </c>
      <c r="C321" t="str">
        <f>IF(A321="","",[1]Sheet!C321)</f>
        <v>小单32.36  小双35.28  大双32.36</v>
      </c>
      <c r="D321" t="str">
        <f>IF(A321="","",[1]Sheet!D321)</f>
        <v>小双</v>
      </c>
      <c r="E321">
        <f>IF(A321="","",[1]Sheet!E321)</f>
        <v>100</v>
      </c>
      <c r="F321">
        <f>IF(A321="","",[1]Sheet!F321)</f>
        <v>19</v>
      </c>
      <c r="G321" t="str">
        <f>IF(A321="","",[1]Sheet!G321)</f>
        <v>大单</v>
      </c>
      <c r="H321">
        <f>IF(A321="","",[1]Sheet!H321)</f>
        <v>0</v>
      </c>
      <c r="I321">
        <f>IF(A321="","",[1]Sheet!I321)</f>
        <v>-100</v>
      </c>
      <c r="J321" t="str">
        <f>IF(A321="","",IF(F321="待开奖","",[1]Sheet!J321))</f>
        <v>否</v>
      </c>
      <c r="K321">
        <f t="shared" si="105"/>
        <v>0</v>
      </c>
      <c r="L321" s="7">
        <f t="shared" si="106"/>
        <v>0</v>
      </c>
      <c r="M321" s="7" cm="1">
        <f ca="1" t="array" ref="M321">IF(L320="",IF(G320=0,M320,""),IF(ROW()&lt;32,"",AVERAGE(IF(OFFSET(L$2,ROW()-31,0,30,1)&lt;&gt;"",OFFSET(L$2,ROW()-31,0,30,1)))))</f>
        <v>0.7</v>
      </c>
      <c r="N321" s="8">
        <f ca="1" t="shared" si="93"/>
        <v>0.750537634408602</v>
      </c>
      <c r="O321" s="7">
        <f ca="1" t="array" ref="O321">IF(L320="","",IF(ROW()&lt;32,"",AVERAGE(IF(OFFSET(L$2,ROW()-21,0,20,1)&lt;&gt;"",OFFSET(L$2,ROW()-21,0,20,1)))))</f>
        <v>0.75</v>
      </c>
      <c r="P321" s="8">
        <f ca="1" t="shared" si="94"/>
        <v>0.766129032258065</v>
      </c>
      <c r="Q321" s="7">
        <f t="shared" si="107"/>
        <v>-100</v>
      </c>
      <c r="R321" s="7">
        <f t="shared" si="98"/>
        <v>9157.2915999999</v>
      </c>
      <c r="S321" s="14">
        <f t="shared" si="99"/>
        <v>-0.031468447623293</v>
      </c>
      <c r="T321" s="15">
        <f ca="1" t="shared" si="100"/>
        <v>0.750537634408602</v>
      </c>
      <c r="U321" s="14">
        <f t="shared" si="101"/>
        <v>0.0400958886376821</v>
      </c>
      <c r="V321" s="9">
        <f t="shared" si="102"/>
        <v>-0.00339434956723881</v>
      </c>
      <c r="W321" s="16">
        <f t="shared" si="103"/>
        <v>0.686531591821664</v>
      </c>
      <c r="X321" s="17">
        <f ca="1" t="shared" si="104"/>
        <v>0.19695195022887</v>
      </c>
      <c r="Y321" s="9">
        <f ca="1" t="shared" si="95"/>
        <v>0.221213446607841</v>
      </c>
      <c r="Z321" s="5">
        <f ca="1" t="shared" si="96"/>
        <v>0.0374414158723423</v>
      </c>
      <c r="AA321">
        <f ca="1" t="shared" si="92"/>
        <v>0</v>
      </c>
      <c r="AB321">
        <f t="shared" si="97"/>
        <v>1</v>
      </c>
      <c r="AC321" s="5">
        <f ca="1" t="shared" si="108"/>
        <v>0</v>
      </c>
      <c r="AD321">
        <f ca="1" t="shared" ref="AD321:AD384" si="109">IF(X321&gt;=$Y$1,I321,0)</f>
        <v>0</v>
      </c>
    </row>
    <row r="322" spans="1:30">
      <c r="A322">
        <f>IF([1]Sheet!A322="","",[1]Sheet!A322)</f>
        <v>3275723</v>
      </c>
      <c r="B322" t="str">
        <f>IF(A322="","",[1]Sheet!B322)</f>
        <v>2025-04-19 20:08:18</v>
      </c>
      <c r="C322" t="str">
        <f>IF(A322="","",[1]Sheet!C322)</f>
        <v>小单32.36  小双35.28  大双32.36</v>
      </c>
      <c r="D322" t="str">
        <f>IF(A322="","",[1]Sheet!D322)</f>
        <v>小双</v>
      </c>
      <c r="E322">
        <f>IF(A322="","",[1]Sheet!E322)</f>
        <v>100</v>
      </c>
      <c r="F322">
        <f>IF(A322="","",[1]Sheet!F322)</f>
        <v>11</v>
      </c>
      <c r="G322" t="str">
        <f>IF(A322="","",[1]Sheet!G322)</f>
        <v>小单</v>
      </c>
      <c r="H322">
        <f>IF(A322="","",[1]Sheet!H322)</f>
        <v>152.7392</v>
      </c>
      <c r="I322">
        <f>IF(A322="","",[1]Sheet!I322)</f>
        <v>52.7392</v>
      </c>
      <c r="J322" t="str">
        <f>IF(A322="","",IF(F322="待开奖","",[1]Sheet!J322))</f>
        <v>是</v>
      </c>
      <c r="K322">
        <f t="shared" si="105"/>
        <v>1</v>
      </c>
      <c r="L322" s="7">
        <f t="shared" si="106"/>
        <v>1</v>
      </c>
      <c r="M322" s="7" cm="1">
        <f ca="1" t="array" ref="M322">IF(L321="",IF(G321=0,M321,""),IF(ROW()&lt;32,"",AVERAGE(IF(OFFSET(L$2,ROW()-31,0,30,1)&lt;&gt;"",OFFSET(L$2,ROW()-31,0,30,1)))))</f>
        <v>0.733333333333333</v>
      </c>
      <c r="N322" s="8">
        <f ca="1" t="shared" si="93"/>
        <v>0.654838709677419</v>
      </c>
      <c r="O322" s="7">
        <f ca="1" t="array" ref="O322">IF(L321="","",IF(ROW()&lt;32,"",AVERAGE(IF(OFFSET(L$2,ROW()-21,0,20,1)&lt;&gt;"",OFFSET(L$2,ROW()-21,0,20,1)))))</f>
        <v>0.75</v>
      </c>
      <c r="P322" s="8">
        <f ca="1" t="shared" si="94"/>
        <v>0.701612903225806</v>
      </c>
      <c r="Q322" s="7">
        <f t="shared" si="107"/>
        <v>52.7392</v>
      </c>
      <c r="R322" s="7">
        <f t="shared" si="98"/>
        <v>9210.0307999999</v>
      </c>
      <c r="S322" s="14">
        <f t="shared" si="99"/>
        <v>-0.0318011629688658</v>
      </c>
      <c r="T322" s="15">
        <f ca="1" t="shared" si="100"/>
        <v>0.654838709677419</v>
      </c>
      <c r="U322" s="14">
        <f t="shared" si="101"/>
        <v>0.0424842794455735</v>
      </c>
      <c r="V322" s="9">
        <f t="shared" si="102"/>
        <v>-0.100501755602573</v>
      </c>
      <c r="W322" s="16">
        <f t="shared" si="103"/>
        <v>0.59980743132241</v>
      </c>
      <c r="X322" s="17">
        <f ca="1" t="shared" si="104"/>
        <v>0.158612676783136</v>
      </c>
      <c r="Y322" s="9">
        <f ca="1" t="shared" si="95"/>
        <v>0.220648841260472</v>
      </c>
      <c r="Z322" s="5">
        <f ca="1" t="shared" si="96"/>
        <v>0.0382448287506165</v>
      </c>
      <c r="AA322">
        <f ca="1" t="shared" si="92"/>
        <v>0</v>
      </c>
      <c r="AB322">
        <f t="shared" si="97"/>
        <v>0</v>
      </c>
      <c r="AC322" s="5">
        <f ca="1" t="shared" si="108"/>
        <v>0</v>
      </c>
      <c r="AD322">
        <f ca="1" t="shared" si="109"/>
        <v>0</v>
      </c>
    </row>
    <row r="323" spans="1:30">
      <c r="A323">
        <f>IF([1]Sheet!A323="","",[1]Sheet!A323)</f>
        <v>3275724</v>
      </c>
      <c r="B323" t="str">
        <f>IF(A323="","",[1]Sheet!B323)</f>
        <v>2025-04-19 20:11:49</v>
      </c>
      <c r="C323" t="str">
        <f>IF(A323="","",[1]Sheet!C323)</f>
        <v>小单32.36  小双35.28  大双32.36</v>
      </c>
      <c r="D323" t="str">
        <f>IF(A323="","",[1]Sheet!D323)</f>
        <v>小双</v>
      </c>
      <c r="E323">
        <f>IF(A323="","",[1]Sheet!E323)</f>
        <v>100</v>
      </c>
      <c r="F323">
        <f>IF(A323="","",[1]Sheet!F323)</f>
        <v>6</v>
      </c>
      <c r="G323" t="str">
        <f>IF(A323="","",[1]Sheet!G323)</f>
        <v>小双</v>
      </c>
      <c r="H323">
        <f>IF(A323="","",[1]Sheet!H323)</f>
        <v>152.7624</v>
      </c>
      <c r="I323">
        <f>IF(A323="","",[1]Sheet!I323)</f>
        <v>52.7624</v>
      </c>
      <c r="J323" t="str">
        <f>IF(A323="","",IF(F323="待开奖","",[1]Sheet!J323))</f>
        <v>是</v>
      </c>
      <c r="K323">
        <f t="shared" si="105"/>
        <v>1</v>
      </c>
      <c r="L323" s="7">
        <f t="shared" si="106"/>
        <v>1</v>
      </c>
      <c r="M323" s="7" cm="1">
        <f ca="1" t="array" ref="M323">IF(L322="",IF(G322=0,M322,""),IF(ROW()&lt;32,"",AVERAGE(IF(OFFSET(L$2,ROW()-31,0,30,1)&lt;&gt;"",OFFSET(L$2,ROW()-31,0,30,1)))))</f>
        <v>0.733333333333333</v>
      </c>
      <c r="N323" s="8">
        <f ca="1" t="shared" si="93"/>
        <v>0.750537634408602</v>
      </c>
      <c r="O323" s="7">
        <f ca="1" t="array" ref="O323">IF(L322="","",IF(ROW()&lt;32,"",AVERAGE(IF(OFFSET(L$2,ROW()-21,0,20,1)&lt;&gt;"",OFFSET(L$2,ROW()-21,0,20,1)))))</f>
        <v>0.75</v>
      </c>
      <c r="P323" s="8">
        <f ca="1" t="shared" si="94"/>
        <v>0.766129032258065</v>
      </c>
      <c r="Q323" s="7">
        <f t="shared" si="107"/>
        <v>52.7624</v>
      </c>
      <c r="R323" s="7">
        <f t="shared" si="98"/>
        <v>9262.7931999999</v>
      </c>
      <c r="S323" s="14">
        <f t="shared" si="99"/>
        <v>-0.0316271817913388</v>
      </c>
      <c r="T323" s="15">
        <f ca="1" t="shared" si="100"/>
        <v>0.750537634408602</v>
      </c>
      <c r="U323" s="14">
        <f t="shared" si="101"/>
        <v>0.0424842794455735</v>
      </c>
      <c r="V323" s="9">
        <f t="shared" si="102"/>
        <v>-0.193391200916305</v>
      </c>
      <c r="W323" s="16">
        <f t="shared" si="103"/>
        <v>0.68651374594237</v>
      </c>
      <c r="X323" s="17">
        <f ca="1" t="shared" si="104"/>
        <v>0.177186343013253</v>
      </c>
      <c r="Y323" s="9">
        <f ca="1" t="shared" si="95"/>
        <v>0.221517058918755</v>
      </c>
      <c r="Z323" s="5">
        <f ca="1" t="shared" si="96"/>
        <v>0.0369300588991473</v>
      </c>
      <c r="AA323">
        <f ca="1" t="shared" si="92"/>
        <v>0</v>
      </c>
      <c r="AB323">
        <f t="shared" si="97"/>
        <v>0</v>
      </c>
      <c r="AC323" s="5">
        <f ca="1" t="shared" si="108"/>
        <v>0</v>
      </c>
      <c r="AD323">
        <f ca="1" t="shared" si="109"/>
        <v>0</v>
      </c>
    </row>
    <row r="324" spans="1:30">
      <c r="A324">
        <f>IF([1]Sheet!A324="","",[1]Sheet!A324)</f>
        <v>3275725</v>
      </c>
      <c r="B324" t="str">
        <f>IF(A324="","",[1]Sheet!B324)</f>
        <v>2025-04-19 20:15:20</v>
      </c>
      <c r="C324" t="str">
        <f>IF(A324="","",[1]Sheet!C324)</f>
        <v>小单32.36  小双35.28  大双32.36</v>
      </c>
      <c r="D324" t="str">
        <f>IF(A324="","",[1]Sheet!D324)</f>
        <v>小双</v>
      </c>
      <c r="E324">
        <f>IF(A324="","",[1]Sheet!E324)</f>
        <v>100</v>
      </c>
      <c r="F324">
        <f>IF(A324="","",[1]Sheet!F324)</f>
        <v>21</v>
      </c>
      <c r="G324" t="str">
        <f>IF(A324="","",[1]Sheet!G324)</f>
        <v>大单</v>
      </c>
      <c r="H324">
        <f>IF(A324="","",[1]Sheet!H324)</f>
        <v>0</v>
      </c>
      <c r="I324">
        <f>IF(A324="","",[1]Sheet!I324)</f>
        <v>-100</v>
      </c>
      <c r="J324" t="str">
        <f>IF(A324="","",IF(F324="待开奖","",[1]Sheet!J324))</f>
        <v>否</v>
      </c>
      <c r="K324">
        <f t="shared" si="105"/>
        <v>0</v>
      </c>
      <c r="L324" s="7">
        <f t="shared" si="106"/>
        <v>0</v>
      </c>
      <c r="M324" s="7" cm="1">
        <f ca="1" t="array" ref="M324">IF(L323="",IF(G323=0,M323,""),IF(ROW()&lt;32,"",AVERAGE(IF(OFFSET(L$2,ROW()-31,0,30,1)&lt;&gt;"",OFFSET(L$2,ROW()-31,0,30,1)))))</f>
        <v>0.7</v>
      </c>
      <c r="N324" s="8">
        <f ca="1" t="shared" si="93"/>
        <v>0.750537634408602</v>
      </c>
      <c r="O324" s="7">
        <f ca="1" t="array" ref="O324">IF(L323="","",IF(ROW()&lt;32,"",AVERAGE(IF(OFFSET(L$2,ROW()-21,0,20,1)&lt;&gt;"",OFFSET(L$2,ROW()-21,0,20,1)))))</f>
        <v>0.7</v>
      </c>
      <c r="P324" s="8">
        <f ca="1" t="shared" si="94"/>
        <v>0.719354838709677</v>
      </c>
      <c r="Q324" s="7">
        <f t="shared" si="107"/>
        <v>-100</v>
      </c>
      <c r="R324" s="7">
        <f t="shared" si="98"/>
        <v>9162.7931999999</v>
      </c>
      <c r="S324" s="14">
        <f t="shared" si="99"/>
        <v>-0.031452694457754</v>
      </c>
      <c r="T324" s="15">
        <f ca="1" t="shared" si="100"/>
        <v>0.750537634408602</v>
      </c>
      <c r="U324" s="14">
        <f t="shared" si="101"/>
        <v>0.0424842794455735</v>
      </c>
      <c r="V324" s="9">
        <f t="shared" si="102"/>
        <v>-0.323591587722094</v>
      </c>
      <c r="W324" s="16">
        <f t="shared" si="103"/>
        <v>0.68651374594237</v>
      </c>
      <c r="X324" s="17">
        <f ca="1" t="shared" si="104"/>
        <v>0.16421865053275</v>
      </c>
      <c r="Y324" s="9">
        <f ca="1" t="shared" si="95"/>
        <v>0.220141006853355</v>
      </c>
      <c r="Z324" s="5">
        <f ca="1" t="shared" si="96"/>
        <v>0.0382468474362848</v>
      </c>
      <c r="AA324">
        <f ca="1" t="shared" si="92"/>
        <v>0</v>
      </c>
      <c r="AB324">
        <f t="shared" si="97"/>
        <v>0</v>
      </c>
      <c r="AC324" s="5">
        <f ca="1" t="shared" si="108"/>
        <v>0</v>
      </c>
      <c r="AD324">
        <f ca="1" t="shared" si="109"/>
        <v>0</v>
      </c>
    </row>
    <row r="325" spans="1:30">
      <c r="A325">
        <f>IF([1]Sheet!A325="","",[1]Sheet!A325)</f>
        <v>3275726</v>
      </c>
      <c r="B325" t="str">
        <f>IF(A325="","",[1]Sheet!B325)</f>
        <v>2025-04-19 20:18:51</v>
      </c>
      <c r="C325" t="str">
        <f>IF(A325="","",[1]Sheet!C325)</f>
        <v>小单32.36  小双35.28  大双32.36</v>
      </c>
      <c r="D325" t="str">
        <f>IF(A325="","",[1]Sheet!D325)</f>
        <v>小双</v>
      </c>
      <c r="E325">
        <f>IF(A325="","",[1]Sheet!E325)</f>
        <v>100</v>
      </c>
      <c r="F325">
        <f>IF(A325="","",[1]Sheet!F325)</f>
        <v>9</v>
      </c>
      <c r="G325" t="str">
        <f>IF(A325="","",[1]Sheet!G325)</f>
        <v>小单</v>
      </c>
      <c r="H325">
        <f>IF(A325="","",[1]Sheet!H325)</f>
        <v>152.7392</v>
      </c>
      <c r="I325">
        <f>IF(A325="","",[1]Sheet!I325)</f>
        <v>52.7392</v>
      </c>
      <c r="J325" t="str">
        <f>IF(A325="","",IF(F325="待开奖","",[1]Sheet!J325))</f>
        <v>是</v>
      </c>
      <c r="K325">
        <f t="shared" si="105"/>
        <v>1</v>
      </c>
      <c r="L325" s="7">
        <f t="shared" si="106"/>
        <v>1</v>
      </c>
      <c r="M325" s="7" cm="1">
        <f ca="1" t="array" ref="M325">IF(L324="",IF(G324=0,M324,""),IF(ROW()&lt;32,"",AVERAGE(IF(OFFSET(L$2,ROW()-31,0,30,1)&lt;&gt;"",OFFSET(L$2,ROW()-31,0,30,1)))))</f>
        <v>0.733333333333333</v>
      </c>
      <c r="N325" s="8">
        <f ca="1" t="shared" si="93"/>
        <v>0.654838709677419</v>
      </c>
      <c r="O325" s="7">
        <f ca="1" t="array" ref="O325">IF(L324="","",IF(ROW()&lt;32,"",AVERAGE(IF(OFFSET(L$2,ROW()-21,0,20,1)&lt;&gt;"",OFFSET(L$2,ROW()-21,0,20,1)))))</f>
        <v>0.7</v>
      </c>
      <c r="P325" s="8">
        <f ca="1" t="shared" si="94"/>
        <v>0.654838709677419</v>
      </c>
      <c r="Q325" s="7">
        <f t="shared" si="107"/>
        <v>52.7392</v>
      </c>
      <c r="R325" s="7">
        <f t="shared" si="98"/>
        <v>9215.5323999999</v>
      </c>
      <c r="S325" s="14">
        <f t="shared" si="99"/>
        <v>-0.0317850491050239</v>
      </c>
      <c r="T325" s="15">
        <f ca="1" t="shared" si="100"/>
        <v>0.654838709677419</v>
      </c>
      <c r="U325" s="14">
        <f t="shared" si="101"/>
        <v>0.0377289857820457</v>
      </c>
      <c r="V325" s="9">
        <f t="shared" si="102"/>
        <v>-0.470342608256756</v>
      </c>
      <c r="W325" s="16">
        <f t="shared" si="103"/>
        <v>0.599790860130569</v>
      </c>
      <c r="X325" s="17">
        <f ca="1" t="shared" si="104"/>
        <v>0.123058356656744</v>
      </c>
      <c r="Y325" s="9">
        <f ca="1" t="shared" si="95"/>
        <v>0.216231054324921</v>
      </c>
      <c r="Z325" s="5">
        <f ca="1" t="shared" si="96"/>
        <v>0.0418100329347906</v>
      </c>
      <c r="AA325">
        <f ca="1" t="shared" si="92"/>
        <v>0</v>
      </c>
      <c r="AB325">
        <f t="shared" si="97"/>
        <v>0</v>
      </c>
      <c r="AC325" s="5">
        <f ca="1" t="shared" si="108"/>
        <v>0</v>
      </c>
      <c r="AD325">
        <f ca="1" t="shared" si="109"/>
        <v>0</v>
      </c>
    </row>
    <row r="326" spans="1:30">
      <c r="A326">
        <f>IF([1]Sheet!A326="","",[1]Sheet!A326)</f>
        <v>3275727</v>
      </c>
      <c r="B326" t="str">
        <f>IF(A326="","",[1]Sheet!B326)</f>
        <v>2025-04-19 20:22:12</v>
      </c>
      <c r="C326" t="str">
        <f>IF(A326="","",[1]Sheet!C326)</f>
        <v>小单32.36  小双35.28  大双32.36</v>
      </c>
      <c r="D326" t="str">
        <f>IF(A326="","",[1]Sheet!D326)</f>
        <v>小双</v>
      </c>
      <c r="E326">
        <f>IF(A326="","",[1]Sheet!E326)</f>
        <v>100</v>
      </c>
      <c r="F326">
        <f>IF(A326="","",[1]Sheet!F326)</f>
        <v>18</v>
      </c>
      <c r="G326" t="str">
        <f>IF(A326="","",[1]Sheet!G326)</f>
        <v>大双</v>
      </c>
      <c r="H326">
        <f>IF(A326="","",[1]Sheet!H326)</f>
        <v>152.7392</v>
      </c>
      <c r="I326">
        <f>IF(A326="","",[1]Sheet!I326)</f>
        <v>52.7392</v>
      </c>
      <c r="J326" t="str">
        <f>IF(A326="","",IF(F326="待开奖","",[1]Sheet!J326))</f>
        <v>是</v>
      </c>
      <c r="K326">
        <f t="shared" si="105"/>
        <v>1</v>
      </c>
      <c r="L326" s="7">
        <f t="shared" si="106"/>
        <v>1</v>
      </c>
      <c r="M326" s="7" cm="1">
        <f ca="1" t="array" ref="M326">IF(L325="",IF(G325=0,M325,""),IF(ROW()&lt;32,"",AVERAGE(IF(OFFSET(L$2,ROW()-31,0,30,1)&lt;&gt;"",OFFSET(L$2,ROW()-31,0,30,1)))))</f>
        <v>0.733333333333333</v>
      </c>
      <c r="N326" s="8">
        <f ca="1" t="shared" si="93"/>
        <v>0.750537634408602</v>
      </c>
      <c r="O326" s="7">
        <f ca="1" t="array" ref="O326">IF(L325="","",IF(ROW()&lt;32,"",AVERAGE(IF(OFFSET(L$2,ROW()-21,0,20,1)&lt;&gt;"",OFFSET(L$2,ROW()-21,0,20,1)))))</f>
        <v>0.7</v>
      </c>
      <c r="P326" s="8">
        <f ca="1" t="shared" si="94"/>
        <v>0.719354838709677</v>
      </c>
      <c r="Q326" s="7">
        <f t="shared" si="107"/>
        <v>52.7392</v>
      </c>
      <c r="R326" s="7">
        <f t="shared" si="98"/>
        <v>9268.2715999999</v>
      </c>
      <c r="S326" s="14">
        <f t="shared" si="99"/>
        <v>-0.0316088974270058</v>
      </c>
      <c r="T326" s="15">
        <f ca="1" t="shared" si="100"/>
        <v>0.750537634408602</v>
      </c>
      <c r="U326" s="14">
        <f t="shared" si="101"/>
        <v>0.0377289857820457</v>
      </c>
      <c r="V326" s="9">
        <f t="shared" si="102"/>
        <v>-0.566447424247191</v>
      </c>
      <c r="W326" s="16">
        <f t="shared" si="103"/>
        <v>0.686495900063076</v>
      </c>
      <c r="X326" s="17">
        <f ca="1" t="shared" si="104"/>
        <v>0.141311009500593</v>
      </c>
      <c r="Y326" s="9">
        <f ca="1" t="shared" si="95"/>
        <v>0.214176549180233</v>
      </c>
      <c r="Z326" s="5">
        <f ca="1" t="shared" si="96"/>
        <v>0.04387568068983</v>
      </c>
      <c r="AA326">
        <f ca="1" t="shared" si="92"/>
        <v>0</v>
      </c>
      <c r="AB326">
        <f t="shared" si="97"/>
        <v>0</v>
      </c>
      <c r="AC326" s="5">
        <f ca="1" t="shared" si="108"/>
        <v>0</v>
      </c>
      <c r="AD326">
        <f ca="1" t="shared" si="109"/>
        <v>0</v>
      </c>
    </row>
    <row r="327" spans="1:30">
      <c r="A327">
        <f>IF([1]Sheet!A327="","",[1]Sheet!A327)</f>
        <v>3275728</v>
      </c>
      <c r="B327" t="str">
        <f>IF(A327="","",[1]Sheet!B327)</f>
        <v>2025-04-19 20:25:42</v>
      </c>
      <c r="C327" t="str">
        <f>IF(A327="","",[1]Sheet!C327)</f>
        <v>小单32.36  小双35.28  大双32.36</v>
      </c>
      <c r="D327" t="str">
        <f>IF(A327="","",[1]Sheet!D327)</f>
        <v>小双</v>
      </c>
      <c r="E327">
        <f>IF(A327="","",[1]Sheet!E327)</f>
        <v>100</v>
      </c>
      <c r="F327">
        <f>IF(A327="","",[1]Sheet!F327)</f>
        <v>18</v>
      </c>
      <c r="G327" t="str">
        <f>IF(A327="","",[1]Sheet!G327)</f>
        <v>大双</v>
      </c>
      <c r="H327">
        <f>IF(A327="","",[1]Sheet!H327)</f>
        <v>152.7392</v>
      </c>
      <c r="I327">
        <f>IF(A327="","",[1]Sheet!I327)</f>
        <v>52.7392</v>
      </c>
      <c r="J327" t="str">
        <f>IF(A327="","",IF(F327="待开奖","",[1]Sheet!J327))</f>
        <v>是</v>
      </c>
      <c r="K327">
        <f t="shared" si="105"/>
        <v>1</v>
      </c>
      <c r="L327" s="7">
        <f t="shared" si="106"/>
        <v>1</v>
      </c>
      <c r="M327" s="7" cm="1">
        <f ca="1" t="array" ref="M327">IF(L326="",IF(G326=0,M326,""),IF(ROW()&lt;32,"",AVERAGE(IF(OFFSET(L$2,ROW()-31,0,30,1)&lt;&gt;"",OFFSET(L$2,ROW()-31,0,30,1)))))</f>
        <v>0.733333333333333</v>
      </c>
      <c r="N327" s="8">
        <f ca="1" t="shared" si="93"/>
        <v>0.750537634408602</v>
      </c>
      <c r="O327" s="7">
        <f ca="1" t="array" ref="O327">IF(L326="","",IF(ROW()&lt;32,"",AVERAGE(IF(OFFSET(L$2,ROW()-21,0,20,1)&lt;&gt;"",OFFSET(L$2,ROW()-21,0,20,1)))))</f>
        <v>0.7</v>
      </c>
      <c r="P327" s="8">
        <f ca="1" t="shared" si="94"/>
        <v>0.719354838709677</v>
      </c>
      <c r="Q327" s="7">
        <f t="shared" si="107"/>
        <v>52.7392</v>
      </c>
      <c r="R327" s="7">
        <f t="shared" si="98"/>
        <v>9321.0107999999</v>
      </c>
      <c r="S327" s="14">
        <f t="shared" si="99"/>
        <v>-0.0190471166609232</v>
      </c>
      <c r="T327" s="15">
        <f ca="1" t="shared" si="100"/>
        <v>0.750537634408602</v>
      </c>
      <c r="U327" s="14">
        <f t="shared" si="101"/>
        <v>0.0337335183317196</v>
      </c>
      <c r="V327" s="9">
        <f t="shared" si="102"/>
        <v>-0.660493660244395</v>
      </c>
      <c r="W327" s="16">
        <f t="shared" si="103"/>
        <v>0.686495900063076</v>
      </c>
      <c r="X327" s="17">
        <f ca="1" t="shared" si="104"/>
        <v>0.136873560365796</v>
      </c>
      <c r="Y327" s="9">
        <f ca="1" t="shared" si="95"/>
        <v>0.211292662467458</v>
      </c>
      <c r="Z327" s="5">
        <f ca="1" t="shared" si="96"/>
        <v>0.0459686915286884</v>
      </c>
      <c r="AA327">
        <f ca="1" t="shared" si="92"/>
        <v>0</v>
      </c>
      <c r="AB327">
        <f t="shared" si="97"/>
        <v>0</v>
      </c>
      <c r="AC327" s="5">
        <f ca="1" t="shared" si="108"/>
        <v>0</v>
      </c>
      <c r="AD327">
        <f ca="1" t="shared" si="109"/>
        <v>0</v>
      </c>
    </row>
    <row r="328" spans="1:30">
      <c r="A328">
        <f>IF([1]Sheet!A328="","",[1]Sheet!A328)</f>
        <v>3275729</v>
      </c>
      <c r="B328" t="str">
        <f>IF(A328="","",[1]Sheet!B328)</f>
        <v>2025-04-19 20:29:13</v>
      </c>
      <c r="C328" t="str">
        <f>IF(A328="","",[1]Sheet!C328)</f>
        <v>小单32.36  小双35.28  大双32.36</v>
      </c>
      <c r="D328" t="str">
        <f>IF(A328="","",[1]Sheet!D328)</f>
        <v>小双</v>
      </c>
      <c r="E328">
        <f>IF(A328="","",[1]Sheet!E328)</f>
        <v>100</v>
      </c>
      <c r="F328">
        <f>IF(A328="","",[1]Sheet!F328)</f>
        <v>15</v>
      </c>
      <c r="G328" t="str">
        <f>IF(A328="","",[1]Sheet!G328)</f>
        <v>大单</v>
      </c>
      <c r="H328">
        <f>IF(A328="","",[1]Sheet!H328)</f>
        <v>0</v>
      </c>
      <c r="I328">
        <f>IF(A328="","",[1]Sheet!I328)</f>
        <v>-100</v>
      </c>
      <c r="J328" t="str">
        <f>IF(A328="","",IF(F328="待开奖","",[1]Sheet!J328))</f>
        <v>否</v>
      </c>
      <c r="K328">
        <f t="shared" si="105"/>
        <v>0</v>
      </c>
      <c r="L328" s="7">
        <f t="shared" si="106"/>
        <v>0</v>
      </c>
      <c r="M328" s="7" cm="1">
        <f ca="1" t="array" ref="M328">IF(L327="",IF(G327=0,M327,""),IF(ROW()&lt;32,"",AVERAGE(IF(OFFSET(L$2,ROW()-31,0,30,1)&lt;&gt;"",OFFSET(L$2,ROW()-31,0,30,1)))))</f>
        <v>0.733333333333333</v>
      </c>
      <c r="N328" s="8">
        <f ca="1" t="shared" si="93"/>
        <v>0.750537634408602</v>
      </c>
      <c r="O328" s="7">
        <f ca="1" t="array" ref="O328">IF(L327="","",IF(ROW()&lt;32,"",AVERAGE(IF(OFFSET(L$2,ROW()-21,0,20,1)&lt;&gt;"",OFFSET(L$2,ROW()-21,0,20,1)))))</f>
        <v>0.65</v>
      </c>
      <c r="P328" s="8">
        <f ca="1" t="shared" si="94"/>
        <v>0.67258064516129</v>
      </c>
      <c r="Q328" s="7">
        <f t="shared" si="107"/>
        <v>-100</v>
      </c>
      <c r="R328" s="7">
        <f t="shared" si="98"/>
        <v>9221.0107999999</v>
      </c>
      <c r="S328" s="14">
        <f t="shared" si="99"/>
        <v>-0.00291203689698352</v>
      </c>
      <c r="T328" s="15">
        <f ca="1" t="shared" si="100"/>
        <v>0.750537634408602</v>
      </c>
      <c r="U328" s="14">
        <f t="shared" si="101"/>
        <v>0.0337335183317196</v>
      </c>
      <c r="V328" s="9">
        <f t="shared" si="102"/>
        <v>-0.678467752048503</v>
      </c>
      <c r="W328" s="16">
        <f t="shared" si="103"/>
        <v>0.787651539141014</v>
      </c>
      <c r="X328" s="17">
        <f ca="1" t="shared" si="104"/>
        <v>0.150032239022361</v>
      </c>
      <c r="Y328" s="9">
        <f ca="1" t="shared" si="95"/>
        <v>0.209390197817286</v>
      </c>
      <c r="Z328" s="5">
        <f ca="1" t="shared" si="96"/>
        <v>0.0472653325057347</v>
      </c>
      <c r="AA328">
        <f ca="1" t="shared" si="92"/>
        <v>0</v>
      </c>
      <c r="AB328">
        <f t="shared" si="97"/>
        <v>0</v>
      </c>
      <c r="AC328" s="5">
        <f ca="1" t="shared" si="108"/>
        <v>0</v>
      </c>
      <c r="AD328">
        <f ca="1" t="shared" si="109"/>
        <v>0</v>
      </c>
    </row>
    <row r="329" spans="1:30">
      <c r="A329">
        <f>IF([1]Sheet!A329="","",[1]Sheet!A329)</f>
        <v>3275730</v>
      </c>
      <c r="B329" t="str">
        <f>IF(A329="","",[1]Sheet!B329)</f>
        <v>2025-04-19 20:32:44</v>
      </c>
      <c r="C329" t="str">
        <f>IF(A329="","",[1]Sheet!C329)</f>
        <v>大双31.45  小双34.28  大单34.28</v>
      </c>
      <c r="D329" t="str">
        <f>IF(A329="","",[1]Sheet!D329)</f>
        <v>大双</v>
      </c>
      <c r="E329">
        <f>IF(A329="","",[1]Sheet!E329)</f>
        <v>100.01</v>
      </c>
      <c r="F329">
        <f>IF(A329="","",[1]Sheet!F329)</f>
        <v>5</v>
      </c>
      <c r="G329" t="str">
        <f>IF(A329="","",[1]Sheet!G329)</f>
        <v>小单</v>
      </c>
      <c r="H329">
        <f>IF(A329="","",[1]Sheet!H329)</f>
        <v>0</v>
      </c>
      <c r="I329">
        <f>IF(A329="","",[1]Sheet!I329)</f>
        <v>-100.01</v>
      </c>
      <c r="J329" t="str">
        <f>IF(A329="","",IF(F329="待开奖","",[1]Sheet!J329))</f>
        <v>否</v>
      </c>
      <c r="K329">
        <f t="shared" si="105"/>
        <v>0</v>
      </c>
      <c r="L329" s="7">
        <f t="shared" si="106"/>
        <v>0</v>
      </c>
      <c r="M329" s="7" cm="1">
        <f ca="1" t="array" ref="M329">IF(L328="",IF(G328=0,M328,""),IF(ROW()&lt;32,"",AVERAGE(IF(OFFSET(L$2,ROW()-31,0,30,1)&lt;&gt;"",OFFSET(L$2,ROW()-31,0,30,1)))))</f>
        <v>0.733333333333333</v>
      </c>
      <c r="N329" s="8">
        <f ca="1" t="shared" si="93"/>
        <v>0.686021505376344</v>
      </c>
      <c r="O329" s="7">
        <f ca="1" t="array" ref="O329">IF(L328="","",IF(ROW()&lt;32,"",AVERAGE(IF(OFFSET(L$2,ROW()-21,0,20,1)&lt;&gt;"",OFFSET(L$2,ROW()-21,0,20,1)))))</f>
        <v>0.65</v>
      </c>
      <c r="P329" s="8">
        <f ca="1" t="shared" si="94"/>
        <v>0.608064516129032</v>
      </c>
      <c r="Q329" s="7">
        <f t="shared" si="107"/>
        <v>-100.01</v>
      </c>
      <c r="R329" s="7">
        <f t="shared" si="98"/>
        <v>9121.0007999999</v>
      </c>
      <c r="S329" s="14">
        <f t="shared" si="99"/>
        <v>-0.00294352439123251</v>
      </c>
      <c r="T329" s="15">
        <f ca="1" t="shared" si="100"/>
        <v>0.686021505376344</v>
      </c>
      <c r="U329" s="14">
        <f t="shared" si="101"/>
        <v>0.0337335183317196</v>
      </c>
      <c r="V329" s="9">
        <f t="shared" si="102"/>
        <v>-0.697108167757101</v>
      </c>
      <c r="W329" s="16">
        <f t="shared" si="103"/>
        <v>0.787651539141014</v>
      </c>
      <c r="X329" s="17">
        <f ca="1" t="shared" si="104"/>
        <v>0.135255525396774</v>
      </c>
      <c r="Y329" s="9">
        <f ca="1" t="shared" si="95"/>
        <v>0.208010081106949</v>
      </c>
      <c r="Z329" s="5">
        <f ca="1" t="shared" si="96"/>
        <v>0.0487810851782208</v>
      </c>
      <c r="AA329">
        <f ca="1" t="shared" si="92"/>
        <v>0</v>
      </c>
      <c r="AB329">
        <f t="shared" si="97"/>
        <v>0</v>
      </c>
      <c r="AC329" s="5">
        <f ca="1" t="shared" si="108"/>
        <v>0</v>
      </c>
      <c r="AD329">
        <f ca="1" t="shared" si="109"/>
        <v>0</v>
      </c>
    </row>
    <row r="330" spans="1:30">
      <c r="A330">
        <f>IF([1]Sheet!A330="","",[1]Sheet!A330)</f>
        <v>3275731</v>
      </c>
      <c r="B330" t="str">
        <f>IF(A330="","",[1]Sheet!B330)</f>
        <v>2025-04-19 20:36:15</v>
      </c>
      <c r="C330" t="str">
        <f>IF(A330="","",[1]Sheet!C330)</f>
        <v>大双31.45  小双34.28  大单34.28</v>
      </c>
      <c r="D330" t="str">
        <f>IF(A330="","",[1]Sheet!D330)</f>
        <v>大双</v>
      </c>
      <c r="E330">
        <f>IF(A330="","",[1]Sheet!E330)</f>
        <v>100.01</v>
      </c>
      <c r="F330">
        <f>IF(A330="","",[1]Sheet!F330)</f>
        <v>11</v>
      </c>
      <c r="G330" t="str">
        <f>IF(A330="","",[1]Sheet!G330)</f>
        <v>小单</v>
      </c>
      <c r="H330">
        <f>IF(A330="","",[1]Sheet!H330)</f>
        <v>0</v>
      </c>
      <c r="I330">
        <f>IF(A330="","",[1]Sheet!I330)</f>
        <v>-100.01</v>
      </c>
      <c r="J330" t="str">
        <f>IF(A330="","",IF(F330="待开奖","",[1]Sheet!J330))</f>
        <v>否</v>
      </c>
      <c r="K330">
        <f t="shared" ref="K330:K349" si="110">IF(J330="是",1,IF(J330="否",0,""))</f>
        <v>0</v>
      </c>
      <c r="L330" s="7">
        <f t="shared" ref="L330:L349" si="111">IF(G330="","",IF(F330="待开奖","",IF(MID(D330,1,1)=MID(G330,1,1),1,IF(MID(D330,2,1)=MID(G330,2,1),1,0))))</f>
        <v>0</v>
      </c>
      <c r="M330" s="7" cm="1">
        <f ca="1" t="array" ref="M330">IF(L329="",IF(G329=0,M329,""),IF(ROW()&lt;32,"",AVERAGE(IF(OFFSET(L$2,ROW()-31,0,30,1)&lt;&gt;"",OFFSET(L$2,ROW()-31,0,30,1)))))</f>
        <v>0.7</v>
      </c>
      <c r="N330" s="8">
        <f ca="1" t="shared" si="93"/>
        <v>0.686021505376344</v>
      </c>
      <c r="O330" s="7">
        <f ca="1" t="array" ref="O330">IF(L329="","",IF(ROW()&lt;32,"",AVERAGE(IF(OFFSET(L$2,ROW()-21,0,20,1)&lt;&gt;"",OFFSET(L$2,ROW()-21,0,20,1)))))</f>
        <v>0.6</v>
      </c>
      <c r="P330" s="8">
        <f ca="1" t="shared" si="94"/>
        <v>0.561290322580645</v>
      </c>
      <c r="Q330" s="7">
        <f t="shared" ref="Q330:Q349" si="112">IF(OR(F330=13,F330=14),IF(L330=1,-68.1,I330),I330)</f>
        <v>-100.01</v>
      </c>
      <c r="R330" s="7">
        <f t="shared" si="98"/>
        <v>9020.9907999999</v>
      </c>
      <c r="S330" s="14">
        <f t="shared" si="99"/>
        <v>-0.00644134444585254</v>
      </c>
      <c r="T330" s="15">
        <f ca="1" t="shared" si="100"/>
        <v>0.686021505376344</v>
      </c>
      <c r="U330" s="14">
        <f t="shared" si="101"/>
        <v>0.0375628802396584</v>
      </c>
      <c r="V330" s="9">
        <f t="shared" si="102"/>
        <v>-0.682405283354895</v>
      </c>
      <c r="W330" s="16">
        <f t="shared" si="103"/>
        <v>0.787644975542278</v>
      </c>
      <c r="X330" s="17">
        <f ca="1" t="shared" si="104"/>
        <v>0.134527002888354</v>
      </c>
      <c r="Y330" s="9">
        <f ca="1" t="shared" si="95"/>
        <v>0.206718291756867</v>
      </c>
      <c r="Z330" s="5">
        <f ca="1" t="shared" si="96"/>
        <v>0.0501768201005036</v>
      </c>
      <c r="AA330">
        <f ca="1" t="shared" si="92"/>
        <v>0</v>
      </c>
      <c r="AB330">
        <f t="shared" si="97"/>
        <v>0</v>
      </c>
      <c r="AC330" s="5">
        <f ca="1" t="shared" si="108"/>
        <v>0</v>
      </c>
      <c r="AD330">
        <f ca="1" t="shared" si="109"/>
        <v>0</v>
      </c>
    </row>
    <row r="331" spans="1:30">
      <c r="A331">
        <f>IF([1]Sheet!A331="","",[1]Sheet!A331)</f>
        <v>3275732</v>
      </c>
      <c r="B331" t="str">
        <f>IF(A331="","",[1]Sheet!B331)</f>
        <v>2025-04-19 20:39:46</v>
      </c>
      <c r="C331" t="str">
        <f>IF(A331="","",[1]Sheet!C331)</f>
        <v>小单32.36  大双32.36  大单35.28</v>
      </c>
      <c r="D331" t="str">
        <f>IF(A331="","",[1]Sheet!D331)</f>
        <v>大单</v>
      </c>
      <c r="E331">
        <f>IF(A331="","",[1]Sheet!E331)</f>
        <v>100</v>
      </c>
      <c r="F331">
        <f>IF(A331="","",[1]Sheet!F331)</f>
        <v>7</v>
      </c>
      <c r="G331" t="str">
        <f>IF(A331="","",[1]Sheet!G331)</f>
        <v>小单</v>
      </c>
      <c r="H331">
        <f>IF(A331="","",[1]Sheet!H331)</f>
        <v>152.7392</v>
      </c>
      <c r="I331">
        <f>IF(A331="","",[1]Sheet!I331)</f>
        <v>52.7392</v>
      </c>
      <c r="J331" t="str">
        <f>IF(A331="","",IF(F331="待开奖","",[1]Sheet!J331))</f>
        <v>是</v>
      </c>
      <c r="K331">
        <f t="shared" si="110"/>
        <v>1</v>
      </c>
      <c r="L331" s="7">
        <f t="shared" si="111"/>
        <v>1</v>
      </c>
      <c r="M331" s="7" cm="1">
        <f ca="1" t="array" ref="M331">IF(L330="",IF(G330=0,M330,""),IF(ROW()&lt;32,"",AVERAGE(IF(OFFSET(L$2,ROW()-31,0,30,1)&lt;&gt;"",OFFSET(L$2,ROW()-31,0,30,1)))))</f>
        <v>0.7</v>
      </c>
      <c r="N331" s="8">
        <f ca="1" t="shared" si="93"/>
        <v>0.654838709677419</v>
      </c>
      <c r="O331" s="7">
        <f ca="1" t="array" ref="O331">IF(L330="","",IF(ROW()&lt;32,"",AVERAGE(IF(OFFSET(L$2,ROW()-21,0,20,1)&lt;&gt;"",OFFSET(L$2,ROW()-21,0,20,1)))))</f>
        <v>0.65</v>
      </c>
      <c r="P331" s="8">
        <f ca="1" t="shared" si="94"/>
        <v>0.608064516129032</v>
      </c>
      <c r="Q331" s="7">
        <f t="shared" si="112"/>
        <v>52.7392</v>
      </c>
      <c r="R331" s="7">
        <f t="shared" si="98"/>
        <v>9073.7299999999</v>
      </c>
      <c r="S331" s="14">
        <f t="shared" si="99"/>
        <v>-0.0229510664021813</v>
      </c>
      <c r="T331" s="15">
        <f ca="1" t="shared" si="100"/>
        <v>0.654838709677419</v>
      </c>
      <c r="U331" s="14">
        <f t="shared" si="101"/>
        <v>0.048115816091526</v>
      </c>
      <c r="V331" s="9">
        <f t="shared" si="102"/>
        <v>-0.680439873578729</v>
      </c>
      <c r="W331" s="16">
        <f t="shared" si="103"/>
        <v>0.787638412052931</v>
      </c>
      <c r="X331" s="17">
        <f ca="1" t="shared" si="104"/>
        <v>0.120367531034792</v>
      </c>
      <c r="Y331" s="9">
        <f ca="1" t="shared" si="95"/>
        <v>0.205087417246426</v>
      </c>
      <c r="Z331" s="5">
        <f ca="1" t="shared" si="96"/>
        <v>0.0521240393954936</v>
      </c>
      <c r="AA331">
        <f ca="1" t="shared" si="92"/>
        <v>0</v>
      </c>
      <c r="AB331">
        <f t="shared" si="97"/>
        <v>0</v>
      </c>
      <c r="AC331" s="5">
        <f ca="1" t="shared" si="108"/>
        <v>0</v>
      </c>
      <c r="AD331">
        <f ca="1" t="shared" si="109"/>
        <v>0</v>
      </c>
    </row>
    <row r="332" spans="1:30">
      <c r="A332">
        <f>IF([1]Sheet!A332="","",[1]Sheet!A332)</f>
        <v>3275733</v>
      </c>
      <c r="B332" t="str">
        <f>IF(A332="","",[1]Sheet!B332)</f>
        <v>2025-04-19 20:43:17</v>
      </c>
      <c r="C332" t="str">
        <f>IF(A332="","",[1]Sheet!C332)</f>
        <v>小单32.36  大双32.36  大单35.28</v>
      </c>
      <c r="D332" t="str">
        <f>IF(A332="","",[1]Sheet!D332)</f>
        <v>大单</v>
      </c>
      <c r="E332">
        <f>IF(A332="","",[1]Sheet!E332)</f>
        <v>100</v>
      </c>
      <c r="F332">
        <f>IF(A332="","",[1]Sheet!F332)</f>
        <v>15</v>
      </c>
      <c r="G332" t="str">
        <f>IF(A332="","",[1]Sheet!G332)</f>
        <v>大单</v>
      </c>
      <c r="H332">
        <f>IF(A332="","",[1]Sheet!H332)</f>
        <v>152.7624</v>
      </c>
      <c r="I332">
        <f>IF(A332="","",[1]Sheet!I332)</f>
        <v>52.7624</v>
      </c>
      <c r="J332" t="str">
        <f>IF(A332="","",IF(F332="待开奖","",[1]Sheet!J332))</f>
        <v>是</v>
      </c>
      <c r="K332">
        <f t="shared" si="110"/>
        <v>1</v>
      </c>
      <c r="L332" s="7">
        <f t="shared" si="111"/>
        <v>1</v>
      </c>
      <c r="M332" s="7" cm="1">
        <f ca="1" t="array" ref="M332">IF(L331="",IF(G331=0,M331,""),IF(ROW()&lt;32,"",AVERAGE(IF(OFFSET(L$2,ROW()-31,0,30,1)&lt;&gt;"",OFFSET(L$2,ROW()-31,0,30,1)))))</f>
        <v>0.7</v>
      </c>
      <c r="N332" s="8">
        <f ca="1" t="shared" si="93"/>
        <v>0.719354838709677</v>
      </c>
      <c r="O332" s="7">
        <f ca="1" t="array" ref="O332">IF(L331="","",IF(ROW()&lt;32,"",AVERAGE(IF(OFFSET(L$2,ROW()-21,0,20,1)&lt;&gt;"",OFFSET(L$2,ROW()-21,0,20,1)))))</f>
        <v>0.7</v>
      </c>
      <c r="P332" s="8">
        <f ca="1" t="shared" si="94"/>
        <v>0.719354838709677</v>
      </c>
      <c r="Q332" s="7">
        <f t="shared" si="112"/>
        <v>52.7624</v>
      </c>
      <c r="R332" s="7">
        <f t="shared" si="98"/>
        <v>9126.4923999999</v>
      </c>
      <c r="S332" s="14">
        <f t="shared" si="99"/>
        <v>-0.0228231537280403</v>
      </c>
      <c r="T332" s="15">
        <f ca="1" t="shared" si="100"/>
        <v>0.719354838709677</v>
      </c>
      <c r="U332" s="14">
        <f t="shared" si="101"/>
        <v>0.048115816091526</v>
      </c>
      <c r="V332" s="9">
        <f t="shared" si="102"/>
        <v>-0.702992646242669</v>
      </c>
      <c r="W332" s="16">
        <f t="shared" si="103"/>
        <v>0.787619079364021</v>
      </c>
      <c r="X332" s="17">
        <f ca="1" t="shared" si="104"/>
        <v>0.131051920108201</v>
      </c>
      <c r="Y332" s="9">
        <f ca="1" t="shared" si="95"/>
        <v>0.203623898089763</v>
      </c>
      <c r="Z332" s="5">
        <f ca="1" t="shared" si="96"/>
        <v>0.0535464441545207</v>
      </c>
      <c r="AA332">
        <f ca="1" t="shared" si="92"/>
        <v>0</v>
      </c>
      <c r="AB332">
        <f t="shared" si="97"/>
        <v>0</v>
      </c>
      <c r="AC332" s="5">
        <f ca="1" t="shared" si="108"/>
        <v>0</v>
      </c>
      <c r="AD332">
        <f ca="1" t="shared" si="109"/>
        <v>0</v>
      </c>
    </row>
    <row r="333" spans="1:30">
      <c r="A333">
        <f>IF([1]Sheet!A333="","",[1]Sheet!A333)</f>
        <v>3275734</v>
      </c>
      <c r="B333" t="str">
        <f>IF(A333="","",[1]Sheet!B333)</f>
        <v>2025-04-19 20:46:48</v>
      </c>
      <c r="C333" t="str">
        <f>IF(A333="","",[1]Sheet!C333)</f>
        <v>小单32.36  大双32.36  大单35.28</v>
      </c>
      <c r="D333" t="str">
        <f>IF(A333="","",[1]Sheet!D333)</f>
        <v>大单</v>
      </c>
      <c r="E333">
        <f>IF(A333="","",[1]Sheet!E333)</f>
        <v>100</v>
      </c>
      <c r="F333">
        <f>IF(A333="","",[1]Sheet!F333)</f>
        <v>10</v>
      </c>
      <c r="G333" t="str">
        <f>IF(A333="","",[1]Sheet!G333)</f>
        <v>小双</v>
      </c>
      <c r="H333">
        <f>IF(A333="","",[1]Sheet!H333)</f>
        <v>0</v>
      </c>
      <c r="I333">
        <f>IF(A333="","",[1]Sheet!I333)</f>
        <v>-100</v>
      </c>
      <c r="J333" t="str">
        <f>IF(A333="","",IF(F333="待开奖","",[1]Sheet!J333))</f>
        <v>否</v>
      </c>
      <c r="K333">
        <f t="shared" si="110"/>
        <v>0</v>
      </c>
      <c r="L333" s="7">
        <f t="shared" si="111"/>
        <v>0</v>
      </c>
      <c r="M333" s="7" cm="1">
        <f ca="1" t="array" ref="M333">IF(L332="",IF(G332=0,M332,""),IF(ROW()&lt;32,"",AVERAGE(IF(OFFSET(L$2,ROW()-31,0,30,1)&lt;&gt;"",OFFSET(L$2,ROW()-31,0,30,1)))))</f>
        <v>0.666666666666667</v>
      </c>
      <c r="N333" s="8">
        <f ca="1" t="shared" si="93"/>
        <v>0.719354838709677</v>
      </c>
      <c r="O333" s="7">
        <f ca="1" t="array" ref="O333">IF(L332="","",IF(ROW()&lt;32,"",AVERAGE(IF(OFFSET(L$2,ROW()-21,0,20,1)&lt;&gt;"",OFFSET(L$2,ROW()-21,0,20,1)))))</f>
        <v>0.65</v>
      </c>
      <c r="P333" s="8">
        <f ca="1" t="shared" si="94"/>
        <v>0.67258064516129</v>
      </c>
      <c r="Q333" s="7">
        <f t="shared" si="112"/>
        <v>-100</v>
      </c>
      <c r="R333" s="7">
        <f t="shared" si="98"/>
        <v>9026.4923999999</v>
      </c>
      <c r="S333" s="14">
        <f t="shared" si="99"/>
        <v>-0.0226942021158105</v>
      </c>
      <c r="T333" s="15">
        <f ca="1" t="shared" si="100"/>
        <v>0.719354838709677</v>
      </c>
      <c r="U333" s="14">
        <f t="shared" si="101"/>
        <v>0.048115816091526</v>
      </c>
      <c r="V333" s="9">
        <f t="shared" si="102"/>
        <v>-0.726870591807073</v>
      </c>
      <c r="W333" s="16">
        <f t="shared" si="103"/>
        <v>0.787619079364021</v>
      </c>
      <c r="X333" s="17">
        <f ca="1" t="shared" si="104"/>
        <v>0.128702811035429</v>
      </c>
      <c r="Y333" s="9">
        <f ca="1" t="shared" si="95"/>
        <v>0.201397822422081</v>
      </c>
      <c r="Z333" s="5">
        <f ca="1" t="shared" si="96"/>
        <v>0.0552011222724996</v>
      </c>
      <c r="AA333">
        <f ca="1" t="shared" si="92"/>
        <v>0</v>
      </c>
      <c r="AB333">
        <f t="shared" si="97"/>
        <v>0</v>
      </c>
      <c r="AC333" s="5">
        <f ca="1" t="shared" si="108"/>
        <v>0</v>
      </c>
      <c r="AD333">
        <f ca="1" t="shared" si="109"/>
        <v>0</v>
      </c>
    </row>
    <row r="334" spans="1:30">
      <c r="A334">
        <f>IF([1]Sheet!A334="","",[1]Sheet!A334)</f>
        <v>3275735</v>
      </c>
      <c r="B334" t="str">
        <f>IF(A334="","",[1]Sheet!B334)</f>
        <v>2025-04-19 20:50:18</v>
      </c>
      <c r="C334" t="str">
        <f>IF(A334="","",[1]Sheet!C334)</f>
        <v>大双31.45  小双34.28  大单34.28</v>
      </c>
      <c r="D334" t="str">
        <f>IF(A334="","",[1]Sheet!D334)</f>
        <v>大双</v>
      </c>
      <c r="E334">
        <f>IF(A334="","",[1]Sheet!E334)</f>
        <v>100.01</v>
      </c>
      <c r="F334">
        <f>IF(A334="","",[1]Sheet!F334)</f>
        <v>12</v>
      </c>
      <c r="G334" t="str">
        <f>IF(A334="","",[1]Sheet!G334)</f>
        <v>小双</v>
      </c>
      <c r="H334">
        <f>IF(A334="","",[1]Sheet!H334)</f>
        <v>148.4324</v>
      </c>
      <c r="I334">
        <f>IF(A334="","",[1]Sheet!I334)</f>
        <v>48.4224</v>
      </c>
      <c r="J334" t="str">
        <f>IF(A334="","",IF(F334="待开奖","",[1]Sheet!J334))</f>
        <v>是</v>
      </c>
      <c r="K334">
        <f t="shared" si="110"/>
        <v>1</v>
      </c>
      <c r="L334" s="7">
        <f t="shared" si="111"/>
        <v>1</v>
      </c>
      <c r="M334" s="7" cm="1">
        <f ca="1" t="array" ref="M334">IF(L333="",IF(G333=0,M333,""),IF(ROW()&lt;32,"",AVERAGE(IF(OFFSET(L$2,ROW()-31,0,30,1)&lt;&gt;"",OFFSET(L$2,ROW()-31,0,30,1)))))</f>
        <v>0.666666666666667</v>
      </c>
      <c r="N334" s="8">
        <f ca="1" t="shared" si="93"/>
        <v>0.623655913978495</v>
      </c>
      <c r="O334" s="7">
        <f ca="1" t="array" ref="O334">IF(L333="","",IF(ROW()&lt;32,"",AVERAGE(IF(OFFSET(L$2,ROW()-21,0,20,1)&lt;&gt;"",OFFSET(L$2,ROW()-21,0,20,1)))))</f>
        <v>0.65</v>
      </c>
      <c r="P334" s="8">
        <f ca="1" t="shared" si="94"/>
        <v>0.608064516129032</v>
      </c>
      <c r="Q334" s="7">
        <f t="shared" si="112"/>
        <v>48.4224</v>
      </c>
      <c r="R334" s="7">
        <f t="shared" si="98"/>
        <v>9074.91479999989</v>
      </c>
      <c r="S334" s="14">
        <f t="shared" si="99"/>
        <v>-0.0388309022029622</v>
      </c>
      <c r="T334" s="15">
        <f ca="1" t="shared" si="100"/>
        <v>0.623655913978495</v>
      </c>
      <c r="U334" s="14">
        <f t="shared" si="101"/>
        <v>0.048115816091526</v>
      </c>
      <c r="V334" s="9">
        <f t="shared" si="102"/>
        <v>-0.756328500901736</v>
      </c>
      <c r="W334" s="16">
        <f t="shared" si="103"/>
        <v>0.686449647703147</v>
      </c>
      <c r="X334" s="17">
        <f ca="1" t="shared" si="104"/>
        <v>0.0916592819874936</v>
      </c>
      <c r="Y334" s="9">
        <f ca="1" t="shared" si="95"/>
        <v>0.197836274607586</v>
      </c>
      <c r="Z334" s="5">
        <f ca="1" t="shared" si="96"/>
        <v>0.0586141511067238</v>
      </c>
      <c r="AA334">
        <f ca="1" t="shared" si="92"/>
        <v>0</v>
      </c>
      <c r="AB334">
        <f t="shared" si="97"/>
        <v>0</v>
      </c>
      <c r="AC334" s="5">
        <f ca="1" t="shared" si="108"/>
        <v>0</v>
      </c>
      <c r="AD334">
        <f ca="1" t="shared" si="109"/>
        <v>0</v>
      </c>
    </row>
    <row r="335" spans="1:30">
      <c r="A335">
        <f>IF([1]Sheet!A335="","",[1]Sheet!A335)</f>
        <v>3275736</v>
      </c>
      <c r="B335" t="str">
        <f>IF(A335="","",[1]Sheet!B335)</f>
        <v>2025-04-19 20:53:49</v>
      </c>
      <c r="C335" t="str">
        <f>IF(A335="","",[1]Sheet!C335)</f>
        <v>小单32.36  小双35.28  大双32.36</v>
      </c>
      <c r="D335" t="str">
        <f>IF(A335="","",[1]Sheet!D335)</f>
        <v>小双</v>
      </c>
      <c r="E335">
        <f>IF(A335="","",[1]Sheet!E335)</f>
        <v>100</v>
      </c>
      <c r="F335">
        <f>IF(A335="","",[1]Sheet!F335)</f>
        <v>8</v>
      </c>
      <c r="G335" t="str">
        <f>IF(A335="","",[1]Sheet!G335)</f>
        <v>小双</v>
      </c>
      <c r="H335">
        <f>IF(A335="","",[1]Sheet!H335)</f>
        <v>152.7624</v>
      </c>
      <c r="I335">
        <f>IF(A335="","",[1]Sheet!I335)</f>
        <v>52.7624</v>
      </c>
      <c r="J335" t="str">
        <f>IF(A335="","",IF(F335="待开奖","",[1]Sheet!J335))</f>
        <v>是</v>
      </c>
      <c r="K335">
        <f t="shared" si="110"/>
        <v>1</v>
      </c>
      <c r="L335" s="7">
        <f t="shared" si="111"/>
        <v>1</v>
      </c>
      <c r="M335" s="7" cm="1">
        <f ca="1" t="array" ref="M335">IF(L334="",IF(G334=0,M334,""),IF(ROW()&lt;32,"",AVERAGE(IF(OFFSET(L$2,ROW()-31,0,30,1)&lt;&gt;"",OFFSET(L$2,ROW()-31,0,30,1)))))</f>
        <v>0.666666666666667</v>
      </c>
      <c r="N335" s="8">
        <f ca="1" t="shared" si="93"/>
        <v>0.688172043010753</v>
      </c>
      <c r="O335" s="7">
        <f ca="1" t="array" ref="O335">IF(L334="","",IF(ROW()&lt;32,"",AVERAGE(IF(OFFSET(L$2,ROW()-21,0,20,1)&lt;&gt;"",OFFSET(L$2,ROW()-21,0,20,1)))))</f>
        <v>0.65</v>
      </c>
      <c r="P335" s="8">
        <f ca="1" t="shared" si="94"/>
        <v>0.67258064516129</v>
      </c>
      <c r="Q335" s="7">
        <f t="shared" si="112"/>
        <v>52.7624</v>
      </c>
      <c r="R335" s="7">
        <f t="shared" si="98"/>
        <v>9127.67719999989</v>
      </c>
      <c r="S335" s="14">
        <f t="shared" si="99"/>
        <v>-0.0390735120429848</v>
      </c>
      <c r="T335" s="15">
        <f ca="1" t="shared" si="100"/>
        <v>0.688172043010753</v>
      </c>
      <c r="U335" s="14">
        <f t="shared" si="101"/>
        <v>0.048115816091526</v>
      </c>
      <c r="V335" s="9">
        <f t="shared" si="102"/>
        <v>-0.78869919757411</v>
      </c>
      <c r="W335" s="16">
        <f t="shared" si="103"/>
        <v>0.683129134488169</v>
      </c>
      <c r="X335" s="17">
        <f ca="1" t="shared" si="104"/>
        <v>0.100920603853203</v>
      </c>
      <c r="Y335" s="9">
        <f ca="1" t="shared" si="95"/>
        <v>0.194479364911214</v>
      </c>
      <c r="Z335" s="5">
        <f ca="1" t="shared" si="96"/>
        <v>0.061130670663227</v>
      </c>
      <c r="AA335">
        <f ca="1" t="shared" si="92"/>
        <v>0</v>
      </c>
      <c r="AB335">
        <f t="shared" si="97"/>
        <v>0</v>
      </c>
      <c r="AC335" s="5">
        <f ca="1" t="shared" si="108"/>
        <v>0</v>
      </c>
      <c r="AD335">
        <f ca="1" t="shared" si="109"/>
        <v>0</v>
      </c>
    </row>
    <row r="336" spans="1:30">
      <c r="A336">
        <f>IF([1]Sheet!A336="","",[1]Sheet!A336)</f>
        <v>3275737</v>
      </c>
      <c r="B336" t="str">
        <f>IF(A336="","",[1]Sheet!B336)</f>
        <v>2025-04-19 20:57:20</v>
      </c>
      <c r="C336" t="str">
        <f>IF(A336="","",[1]Sheet!C336)</f>
        <v>小单32.36  小双35.28  大双32.36</v>
      </c>
      <c r="D336" t="str">
        <f>IF(A336="","",[1]Sheet!D336)</f>
        <v>小双</v>
      </c>
      <c r="E336">
        <f>IF(A336="","",[1]Sheet!E336)</f>
        <v>100</v>
      </c>
      <c r="F336">
        <f>IF(A336="","",[1]Sheet!F336)</f>
        <v>19</v>
      </c>
      <c r="G336" t="str">
        <f>IF(A336="","",[1]Sheet!G336)</f>
        <v>大单</v>
      </c>
      <c r="H336">
        <f>IF(A336="","",[1]Sheet!H336)</f>
        <v>0</v>
      </c>
      <c r="I336">
        <f>IF(A336="","",[1]Sheet!I336)</f>
        <v>-100</v>
      </c>
      <c r="J336" t="str">
        <f>IF(A336="","",IF(F336="待开奖","",[1]Sheet!J336))</f>
        <v>否</v>
      </c>
      <c r="K336">
        <f t="shared" si="110"/>
        <v>0</v>
      </c>
      <c r="L336" s="7">
        <f t="shared" si="111"/>
        <v>0</v>
      </c>
      <c r="M336" s="7" cm="1">
        <f ca="1" t="array" ref="M336">IF(L335="",IF(G335=0,M335,""),IF(ROW()&lt;32,"",AVERAGE(IF(OFFSET(L$2,ROW()-31,0,30,1)&lt;&gt;"",OFFSET(L$2,ROW()-31,0,30,1)))))</f>
        <v>0.633333333333333</v>
      </c>
      <c r="N336" s="8">
        <f ca="1" t="shared" si="93"/>
        <v>0.688172043010753</v>
      </c>
      <c r="O336" s="7">
        <f ca="1" t="array" ref="O336">IF(L335="","",IF(ROW()&lt;32,"",AVERAGE(IF(OFFSET(L$2,ROW()-21,0,20,1)&lt;&gt;"",OFFSET(L$2,ROW()-21,0,20,1)))))</f>
        <v>0.65</v>
      </c>
      <c r="P336" s="8">
        <f ca="1" t="shared" si="94"/>
        <v>0.67258064516129</v>
      </c>
      <c r="Q336" s="7">
        <f t="shared" si="112"/>
        <v>-100</v>
      </c>
      <c r="R336" s="7">
        <f t="shared" si="98"/>
        <v>9027.67719999989</v>
      </c>
      <c r="S336" s="14">
        <f t="shared" si="99"/>
        <v>-0.0264664580876224</v>
      </c>
      <c r="T336" s="15">
        <f ca="1" t="shared" si="100"/>
        <v>0.688172043010753</v>
      </c>
      <c r="U336" s="14">
        <f t="shared" si="101"/>
        <v>0.048115816091526</v>
      </c>
      <c r="V336" s="9">
        <f t="shared" si="102"/>
        <v>-0.875689449239979</v>
      </c>
      <c r="W336" s="16">
        <f t="shared" si="103"/>
        <v>0.683129134488169</v>
      </c>
      <c r="X336" s="17">
        <f ca="1" t="shared" si="104"/>
        <v>0.0960036948732251</v>
      </c>
      <c r="Y336" s="9">
        <f ca="1" t="shared" si="95"/>
        <v>0.190610121155395</v>
      </c>
      <c r="Z336" s="5">
        <f ca="1" t="shared" si="96"/>
        <v>0.063520934927194</v>
      </c>
      <c r="AA336">
        <f ca="1" t="shared" si="92"/>
        <v>0</v>
      </c>
      <c r="AB336">
        <f t="shared" si="97"/>
        <v>0</v>
      </c>
      <c r="AC336" s="5">
        <f ca="1" t="shared" si="108"/>
        <v>0</v>
      </c>
      <c r="AD336">
        <f ca="1" t="shared" si="109"/>
        <v>0</v>
      </c>
    </row>
    <row r="337" spans="1:30">
      <c r="A337">
        <f>IF([1]Sheet!A337="","",[1]Sheet!A337)</f>
        <v>3275738</v>
      </c>
      <c r="B337" t="str">
        <f>IF(A337="","",[1]Sheet!B337)</f>
        <v>2025-04-19 21:00:41</v>
      </c>
      <c r="C337" t="str">
        <f>IF(A337="","",[1]Sheet!C337)</f>
        <v>小单32.36  小双35.28  大双32.36</v>
      </c>
      <c r="D337" t="str">
        <f>IF(A337="","",[1]Sheet!D337)</f>
        <v>小双</v>
      </c>
      <c r="E337">
        <f>IF(A337="","",[1]Sheet!E337)</f>
        <v>100</v>
      </c>
      <c r="F337">
        <f>IF(A337="","",[1]Sheet!F337)</f>
        <v>13</v>
      </c>
      <c r="G337" t="str">
        <f>IF(A337="","",[1]Sheet!G337)</f>
        <v>小单</v>
      </c>
      <c r="H337">
        <f>IF(A337="","",[1]Sheet!H337)</f>
        <v>0</v>
      </c>
      <c r="I337">
        <f>IF(A337="","",[1]Sheet!I337)</f>
        <v>-100</v>
      </c>
      <c r="J337" t="str">
        <f>IF(A337="","",IF(F337="待开奖","",[1]Sheet!J337))</f>
        <v>否</v>
      </c>
      <c r="K337">
        <f t="shared" si="110"/>
        <v>0</v>
      </c>
      <c r="L337" s="7">
        <f t="shared" si="111"/>
        <v>1</v>
      </c>
      <c r="M337" s="7" cm="1">
        <f ca="1" t="array" ref="M337">IF(L336="",IF(G336=0,M336,""),IF(ROW()&lt;32,"",AVERAGE(IF(OFFSET(L$2,ROW()-31,0,30,1)&lt;&gt;"",OFFSET(L$2,ROW()-31,0,30,1)))))</f>
        <v>0.633333333333333</v>
      </c>
      <c r="N337" s="8">
        <f ca="1" t="shared" si="93"/>
        <v>0.59247311827957</v>
      </c>
      <c r="O337" s="7">
        <f ca="1" t="array" ref="O337">IF(L336="","",IF(ROW()&lt;32,"",AVERAGE(IF(OFFSET(L$2,ROW()-21,0,20,1)&lt;&gt;"",OFFSET(L$2,ROW()-21,0,20,1)))))</f>
        <v>0.65</v>
      </c>
      <c r="P337" s="8">
        <f ca="1" t="shared" si="94"/>
        <v>0.608064516129032</v>
      </c>
      <c r="Q337" s="7">
        <f t="shared" si="112"/>
        <v>-68.1</v>
      </c>
      <c r="R337" s="7">
        <f t="shared" si="98"/>
        <v>8959.57719999989</v>
      </c>
      <c r="S337" s="14">
        <f t="shared" si="99"/>
        <v>-0.0425180461256389</v>
      </c>
      <c r="T337" s="15">
        <f ca="1" t="shared" si="100"/>
        <v>0.59247311827957</v>
      </c>
      <c r="U337" s="14">
        <f t="shared" si="101"/>
        <v>0.048115816091526</v>
      </c>
      <c r="V337" s="9">
        <f t="shared" si="102"/>
        <v>-0.987173161444053</v>
      </c>
      <c r="W337" s="16">
        <f t="shared" si="103"/>
        <v>0.683129134488169</v>
      </c>
      <c r="X337" s="17">
        <f ca="1" t="shared" si="104"/>
        <v>0.0609000622951761</v>
      </c>
      <c r="Y337" s="9">
        <f ca="1" t="shared" si="95"/>
        <v>0.18506766835665</v>
      </c>
      <c r="Z337" s="5">
        <f ca="1" t="shared" si="96"/>
        <v>0.0672342967370033</v>
      </c>
      <c r="AA337">
        <f ca="1" t="shared" si="92"/>
        <v>0</v>
      </c>
      <c r="AB337">
        <f t="shared" si="97"/>
        <v>0</v>
      </c>
      <c r="AC337" s="5">
        <f ca="1" t="shared" si="108"/>
        <v>0</v>
      </c>
      <c r="AD337">
        <f ca="1" t="shared" si="109"/>
        <v>0</v>
      </c>
    </row>
    <row r="338" spans="1:30">
      <c r="A338">
        <f>IF([1]Sheet!A338="","",[1]Sheet!A338)</f>
        <v>3275739</v>
      </c>
      <c r="B338" t="str">
        <f>IF(A338="","",[1]Sheet!B338)</f>
        <v>2025-04-19 21:04:12</v>
      </c>
      <c r="C338" t="str">
        <f>IF(A338="","",[1]Sheet!C338)</f>
        <v>小单32.36  小双35.28  大双32.36</v>
      </c>
      <c r="D338" t="str">
        <f>IF(A338="","",[1]Sheet!D338)</f>
        <v>小双</v>
      </c>
      <c r="E338">
        <f>IF(A338="","",[1]Sheet!E338)</f>
        <v>100</v>
      </c>
      <c r="F338">
        <f>IF(A338="","",[1]Sheet!F338)</f>
        <v>13</v>
      </c>
      <c r="G338" t="str">
        <f>IF(A338="","",[1]Sheet!G338)</f>
        <v>小单</v>
      </c>
      <c r="H338">
        <f>IF(A338="","",[1]Sheet!H338)</f>
        <v>0</v>
      </c>
      <c r="I338">
        <f>IF(A338="","",[1]Sheet!I338)</f>
        <v>-100</v>
      </c>
      <c r="J338" t="str">
        <f>IF(A338="","",IF(F338="待开奖","",[1]Sheet!J338))</f>
        <v>否</v>
      </c>
      <c r="K338">
        <f t="shared" si="110"/>
        <v>0</v>
      </c>
      <c r="L338" s="7">
        <f t="shared" si="111"/>
        <v>1</v>
      </c>
      <c r="M338" s="7" cm="1">
        <f ca="1" t="array" ref="M338">IF(L337="",IF(G337=0,M337,""),IF(ROW()&lt;32,"",AVERAGE(IF(OFFSET(L$2,ROW()-31,0,30,1)&lt;&gt;"",OFFSET(L$2,ROW()-31,0,30,1)))))</f>
        <v>0.633333333333333</v>
      </c>
      <c r="N338" s="8">
        <f ca="1" t="shared" si="93"/>
        <v>0.656989247311828</v>
      </c>
      <c r="O338" s="7">
        <f ca="1" t="array" ref="O338">IF(L337="","",IF(ROW()&lt;32,"",AVERAGE(IF(OFFSET(L$2,ROW()-21,0,20,1)&lt;&gt;"",OFFSET(L$2,ROW()-21,0,20,1)))))</f>
        <v>0.65</v>
      </c>
      <c r="P338" s="8">
        <f ca="1" t="shared" si="94"/>
        <v>0.67258064516129</v>
      </c>
      <c r="Q338" s="7">
        <f t="shared" si="112"/>
        <v>-68.1</v>
      </c>
      <c r="R338" s="7">
        <f t="shared" si="98"/>
        <v>8891.47719999989</v>
      </c>
      <c r="S338" s="14">
        <f t="shared" si="99"/>
        <v>-0.0545961058748704</v>
      </c>
      <c r="T338" s="15">
        <f ca="1" t="shared" si="100"/>
        <v>0.656989247311828</v>
      </c>
      <c r="U338" s="14">
        <f t="shared" si="101"/>
        <v>0.0545961058748704</v>
      </c>
      <c r="V338" s="9">
        <f t="shared" si="102"/>
        <v>-1.09128740165329</v>
      </c>
      <c r="W338" s="16">
        <f t="shared" si="103"/>
        <v>0.596665809548299</v>
      </c>
      <c r="X338" s="17">
        <f ca="1" t="shared" si="104"/>
        <v>0.0491780267269439</v>
      </c>
      <c r="Y338" s="9">
        <f ca="1" t="shared" si="95"/>
        <v>0.178157793819929</v>
      </c>
      <c r="Z338" s="5">
        <f ca="1" t="shared" si="96"/>
        <v>0.0701304075078128</v>
      </c>
      <c r="AA338">
        <f ca="1" t="shared" si="92"/>
        <v>0</v>
      </c>
      <c r="AB338">
        <f t="shared" si="97"/>
        <v>1</v>
      </c>
      <c r="AC338" s="5">
        <f ca="1" t="shared" si="108"/>
        <v>0</v>
      </c>
      <c r="AD338">
        <f ca="1" t="shared" si="109"/>
        <v>0</v>
      </c>
    </row>
    <row r="339" spans="1:30">
      <c r="A339">
        <f>IF([1]Sheet!A339="","",[1]Sheet!A339)</f>
        <v>3275740</v>
      </c>
      <c r="B339" t="str">
        <f>IF(A339="","",[1]Sheet!B339)</f>
        <v>2025-04-19 21:07:43</v>
      </c>
      <c r="C339" t="str">
        <f>IF(A339="","",[1]Sheet!C339)</f>
        <v>小单31.45  小双34.28  大单34.28</v>
      </c>
      <c r="D339" t="str">
        <f>IF(A339="","",[1]Sheet!D339)</f>
        <v>小单</v>
      </c>
      <c r="E339">
        <f>IF(A339="","",[1]Sheet!E339)</f>
        <v>100.01</v>
      </c>
      <c r="F339">
        <f>IF(A339="","",[1]Sheet!F339)</f>
        <v>12</v>
      </c>
      <c r="G339" t="str">
        <f>IF(A339="","",[1]Sheet!G339)</f>
        <v>小双</v>
      </c>
      <c r="H339">
        <f>IF(A339="","",[1]Sheet!H339)</f>
        <v>148.4324</v>
      </c>
      <c r="I339">
        <f>IF(A339="","",[1]Sheet!I339)</f>
        <v>48.4224</v>
      </c>
      <c r="J339" t="str">
        <f>IF(A339="","",IF(F339="待开奖","",[1]Sheet!J339))</f>
        <v>是</v>
      </c>
      <c r="K339">
        <f t="shared" si="110"/>
        <v>1</v>
      </c>
      <c r="L339" s="7">
        <f t="shared" si="111"/>
        <v>1</v>
      </c>
      <c r="M339" s="7" cm="1">
        <f ca="1" t="array" ref="M339">IF(L338="",IF(G338=0,M338,""),IF(ROW()&lt;32,"",AVERAGE(IF(OFFSET(L$2,ROW()-31,0,30,1)&lt;&gt;"",OFFSET(L$2,ROW()-31,0,30,1)))))</f>
        <v>0.666666666666667</v>
      </c>
      <c r="N339" s="8">
        <f ca="1" t="shared" si="93"/>
        <v>0.656989247311828</v>
      </c>
      <c r="O339" s="7">
        <f ca="1" t="array" ref="O339">IF(L338="","",IF(ROW()&lt;32,"",AVERAGE(IF(OFFSET(L$2,ROW()-21,0,20,1)&lt;&gt;"",OFFSET(L$2,ROW()-21,0,20,1)))))</f>
        <v>0.65</v>
      </c>
      <c r="P339" s="8">
        <f ca="1" t="shared" si="94"/>
        <v>0.67258064516129</v>
      </c>
      <c r="Q339" s="7">
        <f t="shared" si="112"/>
        <v>48.4224</v>
      </c>
      <c r="R339" s="7">
        <f t="shared" si="98"/>
        <v>8939.89959999989</v>
      </c>
      <c r="S339" s="14">
        <f t="shared" si="99"/>
        <v>-0.0517753830510956</v>
      </c>
      <c r="T339" s="15">
        <f ca="1" t="shared" si="100"/>
        <v>0.656989247311828</v>
      </c>
      <c r="U339" s="14">
        <f t="shared" si="101"/>
        <v>0.0570786843052114</v>
      </c>
      <c r="V339" s="9">
        <f t="shared" si="102"/>
        <v>-1.21727438776867</v>
      </c>
      <c r="W339" s="16">
        <f t="shared" si="103"/>
        <v>0.524608410442388</v>
      </c>
      <c r="X339" s="17">
        <f ca="1" t="shared" si="104"/>
        <v>0.0294750315228457</v>
      </c>
      <c r="Y339" s="9">
        <f ca="1" t="shared" si="95"/>
        <v>0.170259076968942</v>
      </c>
      <c r="Z339" s="5">
        <f ca="1" t="shared" si="96"/>
        <v>0.0730273823478038</v>
      </c>
      <c r="AA339">
        <f ca="1" t="shared" si="92"/>
        <v>0</v>
      </c>
      <c r="AB339">
        <f t="shared" si="97"/>
        <v>1</v>
      </c>
      <c r="AC339" s="5">
        <f ca="1" t="shared" si="108"/>
        <v>0</v>
      </c>
      <c r="AD339">
        <f ca="1" t="shared" si="109"/>
        <v>0</v>
      </c>
    </row>
    <row r="340" spans="1:30">
      <c r="A340">
        <f>IF([1]Sheet!A340="","",[1]Sheet!A340)</f>
        <v>3275741</v>
      </c>
      <c r="B340" t="str">
        <f>IF(A340="","",[1]Sheet!B340)</f>
        <v>2025-04-19 21:11:13</v>
      </c>
      <c r="C340" t="str">
        <f>IF(A340="","",[1]Sheet!C340)</f>
        <v>小单31.45  小双34.28  大单34.28</v>
      </c>
      <c r="D340" t="str">
        <f>IF(A340="","",[1]Sheet!D340)</f>
        <v>小单</v>
      </c>
      <c r="E340">
        <f>IF(A340="","",[1]Sheet!E340)</f>
        <v>100.01</v>
      </c>
      <c r="F340">
        <f>IF(A340="","",[1]Sheet!F340)</f>
        <v>8</v>
      </c>
      <c r="G340" t="str">
        <f>IF(A340="","",[1]Sheet!G340)</f>
        <v>小双</v>
      </c>
      <c r="H340">
        <f>IF(A340="","",[1]Sheet!H340)</f>
        <v>148.4324</v>
      </c>
      <c r="I340">
        <f>IF(A340="","",[1]Sheet!I340)</f>
        <v>48.4224</v>
      </c>
      <c r="J340" t="str">
        <f>IF(A340="","",IF(F340="待开奖","",[1]Sheet!J340))</f>
        <v>是</v>
      </c>
      <c r="K340">
        <f t="shared" si="110"/>
        <v>1</v>
      </c>
      <c r="L340" s="7">
        <f t="shared" si="111"/>
        <v>1</v>
      </c>
      <c r="M340" s="7" cm="1">
        <f ca="1" t="array" ref="M340">IF(L339="",IF(G339=0,M339,""),IF(ROW()&lt;32,"",AVERAGE(IF(OFFSET(L$2,ROW()-31,0,30,1)&lt;&gt;"",OFFSET(L$2,ROW()-31,0,30,1)))))</f>
        <v>0.666666666666667</v>
      </c>
      <c r="N340" s="8">
        <f ca="1" t="shared" si="93"/>
        <v>0.688172043010753</v>
      </c>
      <c r="O340" s="7">
        <f ca="1" t="array" ref="O340">IF(L339="","",IF(ROW()&lt;32,"",AVERAGE(IF(OFFSET(L$2,ROW()-21,0,20,1)&lt;&gt;"",OFFSET(L$2,ROW()-21,0,20,1)))))</f>
        <v>0.65</v>
      </c>
      <c r="P340" s="8">
        <f ca="1" t="shared" si="94"/>
        <v>0.67258064516129</v>
      </c>
      <c r="Q340" s="7">
        <f t="shared" si="112"/>
        <v>48.4224</v>
      </c>
      <c r="R340" s="7">
        <f t="shared" si="98"/>
        <v>8988.32199999989</v>
      </c>
      <c r="S340" s="14">
        <f t="shared" si="99"/>
        <v>-0.0519435968399813</v>
      </c>
      <c r="T340" s="15">
        <f ca="1" t="shared" si="100"/>
        <v>0.688172043010753</v>
      </c>
      <c r="U340" s="14">
        <f t="shared" si="101"/>
        <v>0.0570786843052114</v>
      </c>
      <c r="V340" s="9">
        <f t="shared" si="102"/>
        <v>-1.3656595840786</v>
      </c>
      <c r="W340" s="16">
        <f t="shared" si="103"/>
        <v>0.596670071355614</v>
      </c>
      <c r="X340" s="17">
        <f ca="1" t="shared" si="104"/>
        <v>0.028028772986294</v>
      </c>
      <c r="Y340" s="9">
        <f ca="1" t="shared" si="95"/>
        <v>0.163140893010342</v>
      </c>
      <c r="Z340" s="5">
        <f ca="1" t="shared" si="96"/>
        <v>0.0760731008972421</v>
      </c>
      <c r="AA340">
        <f ca="1" t="shared" si="92"/>
        <v>0</v>
      </c>
      <c r="AB340">
        <f t="shared" si="97"/>
        <v>0</v>
      </c>
      <c r="AC340" s="5">
        <f ca="1" t="shared" si="108"/>
        <v>0</v>
      </c>
      <c r="AD340">
        <f ca="1" t="shared" si="109"/>
        <v>0</v>
      </c>
    </row>
    <row r="341" spans="1:30">
      <c r="A341">
        <f>IF([1]Sheet!A341="","",[1]Sheet!A341)</f>
        <v>3275742</v>
      </c>
      <c r="B341" t="str">
        <f>IF(A341="","",[1]Sheet!B341)</f>
        <v>2025-04-19 21:14:44</v>
      </c>
      <c r="C341" t="str">
        <f>IF(A341="","",[1]Sheet!C341)</f>
        <v>小单31.45  小双34.28  大单34.28</v>
      </c>
      <c r="D341" t="str">
        <f>IF(A341="","",[1]Sheet!D341)</f>
        <v>小单</v>
      </c>
      <c r="E341">
        <f>IF(A341="","",[1]Sheet!E341)</f>
        <v>100.01</v>
      </c>
      <c r="F341">
        <f>IF(A341="","",[1]Sheet!F341)</f>
        <v>18</v>
      </c>
      <c r="G341" t="str">
        <f>IF(A341="","",[1]Sheet!G341)</f>
        <v>大双</v>
      </c>
      <c r="H341">
        <f>IF(A341="","",[1]Sheet!H341)</f>
        <v>0</v>
      </c>
      <c r="I341">
        <f>IF(A341="","",[1]Sheet!I341)</f>
        <v>-100.01</v>
      </c>
      <c r="J341" t="str">
        <f>IF(A341="","",IF(F341="待开奖","",[1]Sheet!J341))</f>
        <v>否</v>
      </c>
      <c r="K341">
        <f t="shared" si="110"/>
        <v>0</v>
      </c>
      <c r="L341" s="7">
        <f t="shared" si="111"/>
        <v>0</v>
      </c>
      <c r="M341" s="7" cm="1">
        <f ca="1" t="array" ref="M341">IF(L340="",IF(G340=0,M340,""),IF(ROW()&lt;32,"",AVERAGE(IF(OFFSET(L$2,ROW()-31,0,30,1)&lt;&gt;"",OFFSET(L$2,ROW()-31,0,30,1)))))</f>
        <v>0.666666666666667</v>
      </c>
      <c r="N341" s="8">
        <f ca="1" t="shared" si="93"/>
        <v>0.688172043010753</v>
      </c>
      <c r="O341" s="7">
        <f ca="1" t="array" ref="O341">IF(L340="","",IF(ROW()&lt;32,"",AVERAGE(IF(OFFSET(L$2,ROW()-21,0,20,1)&lt;&gt;"",OFFSET(L$2,ROW()-21,0,20,1)))))</f>
        <v>0.65</v>
      </c>
      <c r="P341" s="8">
        <f ca="1" t="shared" si="94"/>
        <v>0.67258064516129</v>
      </c>
      <c r="Q341" s="7">
        <f t="shared" si="112"/>
        <v>-100.01</v>
      </c>
      <c r="R341" s="7">
        <f t="shared" si="98"/>
        <v>8888.31199999989</v>
      </c>
      <c r="S341" s="14">
        <f t="shared" si="99"/>
        <v>-0.0365907475637927</v>
      </c>
      <c r="T341" s="15">
        <f ca="1" t="shared" si="100"/>
        <v>0.688172043010753</v>
      </c>
      <c r="U341" s="14">
        <f t="shared" si="101"/>
        <v>0.0528880836046917</v>
      </c>
      <c r="V341" s="9">
        <f t="shared" si="102"/>
        <v>-1.57931262391573</v>
      </c>
      <c r="W341" s="16">
        <f t="shared" si="103"/>
        <v>0.593586708856239</v>
      </c>
      <c r="X341" s="17">
        <f ca="1" t="shared" si="104"/>
        <v>0.0122181677456565</v>
      </c>
      <c r="Y341" s="9">
        <f ca="1" t="shared" si="95"/>
        <v>0.153889045831837</v>
      </c>
      <c r="Z341" s="5">
        <f ca="1" t="shared" si="96"/>
        <v>0.0769821258299606</v>
      </c>
      <c r="AA341">
        <f ca="1" t="shared" si="92"/>
        <v>0</v>
      </c>
      <c r="AB341">
        <f t="shared" si="97"/>
        <v>0</v>
      </c>
      <c r="AC341" s="5">
        <f ca="1" t="shared" si="108"/>
        <v>0</v>
      </c>
      <c r="AD341">
        <f ca="1" t="shared" si="109"/>
        <v>0</v>
      </c>
    </row>
    <row r="342" spans="1:30">
      <c r="A342">
        <f>IF([1]Sheet!A342="","",[1]Sheet!A342)</f>
        <v>3275743</v>
      </c>
      <c r="B342" t="str">
        <f>IF(A342="","",[1]Sheet!B342)</f>
        <v>2025-04-19 21:18:15</v>
      </c>
      <c r="C342" t="str">
        <f>IF(A342="","",[1]Sheet!C342)</f>
        <v>小单32.36  小双35.28  大双32.36</v>
      </c>
      <c r="D342" t="str">
        <f>IF(A342="","",[1]Sheet!D342)</f>
        <v>小双</v>
      </c>
      <c r="E342">
        <f>IF(A342="","",[1]Sheet!E342)</f>
        <v>100</v>
      </c>
      <c r="F342">
        <f>IF(A342="","",[1]Sheet!F342)</f>
        <v>8</v>
      </c>
      <c r="G342" t="str">
        <f>IF(A342="","",[1]Sheet!G342)</f>
        <v>小双</v>
      </c>
      <c r="H342">
        <f>IF(A342="","",[1]Sheet!H342)</f>
        <v>152.7624</v>
      </c>
      <c r="I342">
        <f>IF(A342="","",[1]Sheet!I342)</f>
        <v>52.7624</v>
      </c>
      <c r="J342" t="str">
        <f>IF(A342="","",IF(F342="待开奖","",[1]Sheet!J342))</f>
        <v>是</v>
      </c>
      <c r="K342">
        <f t="shared" si="110"/>
        <v>1</v>
      </c>
      <c r="L342" s="7">
        <f t="shared" si="111"/>
        <v>1</v>
      </c>
      <c r="M342" s="7" cm="1">
        <f ca="1" t="array" ref="M342">IF(L341="",IF(G341=0,M341,""),IF(ROW()&lt;32,"",AVERAGE(IF(OFFSET(L$2,ROW()-31,0,30,1)&lt;&gt;"",OFFSET(L$2,ROW()-31,0,30,1)))))</f>
        <v>0.7</v>
      </c>
      <c r="N342" s="8">
        <f ca="1" t="shared" si="93"/>
        <v>0.623655913978495</v>
      </c>
      <c r="O342" s="7">
        <f ca="1" t="array" ref="O342">IF(L341="","",IF(ROW()&lt;32,"",AVERAGE(IF(OFFSET(L$2,ROW()-21,0,20,1)&lt;&gt;"",OFFSET(L$2,ROW()-21,0,20,1)))))</f>
        <v>0.65</v>
      </c>
      <c r="P342" s="8">
        <f ca="1" t="shared" si="94"/>
        <v>0.608064516129032</v>
      </c>
      <c r="Q342" s="7">
        <f t="shared" si="112"/>
        <v>52.7624</v>
      </c>
      <c r="R342" s="7">
        <f t="shared" si="98"/>
        <v>8941.07439999989</v>
      </c>
      <c r="S342" s="14">
        <f t="shared" si="99"/>
        <v>-0.0369882765889288</v>
      </c>
      <c r="T342" s="15">
        <f ca="1" t="shared" si="100"/>
        <v>0.623655913978495</v>
      </c>
      <c r="U342" s="14">
        <f t="shared" si="101"/>
        <v>0.0532252377772037</v>
      </c>
      <c r="V342" s="9">
        <f t="shared" si="102"/>
        <v>-1.69055085799879</v>
      </c>
      <c r="W342" s="16">
        <f t="shared" si="103"/>
        <v>0.593586708856239</v>
      </c>
      <c r="X342" s="17">
        <f ca="1" t="shared" si="104"/>
        <v>-0.0120292864283961</v>
      </c>
      <c r="Y342" s="9">
        <f ca="1" t="shared" si="95"/>
        <v>0.144755173767453</v>
      </c>
      <c r="Z342" s="5">
        <f ca="1" t="shared" si="96"/>
        <v>0.0798182006296635</v>
      </c>
      <c r="AA342">
        <f ca="1" t="shared" si="92"/>
        <v>0</v>
      </c>
      <c r="AB342">
        <f t="shared" si="97"/>
        <v>0</v>
      </c>
      <c r="AC342" s="5">
        <f ca="1" t="shared" si="108"/>
        <v>0</v>
      </c>
      <c r="AD342">
        <f ca="1" t="shared" si="109"/>
        <v>0</v>
      </c>
    </row>
    <row r="343" spans="1:30">
      <c r="A343">
        <f>IF([1]Sheet!A343="","",[1]Sheet!A343)</f>
        <v>3275744</v>
      </c>
      <c r="B343" t="str">
        <f>IF(A343="","",[1]Sheet!B343)</f>
        <v>2025-04-19 21:21:46</v>
      </c>
      <c r="C343" t="str">
        <f>IF(A343="","",[1]Sheet!C343)</f>
        <v>小单32.36  小双35.28  大双32.36</v>
      </c>
      <c r="D343" t="str">
        <f>IF(A343="","",[1]Sheet!D343)</f>
        <v>小双</v>
      </c>
      <c r="E343">
        <f>IF(A343="","",[1]Sheet!E343)</f>
        <v>100</v>
      </c>
      <c r="F343">
        <f>IF(A343="","",[1]Sheet!F343)</f>
        <v>7</v>
      </c>
      <c r="G343" t="str">
        <f>IF(A343="","",[1]Sheet!G343)</f>
        <v>小单</v>
      </c>
      <c r="H343">
        <f>IF(A343="","",[1]Sheet!H343)</f>
        <v>152.7392</v>
      </c>
      <c r="I343">
        <f>IF(A343="","",[1]Sheet!I343)</f>
        <v>52.7392</v>
      </c>
      <c r="J343" t="str">
        <f>IF(A343="","",IF(F343="待开奖","",[1]Sheet!J343))</f>
        <v>是</v>
      </c>
      <c r="K343">
        <f t="shared" si="110"/>
        <v>1</v>
      </c>
      <c r="L343" s="7">
        <f t="shared" si="111"/>
        <v>1</v>
      </c>
      <c r="M343" s="7" cm="1">
        <f ca="1" t="array" ref="M343">IF(L342="",IF(G342=0,M342,""),IF(ROW()&lt;32,"",AVERAGE(IF(OFFSET(L$2,ROW()-31,0,30,1)&lt;&gt;"",OFFSET(L$2,ROW()-31,0,30,1)))))</f>
        <v>0.7</v>
      </c>
      <c r="N343" s="8">
        <f ca="1" t="shared" si="93"/>
        <v>0.719354838709677</v>
      </c>
      <c r="O343" s="7">
        <f ca="1" t="array" ref="O343">IF(L342="","",IF(ROW()&lt;32,"",AVERAGE(IF(OFFSET(L$2,ROW()-21,0,20,1)&lt;&gt;"",OFFSET(L$2,ROW()-21,0,20,1)))))</f>
        <v>0.65</v>
      </c>
      <c r="P343" s="8">
        <f ca="1" t="shared" si="94"/>
        <v>0.67258064516129</v>
      </c>
      <c r="Q343" s="7">
        <f t="shared" si="112"/>
        <v>52.7392</v>
      </c>
      <c r="R343" s="7">
        <f t="shared" si="98"/>
        <v>8993.81359999989</v>
      </c>
      <c r="S343" s="14">
        <f t="shared" si="99"/>
        <v>-0.036778031766821</v>
      </c>
      <c r="T343" s="15">
        <f ca="1" t="shared" si="100"/>
        <v>0.719354838709677</v>
      </c>
      <c r="U343" s="14">
        <f t="shared" si="101"/>
        <v>0.0532252377772037</v>
      </c>
      <c r="V343" s="9">
        <f t="shared" si="102"/>
        <v>-1.81848303533398</v>
      </c>
      <c r="W343" s="16">
        <f t="shared" si="103"/>
        <v>0.679831696191626</v>
      </c>
      <c r="X343" s="17">
        <f ca="1" t="shared" si="104"/>
        <v>0.00300485296449232</v>
      </c>
      <c r="Y343" s="9">
        <f ca="1" t="shared" si="95"/>
        <v>0.136574313937853</v>
      </c>
      <c r="Z343" s="5">
        <f ca="1" t="shared" si="96"/>
        <v>0.0813357465585608</v>
      </c>
      <c r="AA343">
        <f ca="1" t="shared" si="92"/>
        <v>0</v>
      </c>
      <c r="AB343">
        <f t="shared" si="97"/>
        <v>0</v>
      </c>
      <c r="AC343" s="5">
        <f ca="1" t="shared" si="108"/>
        <v>0</v>
      </c>
      <c r="AD343">
        <f ca="1" t="shared" si="109"/>
        <v>0</v>
      </c>
    </row>
    <row r="344" spans="1:30">
      <c r="A344">
        <f>IF([1]Sheet!A344="","",[1]Sheet!A344)</f>
        <v>3275745</v>
      </c>
      <c r="B344" t="str">
        <f>IF(A344="","",[1]Sheet!B344)</f>
        <v>2025-04-19 21:25:17</v>
      </c>
      <c r="C344" t="str">
        <f>IF(A344="","",[1]Sheet!C344)</f>
        <v>小单31.45  小双34.28  大单34.28</v>
      </c>
      <c r="D344" t="str">
        <f>IF(A344="","",[1]Sheet!D344)</f>
        <v>小单</v>
      </c>
      <c r="E344">
        <f>IF(A344="","",[1]Sheet!E344)</f>
        <v>100.01</v>
      </c>
      <c r="F344">
        <f>IF(A344="","",[1]Sheet!F344)</f>
        <v>9</v>
      </c>
      <c r="G344" t="str">
        <f>IF(A344="","",[1]Sheet!G344)</f>
        <v>小单</v>
      </c>
      <c r="H344">
        <f>IF(A344="","",[1]Sheet!H344)</f>
        <v>148.444</v>
      </c>
      <c r="I344">
        <f>IF(A344="","",[1]Sheet!I344)</f>
        <v>48.434</v>
      </c>
      <c r="J344" t="str">
        <f>IF(A344="","",IF(F344="待开奖","",[1]Sheet!J344))</f>
        <v>是</v>
      </c>
      <c r="K344">
        <f t="shared" si="110"/>
        <v>1</v>
      </c>
      <c r="L344" s="7">
        <f t="shared" si="111"/>
        <v>1</v>
      </c>
      <c r="M344" s="7" cm="1">
        <f ca="1" t="array" ref="M344">IF(L343="",IF(G343=0,M343,""),IF(ROW()&lt;32,"",AVERAGE(IF(OFFSET(L$2,ROW()-31,0,30,1)&lt;&gt;"",OFFSET(L$2,ROW()-31,0,30,1)))))</f>
        <v>0.7</v>
      </c>
      <c r="N344" s="8">
        <f ca="1" t="shared" si="93"/>
        <v>0.719354838709677</v>
      </c>
      <c r="O344" s="7">
        <f ca="1" t="array" ref="O344">IF(L343="","",IF(ROW()&lt;32,"",AVERAGE(IF(OFFSET(L$2,ROW()-21,0,20,1)&lt;&gt;"",OFFSET(L$2,ROW()-21,0,20,1)))))</f>
        <v>0.7</v>
      </c>
      <c r="P344" s="8">
        <f ca="1" t="shared" si="94"/>
        <v>0.719354838709677</v>
      </c>
      <c r="Q344" s="7">
        <f t="shared" si="112"/>
        <v>48.434</v>
      </c>
      <c r="R344" s="7">
        <f t="shared" si="98"/>
        <v>9042.24759999989</v>
      </c>
      <c r="S344" s="14">
        <f t="shared" si="99"/>
        <v>-0.0365726487482758</v>
      </c>
      <c r="T344" s="15">
        <f ca="1" t="shared" si="100"/>
        <v>0.719354838709677</v>
      </c>
      <c r="U344" s="14">
        <f t="shared" si="101"/>
        <v>0.0532252377772037</v>
      </c>
      <c r="V344" s="9">
        <f t="shared" si="102"/>
        <v>-1.9689511869565</v>
      </c>
      <c r="W344" s="16">
        <f t="shared" si="103"/>
        <v>0.679813850449605</v>
      </c>
      <c r="X344" s="17">
        <f ca="1" t="shared" si="104"/>
        <v>-0.0119821318663974</v>
      </c>
      <c r="Y344" s="9">
        <f ca="1" t="shared" si="95"/>
        <v>0.126685689137427</v>
      </c>
      <c r="Z344" s="5">
        <f ca="1" t="shared" si="96"/>
        <v>0.0807601985075127</v>
      </c>
      <c r="AA344">
        <f ca="1" t="shared" si="92"/>
        <v>0</v>
      </c>
      <c r="AB344">
        <f t="shared" si="97"/>
        <v>0</v>
      </c>
      <c r="AC344" s="5">
        <f ca="1" t="shared" si="108"/>
        <v>0</v>
      </c>
      <c r="AD344">
        <f ca="1" t="shared" si="109"/>
        <v>0</v>
      </c>
    </row>
    <row r="345" spans="1:30">
      <c r="A345">
        <f>IF([1]Sheet!A345="","",[1]Sheet!A345)</f>
        <v>3275746</v>
      </c>
      <c r="B345" t="str">
        <f>IF(A345="","",[1]Sheet!B345)</f>
        <v>2025-04-19 21:28:48</v>
      </c>
      <c r="C345" t="str">
        <f>IF(A345="","",[1]Sheet!C345)</f>
        <v>小单31.45  小双34.28  大单34.28</v>
      </c>
      <c r="D345" t="str">
        <f>IF(A345="","",[1]Sheet!D345)</f>
        <v>小单</v>
      </c>
      <c r="E345">
        <f>IF(A345="","",[1]Sheet!E345)</f>
        <v>100.01</v>
      </c>
      <c r="F345">
        <f>IF(A345="","",[1]Sheet!F345)</f>
        <v>8</v>
      </c>
      <c r="G345" t="str">
        <f>IF(A345="","",[1]Sheet!G345)</f>
        <v>小双</v>
      </c>
      <c r="H345">
        <f>IF(A345="","",[1]Sheet!H345)</f>
        <v>148.4324</v>
      </c>
      <c r="I345">
        <f>IF(A345="","",[1]Sheet!I345)</f>
        <v>48.4224</v>
      </c>
      <c r="J345" t="str">
        <f>IF(A345="","",IF(F345="待开奖","",[1]Sheet!J345))</f>
        <v>是</v>
      </c>
      <c r="K345">
        <f t="shared" si="110"/>
        <v>1</v>
      </c>
      <c r="L345" s="7">
        <f t="shared" si="111"/>
        <v>1</v>
      </c>
      <c r="M345" s="7" cm="1">
        <f ca="1" t="array" ref="M345">IF(L344="",IF(G344=0,M344,""),IF(ROW()&lt;32,"",AVERAGE(IF(OFFSET(L$2,ROW()-31,0,30,1)&lt;&gt;"",OFFSET(L$2,ROW()-31,0,30,1)))))</f>
        <v>0.7</v>
      </c>
      <c r="N345" s="8">
        <f ca="1" t="shared" si="93"/>
        <v>0.719354838709677</v>
      </c>
      <c r="O345" s="7">
        <f ca="1" t="array" ref="O345">IF(L344="","",IF(ROW()&lt;32,"",AVERAGE(IF(OFFSET(L$2,ROW()-21,0,20,1)&lt;&gt;"",OFFSET(L$2,ROW()-21,0,20,1)))))</f>
        <v>0.7</v>
      </c>
      <c r="P345" s="8">
        <f ca="1" t="shared" si="94"/>
        <v>0.719354838709677</v>
      </c>
      <c r="Q345" s="7">
        <f t="shared" si="112"/>
        <v>48.4224</v>
      </c>
      <c r="R345" s="7">
        <f t="shared" si="98"/>
        <v>9090.66999999989</v>
      </c>
      <c r="S345" s="14">
        <f t="shared" si="99"/>
        <v>-0.0368281602345135</v>
      </c>
      <c r="T345" s="15">
        <f ca="1" t="shared" si="100"/>
        <v>0.719354838709677</v>
      </c>
      <c r="U345" s="14">
        <f t="shared" si="101"/>
        <v>0.0532252377772037</v>
      </c>
      <c r="V345" s="9">
        <f t="shared" si="102"/>
        <v>-2.14997870111627</v>
      </c>
      <c r="W345" s="16">
        <f t="shared" si="103"/>
        <v>0.676484388821796</v>
      </c>
      <c r="X345" s="17">
        <f ca="1" t="shared" si="104"/>
        <v>-0.030494482891027</v>
      </c>
      <c r="Y345" s="9">
        <f ca="1" t="shared" si="95"/>
        <v>0.116180617795494</v>
      </c>
      <c r="Z345" s="5">
        <f ca="1" t="shared" si="96"/>
        <v>0.0800220923463851</v>
      </c>
      <c r="AA345">
        <f ca="1" t="shared" si="92"/>
        <v>0</v>
      </c>
      <c r="AB345">
        <f t="shared" si="97"/>
        <v>0</v>
      </c>
      <c r="AC345" s="5">
        <f ca="1" t="shared" si="108"/>
        <v>0</v>
      </c>
      <c r="AD345">
        <f ca="1" t="shared" si="109"/>
        <v>0</v>
      </c>
    </row>
    <row r="346" spans="1:30">
      <c r="A346">
        <f>IF([1]Sheet!A346="","",[1]Sheet!A346)</f>
        <v>3275747</v>
      </c>
      <c r="B346" t="str">
        <f>IF(A346="","",[1]Sheet!B346)</f>
        <v>2025-04-19 21:32:19</v>
      </c>
      <c r="C346" t="str">
        <f>IF(A346="","",[1]Sheet!C346)</f>
        <v>小单31.45  小双34.28  大单34.28</v>
      </c>
      <c r="D346" t="str">
        <f>IF(A346="","",[1]Sheet!D346)</f>
        <v>小单</v>
      </c>
      <c r="E346">
        <f>IF(A346="","",[1]Sheet!E346)</f>
        <v>100.01</v>
      </c>
      <c r="F346">
        <f>IF(A346="","",[1]Sheet!F346)</f>
        <v>7</v>
      </c>
      <c r="G346" t="str">
        <f>IF(A346="","",[1]Sheet!G346)</f>
        <v>小单</v>
      </c>
      <c r="H346">
        <f>IF(A346="","",[1]Sheet!H346)</f>
        <v>148.444</v>
      </c>
      <c r="I346">
        <f>IF(A346="","",[1]Sheet!I346)</f>
        <v>48.434</v>
      </c>
      <c r="J346" t="str">
        <f>IF(A346="","",IF(F346="待开奖","",[1]Sheet!J346))</f>
        <v>是</v>
      </c>
      <c r="K346">
        <f t="shared" si="110"/>
        <v>1</v>
      </c>
      <c r="L346" s="7">
        <f t="shared" si="111"/>
        <v>1</v>
      </c>
      <c r="M346" s="7" cm="1">
        <f ca="1" t="array" ref="M346">IF(L345="",IF(G345=0,M345,""),IF(ROW()&lt;32,"",AVERAGE(IF(OFFSET(L$2,ROW()-31,0,30,1)&lt;&gt;"",OFFSET(L$2,ROW()-31,0,30,1)))))</f>
        <v>0.733333333333333</v>
      </c>
      <c r="N346" s="8">
        <f ca="1" t="shared" si="93"/>
        <v>0.719354838709677</v>
      </c>
      <c r="O346" s="7">
        <f ca="1" t="array" ref="O346">IF(L345="","",IF(ROW()&lt;32,"",AVERAGE(IF(OFFSET(L$2,ROW()-21,0,20,1)&lt;&gt;"",OFFSET(L$2,ROW()-21,0,20,1)))))</f>
        <v>0.7</v>
      </c>
      <c r="P346" s="8">
        <f ca="1" t="shared" si="94"/>
        <v>0.719354838709677</v>
      </c>
      <c r="Q346" s="7">
        <f t="shared" si="112"/>
        <v>48.434</v>
      </c>
      <c r="R346" s="7">
        <f t="shared" si="98"/>
        <v>9139.10399999989</v>
      </c>
      <c r="S346" s="14">
        <f t="shared" si="99"/>
        <v>-0.0212446395829463</v>
      </c>
      <c r="T346" s="15">
        <f ca="1" t="shared" si="100"/>
        <v>0.719354838709677</v>
      </c>
      <c r="U346" s="14">
        <f t="shared" si="101"/>
        <v>0.0468698386885983</v>
      </c>
      <c r="V346" s="9">
        <f t="shared" si="102"/>
        <v>-2.32776229678122</v>
      </c>
      <c r="W346" s="16">
        <f t="shared" si="103"/>
        <v>0.673146004322977</v>
      </c>
      <c r="X346" s="17">
        <f ca="1" t="shared" si="104"/>
        <v>-0.0420250049853523</v>
      </c>
      <c r="Y346" s="9">
        <f ca="1" t="shared" si="95"/>
        <v>0.105441342039719</v>
      </c>
      <c r="Z346" s="5">
        <f ca="1" t="shared" si="96"/>
        <v>0.0789067140697965</v>
      </c>
      <c r="AA346">
        <f ca="1" t="shared" si="92"/>
        <v>0</v>
      </c>
      <c r="AB346">
        <f t="shared" si="97"/>
        <v>0</v>
      </c>
      <c r="AC346" s="5">
        <f ca="1" t="shared" si="108"/>
        <v>0</v>
      </c>
      <c r="AD346">
        <f ca="1" t="shared" si="109"/>
        <v>0</v>
      </c>
    </row>
    <row r="347" spans="1:30">
      <c r="A347">
        <f>IF([1]Sheet!A347="","",[1]Sheet!A347)</f>
        <v>3275748</v>
      </c>
      <c r="B347" t="str">
        <f>IF(A347="","",[1]Sheet!B347)</f>
        <v>2025-04-19 21:35:49</v>
      </c>
      <c r="C347" t="str">
        <f>IF(A347="","",[1]Sheet!C347)</f>
        <v>小单31.45  小双34.28  大单34.28</v>
      </c>
      <c r="D347" t="str">
        <f>IF(A347="","",[1]Sheet!D347)</f>
        <v>小单</v>
      </c>
      <c r="E347">
        <f>IF(A347="","",[1]Sheet!E347)</f>
        <v>100.01</v>
      </c>
      <c r="F347">
        <f>IF(A347="","",[1]Sheet!F347)</f>
        <v>19</v>
      </c>
      <c r="G347" t="str">
        <f>IF(A347="","",[1]Sheet!G347)</f>
        <v>大单</v>
      </c>
      <c r="H347">
        <f>IF(A347="","",[1]Sheet!H347)</f>
        <v>148.4324</v>
      </c>
      <c r="I347">
        <f>IF(A347="","",[1]Sheet!I347)</f>
        <v>48.4224</v>
      </c>
      <c r="J347" t="str">
        <f>IF(A347="","",IF(F347="待开奖","",[1]Sheet!J347))</f>
        <v>是</v>
      </c>
      <c r="K347">
        <f t="shared" si="110"/>
        <v>1</v>
      </c>
      <c r="L347" s="7">
        <f t="shared" si="111"/>
        <v>1</v>
      </c>
      <c r="M347" s="7" cm="1">
        <f ca="1" t="array" ref="M347">IF(L346="",IF(G346=0,M346,""),IF(ROW()&lt;32,"",AVERAGE(IF(OFFSET(L$2,ROW()-31,0,30,1)&lt;&gt;"",OFFSET(L$2,ROW()-31,0,30,1)))))</f>
        <v>0.733333333333333</v>
      </c>
      <c r="N347" s="8">
        <f ca="1" t="shared" si="93"/>
        <v>0.750537634408602</v>
      </c>
      <c r="O347" s="7">
        <f ca="1" t="array" ref="O347">IF(L346="","",IF(ROW()&lt;32,"",AVERAGE(IF(OFFSET(L$2,ROW()-21,0,20,1)&lt;&gt;"",OFFSET(L$2,ROW()-21,0,20,1)))))</f>
        <v>0.7</v>
      </c>
      <c r="P347" s="8">
        <f ca="1" t="shared" si="94"/>
        <v>0.719354838709677</v>
      </c>
      <c r="Q347" s="7">
        <f t="shared" si="112"/>
        <v>48.4224</v>
      </c>
      <c r="R347" s="7">
        <f t="shared" si="98"/>
        <v>9187.52639999989</v>
      </c>
      <c r="S347" s="14">
        <f t="shared" si="99"/>
        <v>-0.00876214358305883</v>
      </c>
      <c r="T347" s="15">
        <f ca="1" t="shared" si="100"/>
        <v>0.750537634408602</v>
      </c>
      <c r="U347" s="14">
        <f t="shared" si="101"/>
        <v>0.0468698386885983</v>
      </c>
      <c r="V347" s="9">
        <f t="shared" si="102"/>
        <v>-2.22586920447187</v>
      </c>
      <c r="W347" s="16">
        <f t="shared" si="103"/>
        <v>0.769600759981</v>
      </c>
      <c r="X347" s="17">
        <f ca="1" t="shared" si="104"/>
        <v>-0.0122089122488641</v>
      </c>
      <c r="Y347" s="9">
        <f ca="1" t="shared" si="95"/>
        <v>0.0972425869277221</v>
      </c>
      <c r="Z347" s="5">
        <f ca="1" t="shared" si="96"/>
        <v>0.0779206880479363</v>
      </c>
      <c r="AA347">
        <f ca="1" t="shared" si="92"/>
        <v>0</v>
      </c>
      <c r="AB347">
        <f t="shared" si="97"/>
        <v>0</v>
      </c>
      <c r="AC347" s="5">
        <f ca="1" t="shared" si="108"/>
        <v>0</v>
      </c>
      <c r="AD347">
        <f ca="1" t="shared" si="109"/>
        <v>0</v>
      </c>
    </row>
    <row r="348" spans="1:30">
      <c r="A348">
        <f>IF([1]Sheet!A348="","",[1]Sheet!A348)</f>
        <v>3275749</v>
      </c>
      <c r="B348" t="str">
        <f>IF(A348="","",[1]Sheet!B348)</f>
        <v>2025-04-19 21:39:20</v>
      </c>
      <c r="C348" t="str">
        <f>IF(A348="","",[1]Sheet!C348)</f>
        <v>小单31.45  小双34.28  大单34.28</v>
      </c>
      <c r="D348" t="str">
        <f>IF(A348="","",[1]Sheet!D348)</f>
        <v>小单</v>
      </c>
      <c r="E348">
        <f>IF(A348="","",[1]Sheet!E348)</f>
        <v>100.01</v>
      </c>
      <c r="F348">
        <f>IF(A348="","",[1]Sheet!F348)</f>
        <v>11</v>
      </c>
      <c r="G348" t="str">
        <f>IF(A348="","",[1]Sheet!G348)</f>
        <v>小单</v>
      </c>
      <c r="H348">
        <f>IF(A348="","",[1]Sheet!H348)</f>
        <v>148.444</v>
      </c>
      <c r="I348">
        <f>IF(A348="","",[1]Sheet!I348)</f>
        <v>48.434</v>
      </c>
      <c r="J348" t="str">
        <f>IF(A348="","",IF(F348="待开奖","",[1]Sheet!J348))</f>
        <v>是</v>
      </c>
      <c r="K348">
        <f t="shared" si="110"/>
        <v>1</v>
      </c>
      <c r="L348" s="7">
        <f t="shared" si="111"/>
        <v>1</v>
      </c>
      <c r="M348" s="7" cm="1">
        <f ca="1" t="array" ref="M348">IF(L347="",IF(G347=0,M347,""),IF(ROW()&lt;32,"",AVERAGE(IF(OFFSET(L$2,ROW()-31,0,30,1)&lt;&gt;"",OFFSET(L$2,ROW()-31,0,30,1)))))</f>
        <v>0.733333333333333</v>
      </c>
      <c r="N348" s="8">
        <f ca="1" t="shared" si="93"/>
        <v>0.750537634408602</v>
      </c>
      <c r="O348" s="7">
        <f ca="1" t="array" ref="O348">IF(L347="","",IF(ROW()&lt;32,"",AVERAGE(IF(OFFSET(L$2,ROW()-21,0,20,1)&lt;&gt;"",OFFSET(L$2,ROW()-21,0,20,1)))))</f>
        <v>0.75</v>
      </c>
      <c r="P348" s="8">
        <f ca="1" t="shared" si="94"/>
        <v>0.766129032258065</v>
      </c>
      <c r="Q348" s="7">
        <f t="shared" si="112"/>
        <v>48.434</v>
      </c>
      <c r="R348" s="7">
        <f t="shared" si="98"/>
        <v>9235.96039999989</v>
      </c>
      <c r="S348" s="14">
        <f t="shared" si="99"/>
        <v>-0.00918032902861844</v>
      </c>
      <c r="T348" s="15">
        <f ca="1" t="shared" si="100"/>
        <v>0.750537634408602</v>
      </c>
      <c r="U348" s="14">
        <f t="shared" si="101"/>
        <v>0.0468698386885983</v>
      </c>
      <c r="V348" s="9">
        <f t="shared" si="102"/>
        <v>-2.09345052766678</v>
      </c>
      <c r="W348" s="16">
        <f t="shared" si="103"/>
        <v>0.883581720498532</v>
      </c>
      <c r="X348" s="17">
        <f ca="1" t="shared" si="104"/>
        <v>0.0123055958497308</v>
      </c>
      <c r="Y348" s="9">
        <f ca="1" t="shared" si="95"/>
        <v>0.0903379232156435</v>
      </c>
      <c r="Z348" s="5">
        <f ca="1" t="shared" si="96"/>
        <v>0.0759384654559121</v>
      </c>
      <c r="AA348">
        <f ca="1" t="shared" ref="AA348:AA411" si="113">IF(X348="","",IF(X348&gt;0,IF(X348&gt;Y348+Z348*$Z$1,I348,0),0))</f>
        <v>0</v>
      </c>
      <c r="AB348">
        <f t="shared" si="97"/>
        <v>0</v>
      </c>
      <c r="AC348" s="5">
        <f ca="1" t="shared" si="108"/>
        <v>0</v>
      </c>
      <c r="AD348">
        <f ca="1" t="shared" si="109"/>
        <v>0</v>
      </c>
    </row>
    <row r="349" spans="1:30">
      <c r="A349">
        <f>IF([1]Sheet!A349="","",[1]Sheet!A349)</f>
        <v>3275750</v>
      </c>
      <c r="B349" t="str">
        <f>IF(A349="","",[1]Sheet!B349)</f>
        <v>2025-04-19 21:42:41</v>
      </c>
      <c r="C349" t="str">
        <f>IF(A349="","",[1]Sheet!C349)</f>
        <v>小单31.45  小双34.28  大单34.28</v>
      </c>
      <c r="D349" t="str">
        <f>IF(A349="","",[1]Sheet!D349)</f>
        <v>小单</v>
      </c>
      <c r="E349">
        <f>IF(A349="","",[1]Sheet!E349)</f>
        <v>100.01</v>
      </c>
      <c r="F349">
        <f>IF(A349="","",[1]Sheet!F349)</f>
        <v>16</v>
      </c>
      <c r="G349" t="str">
        <f>IF(A349="","",[1]Sheet!G349)</f>
        <v>大双</v>
      </c>
      <c r="H349">
        <f>IF(A349="","",[1]Sheet!H349)</f>
        <v>0</v>
      </c>
      <c r="I349">
        <f>IF(A349="","",[1]Sheet!I349)</f>
        <v>-100.01</v>
      </c>
      <c r="J349" t="str">
        <f>IF(A349="","",IF(F349="待开奖","",[1]Sheet!J349))</f>
        <v>否</v>
      </c>
      <c r="K349">
        <f t="shared" si="110"/>
        <v>0</v>
      </c>
      <c r="L349" s="7">
        <f t="shared" si="111"/>
        <v>0</v>
      </c>
      <c r="M349" s="7" cm="1">
        <f ca="1" t="array" ref="M349">IF(L348="",IF(G348=0,M348,""),IF(ROW()&lt;32,"",AVERAGE(IF(OFFSET(L$2,ROW()-31,0,30,1)&lt;&gt;"",OFFSET(L$2,ROW()-31,0,30,1)))))</f>
        <v>0.7</v>
      </c>
      <c r="N349" s="8">
        <f ca="1" t="shared" si="93"/>
        <v>0.750537634408602</v>
      </c>
      <c r="O349" s="7">
        <f ca="1" t="array" ref="O349">IF(L348="","",IF(ROW()&lt;32,"",AVERAGE(IF(OFFSET(L$2,ROW()-21,0,20,1)&lt;&gt;"",OFFSET(L$2,ROW()-21,0,20,1)))))</f>
        <v>0.75</v>
      </c>
      <c r="P349" s="8">
        <f ca="1" t="shared" si="94"/>
        <v>0.766129032258065</v>
      </c>
      <c r="Q349" s="7">
        <f t="shared" si="112"/>
        <v>-100.01</v>
      </c>
      <c r="R349" s="7">
        <f t="shared" si="98"/>
        <v>9135.95039999989</v>
      </c>
      <c r="S349" s="14">
        <f t="shared" si="99"/>
        <v>-0.00959007448009038</v>
      </c>
      <c r="T349" s="15">
        <f ca="1" t="shared" si="100"/>
        <v>0.750537634408602</v>
      </c>
      <c r="U349" s="14">
        <f t="shared" si="101"/>
        <v>0.0468698386885983</v>
      </c>
      <c r="V349" s="9">
        <f t="shared" si="102"/>
        <v>-2.02270181156873</v>
      </c>
      <c r="W349" s="16">
        <f t="shared" si="103"/>
        <v>0.879646918720398</v>
      </c>
      <c r="X349" s="17">
        <f ca="1" t="shared" si="104"/>
        <v>0.0188640636462805</v>
      </c>
      <c r="Y349" s="9">
        <f ca="1" t="shared" si="95"/>
        <v>0.0837729041826148</v>
      </c>
      <c r="Z349" s="5">
        <f ca="1" t="shared" si="96"/>
        <v>0.0732736058253423</v>
      </c>
      <c r="AA349">
        <f ca="1" t="shared" si="113"/>
        <v>0</v>
      </c>
      <c r="AB349">
        <f t="shared" si="97"/>
        <v>0</v>
      </c>
      <c r="AC349" s="5">
        <f ca="1" t="shared" si="108"/>
        <v>0</v>
      </c>
      <c r="AD349">
        <f ca="1" t="shared" si="109"/>
        <v>0</v>
      </c>
    </row>
    <row r="350" spans="1:30">
      <c r="A350">
        <f>IF([1]Sheet!A350="","",[1]Sheet!A350)</f>
        <v>3275751</v>
      </c>
      <c r="B350" t="str">
        <f>IF(A350="","",[1]Sheet!B350)</f>
        <v>2025-04-19 21:46:12</v>
      </c>
      <c r="C350" t="str">
        <f>IF(A350="","",[1]Sheet!C350)</f>
        <v>小单31.45  小双34.28  大单34.28</v>
      </c>
      <c r="D350" t="str">
        <f>IF(A350="","",[1]Sheet!D350)</f>
        <v>小单</v>
      </c>
      <c r="E350">
        <f>IF(A350="","",[1]Sheet!E350)</f>
        <v>100.01</v>
      </c>
      <c r="F350">
        <f>IF(A350="","",[1]Sheet!F350)</f>
        <v>21</v>
      </c>
      <c r="G350" t="str">
        <f>IF(A350="","",[1]Sheet!G350)</f>
        <v>大单</v>
      </c>
      <c r="H350">
        <f>IF(A350="","",[1]Sheet!H350)</f>
        <v>148.4324</v>
      </c>
      <c r="I350">
        <f>IF(A350="","",[1]Sheet!I350)</f>
        <v>48.4224</v>
      </c>
      <c r="J350" t="str">
        <f>IF(A350="","",IF(F350="待开奖","",[1]Sheet!J350))</f>
        <v>是</v>
      </c>
      <c r="K350">
        <f t="shared" ref="K350:K367" si="114">IF(J350="是",1,IF(J350="否",0,""))</f>
        <v>1</v>
      </c>
      <c r="L350" s="7">
        <f t="shared" ref="L350:L367" si="115">IF(G350="","",IF(F350="待开奖","",IF(MID(D350,1,1)=MID(G350,1,1),1,IF(MID(D350,2,1)=MID(G350,2,1),1,0))))</f>
        <v>1</v>
      </c>
      <c r="M350" s="7" cm="1">
        <f ca="1" t="array" ref="M350">IF(L349="",IF(G349=0,M349,""),IF(ROW()&lt;32,"",AVERAGE(IF(OFFSET(L$2,ROW()-31,0,30,1)&lt;&gt;"",OFFSET(L$2,ROW()-31,0,30,1)))))</f>
        <v>0.7</v>
      </c>
      <c r="N350" s="8">
        <f ca="1" t="shared" si="93"/>
        <v>0.654838709677419</v>
      </c>
      <c r="O350" s="7">
        <f ca="1" t="array" ref="O350">IF(L349="","",IF(ROW()&lt;32,"",AVERAGE(IF(OFFSET(L$2,ROW()-21,0,20,1)&lt;&gt;"",OFFSET(L$2,ROW()-21,0,20,1)))))</f>
        <v>0.8</v>
      </c>
      <c r="P350" s="8">
        <f ca="1" t="shared" si="94"/>
        <v>0.748387096774194</v>
      </c>
      <c r="Q350" s="7">
        <f t="shared" ref="Q350:Q367" si="116">IF(OR(F350=13,F350=14),IF(L350=1,-68.1,I350),I350)</f>
        <v>48.4224</v>
      </c>
      <c r="R350" s="7">
        <f t="shared" si="98"/>
        <v>9184.37279999989</v>
      </c>
      <c r="S350" s="14">
        <f t="shared" si="99"/>
        <v>-0.0131076350668277</v>
      </c>
      <c r="T350" s="15">
        <f ca="1" t="shared" si="100"/>
        <v>0.654838709677419</v>
      </c>
      <c r="U350" s="14">
        <f t="shared" si="101"/>
        <v>0.0464218751897604</v>
      </c>
      <c r="V350" s="9">
        <f t="shared" si="102"/>
        <v>-1.9849847788857</v>
      </c>
      <c r="W350" s="16">
        <f t="shared" si="103"/>
        <v>0.762390253658211</v>
      </c>
      <c r="X350" s="17">
        <f ca="1" t="shared" si="104"/>
        <v>-0.00915056366424111</v>
      </c>
      <c r="Y350" s="9">
        <f ca="1" t="shared" si="95"/>
        <v>0.0760939116311372</v>
      </c>
      <c r="Z350" s="5">
        <f ca="1" t="shared" si="96"/>
        <v>0.0704852028498144</v>
      </c>
      <c r="AA350">
        <f ca="1" t="shared" si="113"/>
        <v>0</v>
      </c>
      <c r="AB350">
        <f t="shared" si="97"/>
        <v>0</v>
      </c>
      <c r="AC350" s="5">
        <f ca="1" t="shared" si="108"/>
        <v>0</v>
      </c>
      <c r="AD350">
        <f ca="1" t="shared" si="109"/>
        <v>0</v>
      </c>
    </row>
    <row r="351" spans="1:30">
      <c r="A351">
        <f>IF([1]Sheet!A351="","",[1]Sheet!A351)</f>
        <v>3275752</v>
      </c>
      <c r="B351" t="str">
        <f>IF(A351="","",[1]Sheet!B351)</f>
        <v>2025-04-19 21:49:43</v>
      </c>
      <c r="C351" t="str">
        <f>IF(A351="","",[1]Sheet!C351)</f>
        <v>小单31.45  小双34.28  大单34.28</v>
      </c>
      <c r="D351" t="str">
        <f>IF(A351="","",[1]Sheet!D351)</f>
        <v>小单</v>
      </c>
      <c r="E351">
        <f>IF(A351="","",[1]Sheet!E351)</f>
        <v>100.01</v>
      </c>
      <c r="F351">
        <f>IF(A351="","",[1]Sheet!F351)</f>
        <v>18</v>
      </c>
      <c r="G351" t="str">
        <f>IF(A351="","",[1]Sheet!G351)</f>
        <v>大双</v>
      </c>
      <c r="H351">
        <f>IF(A351="","",[1]Sheet!H351)</f>
        <v>0</v>
      </c>
      <c r="I351">
        <f>IF(A351="","",[1]Sheet!I351)</f>
        <v>-100.01</v>
      </c>
      <c r="J351" t="str">
        <f>IF(A351="","",IF(F351="待开奖","",[1]Sheet!J351))</f>
        <v>否</v>
      </c>
      <c r="K351">
        <f t="shared" si="114"/>
        <v>0</v>
      </c>
      <c r="L351" s="7">
        <f t="shared" si="115"/>
        <v>0</v>
      </c>
      <c r="M351" s="7" cm="1">
        <f ca="1" t="array" ref="M351">IF(L350="",IF(G350=0,M350,""),IF(ROW()&lt;32,"",AVERAGE(IF(OFFSET(L$2,ROW()-31,0,30,1)&lt;&gt;"",OFFSET(L$2,ROW()-31,0,30,1)))))</f>
        <v>0.7</v>
      </c>
      <c r="N351" s="8">
        <f ca="1" t="shared" si="93"/>
        <v>0.719354838709677</v>
      </c>
      <c r="O351" s="7">
        <f ca="1" t="array" ref="O351">IF(L350="","",IF(ROW()&lt;32,"",AVERAGE(IF(OFFSET(L$2,ROW()-21,0,20,1)&lt;&gt;"",OFFSET(L$2,ROW()-21,0,20,1)))))</f>
        <v>0.75</v>
      </c>
      <c r="P351" s="8">
        <f ca="1" t="shared" si="94"/>
        <v>0.766129032258065</v>
      </c>
      <c r="Q351" s="7">
        <f t="shared" si="116"/>
        <v>-100.01</v>
      </c>
      <c r="R351" s="7">
        <f t="shared" si="98"/>
        <v>9084.36279999989</v>
      </c>
      <c r="S351" s="14">
        <f t="shared" si="99"/>
        <v>0.00295733729828935</v>
      </c>
      <c r="T351" s="15">
        <f ca="1" t="shared" si="100"/>
        <v>0.719354838709677</v>
      </c>
      <c r="U351" s="14">
        <f t="shared" si="101"/>
        <v>0.0464218751897604</v>
      </c>
      <c r="V351" s="9">
        <f t="shared" si="102"/>
        <v>-1.77369338699034</v>
      </c>
      <c r="W351" s="16">
        <f t="shared" si="103"/>
        <v>0.87571470128359</v>
      </c>
      <c r="X351" s="17">
        <f ca="1" t="shared" si="104"/>
        <v>0.0410337378038193</v>
      </c>
      <c r="Y351" s="9">
        <f ca="1" t="shared" si="95"/>
        <v>0.0708966378836355</v>
      </c>
      <c r="Z351" s="5">
        <f ca="1" t="shared" si="96"/>
        <v>0.0670465299341438</v>
      </c>
      <c r="AA351">
        <f ca="1" t="shared" si="113"/>
        <v>0</v>
      </c>
      <c r="AB351">
        <f t="shared" si="97"/>
        <v>0</v>
      </c>
      <c r="AC351" s="5">
        <f ca="1" t="shared" si="108"/>
        <v>0</v>
      </c>
      <c r="AD351">
        <f ca="1" t="shared" si="109"/>
        <v>0</v>
      </c>
    </row>
    <row r="352" spans="1:30">
      <c r="A352">
        <f>IF([1]Sheet!A352="","",[1]Sheet!A352)</f>
        <v>3275753</v>
      </c>
      <c r="B352" t="str">
        <f>IF(A352="","",[1]Sheet!B352)</f>
        <v>2025-04-19 21:53:14</v>
      </c>
      <c r="C352" t="str">
        <f>IF(A352="","",[1]Sheet!C352)</f>
        <v>小单31.45  小双34.28  大单34.28</v>
      </c>
      <c r="D352" t="str">
        <f>IF(A352="","",[1]Sheet!D352)</f>
        <v>小单</v>
      </c>
      <c r="E352">
        <f>IF(A352="","",[1]Sheet!E352)</f>
        <v>100.01</v>
      </c>
      <c r="F352">
        <f>IF(A352="","",[1]Sheet!F352)</f>
        <v>15</v>
      </c>
      <c r="G352" t="str">
        <f>IF(A352="","",[1]Sheet!G352)</f>
        <v>大单</v>
      </c>
      <c r="H352">
        <f>IF(A352="","",[1]Sheet!H352)</f>
        <v>148.4324</v>
      </c>
      <c r="I352">
        <f>IF(A352="","",[1]Sheet!I352)</f>
        <v>48.4224</v>
      </c>
      <c r="J352" t="str">
        <f>IF(A352="","",IF(F352="待开奖","",[1]Sheet!J352))</f>
        <v>是</v>
      </c>
      <c r="K352">
        <f t="shared" si="114"/>
        <v>1</v>
      </c>
      <c r="L352" s="7">
        <f t="shared" si="115"/>
        <v>1</v>
      </c>
      <c r="M352" s="7" cm="1">
        <f ca="1" t="array" ref="M352">IF(L351="",IF(G351=0,M351,""),IF(ROW()&lt;32,"",AVERAGE(IF(OFFSET(L$2,ROW()-31,0,30,1)&lt;&gt;"",OFFSET(L$2,ROW()-31,0,30,1)))))</f>
        <v>0.7</v>
      </c>
      <c r="N352" s="8">
        <f ca="1" t="shared" si="93"/>
        <v>0.654838709677419</v>
      </c>
      <c r="O352" s="7">
        <f ca="1" t="array" ref="O352">IF(L351="","",IF(ROW()&lt;32,"",AVERAGE(IF(OFFSET(L$2,ROW()-21,0,20,1)&lt;&gt;"",OFFSET(L$2,ROW()-21,0,20,1)))))</f>
        <v>0.75</v>
      </c>
      <c r="P352" s="8">
        <f ca="1" t="shared" si="94"/>
        <v>0.701612903225806</v>
      </c>
      <c r="Q352" s="7">
        <f t="shared" si="116"/>
        <v>48.4224</v>
      </c>
      <c r="R352" s="7">
        <f t="shared" si="98"/>
        <v>9132.78519999989</v>
      </c>
      <c r="S352" s="14">
        <f t="shared" si="99"/>
        <v>-0.0136446883543549</v>
      </c>
      <c r="T352" s="15">
        <f ca="1" t="shared" si="100"/>
        <v>0.654838709677419</v>
      </c>
      <c r="U352" s="14">
        <f t="shared" si="101"/>
        <v>0.0464218751897604</v>
      </c>
      <c r="V352" s="9">
        <f t="shared" si="102"/>
        <v>-1.7164343742868</v>
      </c>
      <c r="W352" s="16">
        <f t="shared" si="103"/>
        <v>0.8757067406027</v>
      </c>
      <c r="X352" s="17">
        <f ca="1" t="shared" si="104"/>
        <v>0.0288750095038394</v>
      </c>
      <c r="Y352" s="9">
        <f ca="1" t="shared" si="95"/>
        <v>0.0665720489743257</v>
      </c>
      <c r="Z352" s="5">
        <f ca="1" t="shared" si="96"/>
        <v>0.0654134968185048</v>
      </c>
      <c r="AA352">
        <f ca="1" t="shared" si="113"/>
        <v>0</v>
      </c>
      <c r="AB352">
        <f t="shared" si="97"/>
        <v>0</v>
      </c>
      <c r="AC352" s="5">
        <f ca="1" t="shared" si="108"/>
        <v>0</v>
      </c>
      <c r="AD352">
        <f ca="1" t="shared" si="109"/>
        <v>0</v>
      </c>
    </row>
    <row r="353" spans="1:30">
      <c r="A353">
        <f>IF([1]Sheet!A353="","",[1]Sheet!A353)</f>
        <v>3275754</v>
      </c>
      <c r="B353" t="str">
        <f>IF(A353="","",[1]Sheet!B353)</f>
        <v>2025-04-19 21:56:44</v>
      </c>
      <c r="C353" t="str">
        <f>IF(A353="","",[1]Sheet!C353)</f>
        <v>小单31.45  小双34.28  大单34.28</v>
      </c>
      <c r="D353" t="str">
        <f>IF(A353="","",[1]Sheet!D353)</f>
        <v>小单</v>
      </c>
      <c r="E353">
        <f>IF(A353="","",[1]Sheet!E353)</f>
        <v>100.01</v>
      </c>
      <c r="F353">
        <f>IF(A353="","",[1]Sheet!F353)</f>
        <v>12</v>
      </c>
      <c r="G353" t="str">
        <f>IF(A353="","",[1]Sheet!G353)</f>
        <v>小双</v>
      </c>
      <c r="H353">
        <f>IF(A353="","",[1]Sheet!H353)</f>
        <v>148.4324</v>
      </c>
      <c r="I353">
        <f>IF(A353="","",[1]Sheet!I353)</f>
        <v>48.4224</v>
      </c>
      <c r="J353" t="str">
        <f>IF(A353="","",IF(F353="待开奖","",[1]Sheet!J353))</f>
        <v>是</v>
      </c>
      <c r="K353">
        <f t="shared" si="114"/>
        <v>1</v>
      </c>
      <c r="L353" s="7">
        <f t="shared" si="115"/>
        <v>1</v>
      </c>
      <c r="M353" s="7" cm="1">
        <f ca="1" t="array" ref="M353">IF(L352="",IF(G352=0,M352,""),IF(ROW()&lt;32,"",AVERAGE(IF(OFFSET(L$2,ROW()-31,0,30,1)&lt;&gt;"",OFFSET(L$2,ROW()-31,0,30,1)))))</f>
        <v>0.7</v>
      </c>
      <c r="N353" s="8">
        <f ca="1" t="shared" ref="N353:N416" si="117">IF(G352=0,N351,IF(L352="","",IF(ROW()&lt;32,"",IF(ROW()=32,AVERAGE(L322:L351),2/31*L352+(1-2/31)*M352))))</f>
        <v>0.719354838709677</v>
      </c>
      <c r="O353" s="7">
        <f ca="1" t="array" ref="O353">IF(L352="","",IF(ROW()&lt;32,"",AVERAGE(IF(OFFSET(L$2,ROW()-21,0,20,1)&lt;&gt;"",OFFSET(L$2,ROW()-21,0,20,1)))))</f>
        <v>0.8</v>
      </c>
      <c r="P353" s="8">
        <f ca="1" t="shared" ref="P353:P416" si="118">IF(G352=0,P351,IF(L352="","",IF(ROW()&lt;32,"",IF(ROW()=32,AVERAGE(L322:L351),2/31*L352+(1-2/31)*O353))))</f>
        <v>0.812903225806452</v>
      </c>
      <c r="Q353" s="7">
        <f t="shared" si="116"/>
        <v>48.4224</v>
      </c>
      <c r="R353" s="7">
        <f t="shared" si="98"/>
        <v>9181.20759999989</v>
      </c>
      <c r="S353" s="14">
        <f t="shared" si="99"/>
        <v>-0.0140355071297511</v>
      </c>
      <c r="T353" s="15">
        <f ca="1" t="shared" si="100"/>
        <v>0.719354838709677</v>
      </c>
      <c r="U353" s="14">
        <f t="shared" si="101"/>
        <v>0.0464218751897604</v>
      </c>
      <c r="V353" s="9">
        <f t="shared" si="102"/>
        <v>-1.66507580164069</v>
      </c>
      <c r="W353" s="16">
        <f t="shared" si="103"/>
        <v>0.871782555338394</v>
      </c>
      <c r="X353" s="17">
        <f ca="1" t="shared" si="104"/>
        <v>0.0464044284158519</v>
      </c>
      <c r="Y353" s="9">
        <f ca="1" t="shared" si="95"/>
        <v>0.062212651821079</v>
      </c>
      <c r="Z353" s="5">
        <f ca="1" t="shared" si="96"/>
        <v>0.0621741767263024</v>
      </c>
      <c r="AA353">
        <f ca="1" t="shared" si="113"/>
        <v>0</v>
      </c>
      <c r="AB353">
        <f t="shared" si="97"/>
        <v>0</v>
      </c>
      <c r="AC353" s="5">
        <f ca="1" t="shared" si="108"/>
        <v>0</v>
      </c>
      <c r="AD353">
        <f ca="1" t="shared" si="109"/>
        <v>0</v>
      </c>
    </row>
    <row r="354" spans="1:30">
      <c r="A354">
        <f>IF([1]Sheet!A354="","",[1]Sheet!A354)</f>
        <v>3275755</v>
      </c>
      <c r="B354" t="str">
        <f>IF(A354="","",[1]Sheet!B354)</f>
        <v>2025-04-19 22:00:15</v>
      </c>
      <c r="C354" t="str">
        <f>IF(A354="","",[1]Sheet!C354)</f>
        <v>小单31.45  小双34.28  大单34.28</v>
      </c>
      <c r="D354" t="str">
        <f>IF(A354="","",[1]Sheet!D354)</f>
        <v>小单</v>
      </c>
      <c r="E354">
        <f>IF(A354="","",[1]Sheet!E354)</f>
        <v>100.01</v>
      </c>
      <c r="F354">
        <f>IF(A354="","",[1]Sheet!F354)</f>
        <v>16</v>
      </c>
      <c r="G354" t="str">
        <f>IF(A354="","",[1]Sheet!G354)</f>
        <v>大双</v>
      </c>
      <c r="H354">
        <f>IF(A354="","",[1]Sheet!H354)</f>
        <v>0</v>
      </c>
      <c r="I354">
        <f>IF(A354="","",[1]Sheet!I354)</f>
        <v>-100.01</v>
      </c>
      <c r="J354" t="str">
        <f>IF(A354="","",IF(F354="待开奖","",[1]Sheet!J354))</f>
        <v>否</v>
      </c>
      <c r="K354">
        <f t="shared" si="114"/>
        <v>0</v>
      </c>
      <c r="L354" s="7">
        <f t="shared" si="115"/>
        <v>0</v>
      </c>
      <c r="M354" s="7" cm="1">
        <f ca="1" t="array" ref="M354">IF(L353="",IF(G353=0,M353,""),IF(ROW()&lt;32,"",AVERAGE(IF(OFFSET(L$2,ROW()-31,0,30,1)&lt;&gt;"",OFFSET(L$2,ROW()-31,0,30,1)))))</f>
        <v>0.7</v>
      </c>
      <c r="N354" s="8">
        <f ca="1" t="shared" si="117"/>
        <v>0.719354838709677</v>
      </c>
      <c r="O354" s="7">
        <f ca="1" t="array" ref="O354">IF(L353="","",IF(ROW()&lt;32,"",AVERAGE(IF(OFFSET(L$2,ROW()-21,0,20,1)&lt;&gt;"",OFFSET(L$2,ROW()-21,0,20,1)))))</f>
        <v>0.75</v>
      </c>
      <c r="P354" s="8">
        <f ca="1" t="shared" si="118"/>
        <v>0.766129032258065</v>
      </c>
      <c r="Q354" s="7">
        <f t="shared" si="116"/>
        <v>-100.01</v>
      </c>
      <c r="R354" s="7">
        <f t="shared" si="98"/>
        <v>9081.19759999989</v>
      </c>
      <c r="S354" s="14">
        <f t="shared" si="99"/>
        <v>0.00200969285217424</v>
      </c>
      <c r="T354" s="15">
        <f ca="1" t="shared" si="100"/>
        <v>0.719354838709677</v>
      </c>
      <c r="U354" s="14">
        <f t="shared" si="101"/>
        <v>0.0464218751897604</v>
      </c>
      <c r="V354" s="9">
        <f t="shared" si="102"/>
        <v>-1.5203146154091</v>
      </c>
      <c r="W354" s="16">
        <f t="shared" si="103"/>
        <v>0.867837280123631</v>
      </c>
      <c r="X354" s="17">
        <f ca="1" t="shared" si="104"/>
        <v>0.0652995795121122</v>
      </c>
      <c r="Y354" s="9">
        <f ca="1" t="shared" ref="Y354:Y417" si="119">IF(X354="","",AVERAGE(X325:X354))</f>
        <v>0.0589153494537244</v>
      </c>
      <c r="Z354" s="5">
        <f ca="1" t="shared" ref="Z354:Z417" si="120">IF(X354="","",(_xlfn.STDEV.P(X325:X354)))</f>
        <v>0.0592303376123407</v>
      </c>
      <c r="AA354">
        <f ca="1" t="shared" si="113"/>
        <v>0</v>
      </c>
      <c r="AB354">
        <f t="shared" ref="AB354:AB417" si="121">IF(S354="","",IF(OR(F353=13,F353=14),1,0))</f>
        <v>0</v>
      </c>
      <c r="AC354" s="5">
        <f ca="1" t="shared" si="108"/>
        <v>0</v>
      </c>
      <c r="AD354">
        <f ca="1" t="shared" si="109"/>
        <v>0</v>
      </c>
    </row>
    <row r="355" spans="1:30">
      <c r="A355">
        <f>IF([1]Sheet!A355="","",[1]Sheet!A355)</f>
        <v>3275756</v>
      </c>
      <c r="B355" t="str">
        <f>IF(A355="","",[1]Sheet!B355)</f>
        <v>2025-04-19 22:03:46</v>
      </c>
      <c r="C355" t="str">
        <f>IF(A355="","",[1]Sheet!C355)</f>
        <v>小单31.45  小双34.28  大单34.28</v>
      </c>
      <c r="D355" t="str">
        <f>IF(A355="","",[1]Sheet!D355)</f>
        <v>小单</v>
      </c>
      <c r="E355">
        <f>IF(A355="","",[1]Sheet!E355)</f>
        <v>100.01</v>
      </c>
      <c r="F355">
        <f>IF(A355="","",[1]Sheet!F355)</f>
        <v>9</v>
      </c>
      <c r="G355" t="str">
        <f>IF(A355="","",[1]Sheet!G355)</f>
        <v>小单</v>
      </c>
      <c r="H355">
        <f>IF(A355="","",[1]Sheet!H355)</f>
        <v>148.444</v>
      </c>
      <c r="I355">
        <f>IF(A355="","",[1]Sheet!I355)</f>
        <v>48.434</v>
      </c>
      <c r="J355" t="str">
        <f>IF(A355="","",IF(F355="待开奖","",[1]Sheet!J355))</f>
        <v>是</v>
      </c>
      <c r="K355">
        <f t="shared" si="114"/>
        <v>1</v>
      </c>
      <c r="L355" s="7">
        <f t="shared" si="115"/>
        <v>1</v>
      </c>
      <c r="M355" s="7" cm="1">
        <f ca="1" t="array" ref="M355">IF(L354="",IF(G354=0,M354,""),IF(ROW()&lt;32,"",AVERAGE(IF(OFFSET(L$2,ROW()-31,0,30,1)&lt;&gt;"",OFFSET(L$2,ROW()-31,0,30,1)))))</f>
        <v>0.7</v>
      </c>
      <c r="N355" s="8">
        <f ca="1" t="shared" si="117"/>
        <v>0.654838709677419</v>
      </c>
      <c r="O355" s="7">
        <f ca="1" t="array" ref="O355">IF(L354="","",IF(ROW()&lt;32,"",AVERAGE(IF(OFFSET(L$2,ROW()-21,0,20,1)&lt;&gt;"",OFFSET(L$2,ROW()-21,0,20,1)))))</f>
        <v>0.75</v>
      </c>
      <c r="P355" s="8">
        <f ca="1" t="shared" si="118"/>
        <v>0.701612903225806</v>
      </c>
      <c r="Q355" s="7">
        <f t="shared" si="116"/>
        <v>48.434</v>
      </c>
      <c r="R355" s="7">
        <f t="shared" ref="R355:R418" si="122">IF(G355=0,R354,IF(Q355="","",+R354+Q355))</f>
        <v>9129.63159999989</v>
      </c>
      <c r="S355" s="14">
        <f t="shared" si="99"/>
        <v>-0.0145769982860688</v>
      </c>
      <c r="T355" s="15">
        <f ca="1" t="shared" si="100"/>
        <v>0.654838709677419</v>
      </c>
      <c r="U355" s="14">
        <f t="shared" si="101"/>
        <v>0.0464218751897604</v>
      </c>
      <c r="V355" s="9">
        <f t="shared" si="102"/>
        <v>-1.4812573787733</v>
      </c>
      <c r="W355" s="16">
        <f t="shared" si="103"/>
        <v>0.86782939112412</v>
      </c>
      <c r="X355" s="17">
        <f ca="1" t="shared" si="104"/>
        <v>0.0513252811278172</v>
      </c>
      <c r="Y355" s="9">
        <f ca="1" t="shared" si="119"/>
        <v>0.0565242469360935</v>
      </c>
      <c r="Z355" s="5">
        <f ca="1" t="shared" si="120"/>
        <v>0.0580283693368472</v>
      </c>
      <c r="AA355">
        <f ca="1" t="shared" si="113"/>
        <v>0</v>
      </c>
      <c r="AB355">
        <f t="shared" si="121"/>
        <v>0</v>
      </c>
      <c r="AC355" s="5">
        <f ca="1" t="shared" si="108"/>
        <v>0</v>
      </c>
      <c r="AD355">
        <f ca="1" t="shared" si="109"/>
        <v>0</v>
      </c>
    </row>
    <row r="356" spans="1:30">
      <c r="A356">
        <f>IF([1]Sheet!A356="","",[1]Sheet!A356)</f>
        <v>3275757</v>
      </c>
      <c r="B356" t="str">
        <f>IF(A356="","",[1]Sheet!B356)</f>
        <v>2025-04-19 22:07:17</v>
      </c>
      <c r="C356" t="str">
        <f>IF(A356="","",[1]Sheet!C356)</f>
        <v>小单31.45  小双34.28  大单34.28</v>
      </c>
      <c r="D356" t="str">
        <f>IF(A356="","",[1]Sheet!D356)</f>
        <v>小单</v>
      </c>
      <c r="E356">
        <f>IF(A356="","",[1]Sheet!E356)</f>
        <v>100.01</v>
      </c>
      <c r="F356">
        <f>IF(A356="","",[1]Sheet!F356)</f>
        <v>16</v>
      </c>
      <c r="G356" t="str">
        <f>IF(A356="","",[1]Sheet!G356)</f>
        <v>大双</v>
      </c>
      <c r="H356">
        <f>IF(A356="","",[1]Sheet!H356)</f>
        <v>0</v>
      </c>
      <c r="I356">
        <f>IF(A356="","",[1]Sheet!I356)</f>
        <v>-100.01</v>
      </c>
      <c r="J356" t="str">
        <f>IF(A356="","",IF(F356="待开奖","",[1]Sheet!J356))</f>
        <v>否</v>
      </c>
      <c r="K356">
        <f t="shared" si="114"/>
        <v>0</v>
      </c>
      <c r="L356" s="7">
        <f t="shared" si="115"/>
        <v>0</v>
      </c>
      <c r="M356" s="7" cm="1">
        <f ca="1" t="array" ref="M356">IF(L355="",IF(G355=0,M355,""),IF(ROW()&lt;32,"",AVERAGE(IF(OFFSET(L$2,ROW()-31,0,30,1)&lt;&gt;"",OFFSET(L$2,ROW()-31,0,30,1)))))</f>
        <v>0.666666666666667</v>
      </c>
      <c r="N356" s="8">
        <f ca="1" t="shared" si="117"/>
        <v>0.719354838709677</v>
      </c>
      <c r="O356" s="7">
        <f ca="1" t="array" ref="O356">IF(L355="","",IF(ROW()&lt;32,"",AVERAGE(IF(OFFSET(L$2,ROW()-21,0,20,1)&lt;&gt;"",OFFSET(L$2,ROW()-21,0,20,1)))))</f>
        <v>0.75</v>
      </c>
      <c r="P356" s="8">
        <f ca="1" t="shared" si="118"/>
        <v>0.766129032258065</v>
      </c>
      <c r="Q356" s="7">
        <f t="shared" si="116"/>
        <v>-100.01</v>
      </c>
      <c r="R356" s="7">
        <f t="shared" si="122"/>
        <v>9029.62159999989</v>
      </c>
      <c r="S356" s="14">
        <f t="shared" si="99"/>
        <v>-0.0149585603425791</v>
      </c>
      <c r="T356" s="15">
        <f ca="1" t="shared" si="100"/>
        <v>0.719354838709677</v>
      </c>
      <c r="U356" s="14">
        <f t="shared" si="101"/>
        <v>0.0464218751897604</v>
      </c>
      <c r="V356" s="9">
        <f t="shared" si="102"/>
        <v>-1.44568444317385</v>
      </c>
      <c r="W356" s="16">
        <f t="shared" si="103"/>
        <v>0.86391578641165</v>
      </c>
      <c r="X356" s="17">
        <f ca="1" t="shared" si="104"/>
        <v>0.0672799714060132</v>
      </c>
      <c r="Y356" s="9">
        <f ca="1" t="shared" si="119"/>
        <v>0.0540565456662741</v>
      </c>
      <c r="Z356" s="5">
        <f ca="1" t="shared" si="120"/>
        <v>0.0559055612775683</v>
      </c>
      <c r="AA356">
        <f ca="1" t="shared" si="113"/>
        <v>0</v>
      </c>
      <c r="AB356">
        <f t="shared" si="121"/>
        <v>0</v>
      </c>
      <c r="AC356" s="5">
        <f ca="1" t="shared" si="108"/>
        <v>0</v>
      </c>
      <c r="AD356">
        <f ca="1" t="shared" si="109"/>
        <v>0</v>
      </c>
    </row>
    <row r="357" spans="1:30">
      <c r="A357">
        <f>IF([1]Sheet!A357="","",[1]Sheet!A357)</f>
        <v>3275758</v>
      </c>
      <c r="B357" t="str">
        <f>IF(A357="","",[1]Sheet!B357)</f>
        <v>2025-04-19 22:10:48</v>
      </c>
      <c r="C357" t="str">
        <f>IF(A357="","",[1]Sheet!C357)</f>
        <v>小单32.36  小双35.28  大双32.36</v>
      </c>
      <c r="D357" t="str">
        <f>IF(A357="","",[1]Sheet!D357)</f>
        <v>小双</v>
      </c>
      <c r="E357">
        <f>IF(A357="","",[1]Sheet!E357)</f>
        <v>100</v>
      </c>
      <c r="F357">
        <f>IF(A357="","",[1]Sheet!F357)</f>
        <v>11</v>
      </c>
      <c r="G357" t="str">
        <f>IF(A357="","",[1]Sheet!G357)</f>
        <v>小单</v>
      </c>
      <c r="H357">
        <f>IF(A357="","",[1]Sheet!H357)</f>
        <v>152.7392</v>
      </c>
      <c r="I357">
        <f>IF(A357="","",[1]Sheet!I357)</f>
        <v>52.7392</v>
      </c>
      <c r="J357" t="str">
        <f>IF(A357="","",IF(F357="待开奖","",[1]Sheet!J357))</f>
        <v>是</v>
      </c>
      <c r="K357">
        <f t="shared" si="114"/>
        <v>1</v>
      </c>
      <c r="L357" s="7">
        <f t="shared" si="115"/>
        <v>1</v>
      </c>
      <c r="M357" s="7" cm="1">
        <f ca="1" t="array" ref="M357">IF(L356="",IF(G356=0,M356,""),IF(ROW()&lt;32,"",AVERAGE(IF(OFFSET(L$2,ROW()-31,0,30,1)&lt;&gt;"",OFFSET(L$2,ROW()-31,0,30,1)))))</f>
        <v>0.666666666666667</v>
      </c>
      <c r="N357" s="8">
        <f ca="1" t="shared" si="117"/>
        <v>0.623655913978495</v>
      </c>
      <c r="O357" s="7">
        <f ca="1" t="array" ref="O357">IF(L356="","",IF(ROW()&lt;32,"",AVERAGE(IF(OFFSET(L$2,ROW()-21,0,20,1)&lt;&gt;"",OFFSET(L$2,ROW()-21,0,20,1)))))</f>
        <v>0.75</v>
      </c>
      <c r="P357" s="8">
        <f ca="1" t="shared" si="118"/>
        <v>0.701612903225806</v>
      </c>
      <c r="Q357" s="7">
        <f t="shared" si="116"/>
        <v>52.7392</v>
      </c>
      <c r="R357" s="7">
        <f t="shared" si="122"/>
        <v>9082.36079999989</v>
      </c>
      <c r="S357" s="14">
        <f t="shared" si="99"/>
        <v>-0.031261545153452</v>
      </c>
      <c r="T357" s="15">
        <f ca="1" t="shared" si="100"/>
        <v>0.623655913978495</v>
      </c>
      <c r="U357" s="14">
        <f t="shared" si="101"/>
        <v>0.0464218751897604</v>
      </c>
      <c r="V357" s="9">
        <f t="shared" si="102"/>
        <v>-1.46735164253926</v>
      </c>
      <c r="W357" s="16">
        <f t="shared" si="103"/>
        <v>0.747973034906297</v>
      </c>
      <c r="X357" s="17">
        <f ca="1" t="shared" si="104"/>
        <v>0.029488295929439</v>
      </c>
      <c r="Y357" s="9">
        <f ca="1" t="shared" si="119"/>
        <v>0.0504770368517289</v>
      </c>
      <c r="Z357" s="5">
        <f ca="1" t="shared" si="120"/>
        <v>0.0538898592574357</v>
      </c>
      <c r="AA357">
        <f ca="1" t="shared" si="113"/>
        <v>0</v>
      </c>
      <c r="AB357">
        <f t="shared" si="121"/>
        <v>0</v>
      </c>
      <c r="AC357" s="5">
        <f ca="1" t="shared" si="108"/>
        <v>0</v>
      </c>
      <c r="AD357">
        <f ca="1" t="shared" si="109"/>
        <v>0</v>
      </c>
    </row>
    <row r="358" spans="1:30">
      <c r="A358">
        <f>IF([1]Sheet!A358="","",[1]Sheet!A358)</f>
        <v>3275759</v>
      </c>
      <c r="B358" t="str">
        <f>IF(A358="","",[1]Sheet!B358)</f>
        <v>2025-04-19 22:14:19</v>
      </c>
      <c r="C358" t="str">
        <f>IF(A358="","",[1]Sheet!C358)</f>
        <v>小单32.36  小双35.28  大双32.36</v>
      </c>
      <c r="D358" t="str">
        <f>IF(A358="","",[1]Sheet!D358)</f>
        <v>小双</v>
      </c>
      <c r="E358">
        <f>IF(A358="","",[1]Sheet!E358)</f>
        <v>100</v>
      </c>
      <c r="F358">
        <f>IF(A358="","",[1]Sheet!F358)</f>
        <v>14</v>
      </c>
      <c r="G358" t="str">
        <f>IF(A358="","",[1]Sheet!G358)</f>
        <v>大双</v>
      </c>
      <c r="H358">
        <f>IF(A358="","",[1]Sheet!H358)</f>
        <v>0</v>
      </c>
      <c r="I358">
        <f>IF(A358="","",[1]Sheet!I358)</f>
        <v>-100</v>
      </c>
      <c r="J358" t="str">
        <f>IF(A358="","",IF(F358="待开奖","",[1]Sheet!J358))</f>
        <v>否</v>
      </c>
      <c r="K358">
        <f t="shared" si="114"/>
        <v>0</v>
      </c>
      <c r="L358" s="7">
        <f t="shared" si="115"/>
        <v>1</v>
      </c>
      <c r="M358" s="7" cm="1">
        <f ca="1" t="array" ref="M358">IF(L357="",IF(G357=0,M357,""),IF(ROW()&lt;32,"",AVERAGE(IF(OFFSET(L$2,ROW()-31,0,30,1)&lt;&gt;"",OFFSET(L$2,ROW()-31,0,30,1)))))</f>
        <v>0.7</v>
      </c>
      <c r="N358" s="8">
        <f ca="1" t="shared" si="117"/>
        <v>0.688172043010753</v>
      </c>
      <c r="O358" s="7">
        <f ca="1" t="array" ref="O358">IF(L357="","",IF(ROW()&lt;32,"",AVERAGE(IF(OFFSET(L$2,ROW()-21,0,20,1)&lt;&gt;"",OFFSET(L$2,ROW()-21,0,20,1)))))</f>
        <v>0.75</v>
      </c>
      <c r="P358" s="8">
        <f ca="1" t="shared" si="118"/>
        <v>0.766129032258065</v>
      </c>
      <c r="Q358" s="7">
        <f t="shared" si="116"/>
        <v>-68.1</v>
      </c>
      <c r="R358" s="7">
        <f t="shared" si="122"/>
        <v>9014.26079999989</v>
      </c>
      <c r="S358" s="14">
        <f t="shared" si="99"/>
        <v>-0.0150363125049167</v>
      </c>
      <c r="T358" s="15">
        <f ca="1" t="shared" si="100"/>
        <v>0.688172043010753</v>
      </c>
      <c r="U358" s="14">
        <f t="shared" si="101"/>
        <v>0.0376407417251378</v>
      </c>
      <c r="V358" s="9">
        <f t="shared" si="102"/>
        <v>-1.52789767461071</v>
      </c>
      <c r="W358" s="16">
        <f t="shared" si="103"/>
        <v>0.747973034906297</v>
      </c>
      <c r="X358" s="17">
        <f ca="1" t="shared" si="104"/>
        <v>0.043838828362693</v>
      </c>
      <c r="Y358" s="9">
        <f ca="1" t="shared" si="119"/>
        <v>0.0469372564964066</v>
      </c>
      <c r="Z358" s="5">
        <f ca="1" t="shared" si="120"/>
        <v>0.0506229309395712</v>
      </c>
      <c r="AA358">
        <f ca="1" t="shared" si="113"/>
        <v>0</v>
      </c>
      <c r="AB358">
        <f t="shared" si="121"/>
        <v>0</v>
      </c>
      <c r="AC358" s="5">
        <f ca="1" t="shared" si="108"/>
        <v>0</v>
      </c>
      <c r="AD358">
        <f ca="1" t="shared" si="109"/>
        <v>0</v>
      </c>
    </row>
    <row r="359" spans="1:30">
      <c r="A359">
        <f>IF([1]Sheet!A359="","",[1]Sheet!A359)</f>
        <v>3275760</v>
      </c>
      <c r="B359" t="str">
        <f>IF(A359="","",[1]Sheet!B359)</f>
        <v>2025-04-19 22:17:50</v>
      </c>
      <c r="C359" t="str">
        <f>IF(A359="","",[1]Sheet!C359)</f>
        <v>小单32.36  小双35.28  大双32.36</v>
      </c>
      <c r="D359" t="str">
        <f>IF(A359="","",[1]Sheet!D359)</f>
        <v>小双</v>
      </c>
      <c r="E359">
        <f>IF(A359="","",[1]Sheet!E359)</f>
        <v>100</v>
      </c>
      <c r="F359">
        <f>IF(A359="","",[1]Sheet!F359)</f>
        <v>13</v>
      </c>
      <c r="G359" t="str">
        <f>IF(A359="","",[1]Sheet!G359)</f>
        <v>小单</v>
      </c>
      <c r="H359">
        <f>IF(A359="","",[1]Sheet!H359)</f>
        <v>0</v>
      </c>
      <c r="I359">
        <f>IF(A359="","",[1]Sheet!I359)</f>
        <v>-100</v>
      </c>
      <c r="J359" t="str">
        <f>IF(A359="","",IF(F359="待开奖","",[1]Sheet!J359))</f>
        <v>否</v>
      </c>
      <c r="K359">
        <f t="shared" si="114"/>
        <v>0</v>
      </c>
      <c r="L359" s="7">
        <f t="shared" si="115"/>
        <v>1</v>
      </c>
      <c r="M359" s="7" cm="1">
        <f ca="1" t="array" ref="M359">IF(L358="",IF(G358=0,M358,""),IF(ROW()&lt;32,"",AVERAGE(IF(OFFSET(L$2,ROW()-31,0,30,1)&lt;&gt;"",OFFSET(L$2,ROW()-31,0,30,1)))))</f>
        <v>0.733333333333333</v>
      </c>
      <c r="N359" s="8">
        <f ca="1" t="shared" si="117"/>
        <v>0.719354838709677</v>
      </c>
      <c r="O359" s="7">
        <f ca="1" t="array" ref="O359">IF(L358="","",IF(ROW()&lt;32,"",AVERAGE(IF(OFFSET(L$2,ROW()-21,0,20,1)&lt;&gt;"",OFFSET(L$2,ROW()-21,0,20,1)))))</f>
        <v>0.75</v>
      </c>
      <c r="P359" s="8">
        <f ca="1" t="shared" si="118"/>
        <v>0.766129032258065</v>
      </c>
      <c r="Q359" s="7">
        <f t="shared" si="116"/>
        <v>-68.1</v>
      </c>
      <c r="R359" s="7">
        <f t="shared" si="122"/>
        <v>8946.16079999989</v>
      </c>
      <c r="S359" s="14">
        <f t="shared" ref="S359:S422" si="123">IF(R358="","",(R358-R329)/R329)</f>
        <v>-0.0117026631551235</v>
      </c>
      <c r="T359" s="15">
        <f ca="1" t="shared" ref="T359:T422" si="124">N359</f>
        <v>0.719354838709677</v>
      </c>
      <c r="U359" s="14">
        <f t="shared" ref="U359:U422" si="125">IF(R358="","",(MAX(R329:R358)-MIN(R329:R358))/MAX(R329:R358))</f>
        <v>0.0376407417251378</v>
      </c>
      <c r="V359" s="9">
        <f t="shared" ref="V359:V422" si="126">IF(ROW()&lt;=62,"",IF(S359="","",(AVERAGE(S330:S359)-0)/(_xlfn.STDEV.P(S330:S359)+1/1000000)))</f>
        <v>-1.5778468974823</v>
      </c>
      <c r="W359" s="16">
        <f t="shared" ref="W359:W422" si="127">IF(I358="","",IF(ABS(SUMIF(I329:I358,"&lt;0"))=0,10,IF(SUMIF(I329:I358,"&gt;0")/ABS(SUMIF(I329:I358,"&lt;0"))&gt;10,10,SUMIF(I329:I358,"&gt;0")/ABS(SUMIF(I329:I358,"&lt;0")))))</f>
        <v>0.747973034906297</v>
      </c>
      <c r="X359" s="17">
        <f ca="1" t="shared" ref="X359:X422" si="128">IF(V359="","",S359*0.3+T359*0.2-0.3*U359+0.1*V359+0.1*W359)</f>
        <v>0.0460805600202566</v>
      </c>
      <c r="Y359" s="9">
        <f ca="1" t="shared" si="119"/>
        <v>0.0439647576505227</v>
      </c>
      <c r="Z359" s="5">
        <f ca="1" t="shared" si="120"/>
        <v>0.0478943207952011</v>
      </c>
      <c r="AA359">
        <f ca="1" t="shared" si="113"/>
        <v>0</v>
      </c>
      <c r="AB359">
        <f t="shared" si="121"/>
        <v>1</v>
      </c>
      <c r="AC359" s="5">
        <f ca="1" t="shared" si="108"/>
        <v>0</v>
      </c>
      <c r="AD359">
        <f ca="1" t="shared" si="109"/>
        <v>0</v>
      </c>
    </row>
    <row r="360" spans="1:30">
      <c r="A360">
        <f>IF([1]Sheet!A360="","",[1]Sheet!A360)</f>
        <v>3275761</v>
      </c>
      <c r="B360" t="str">
        <f>IF(A360="","",[1]Sheet!B360)</f>
        <v>2025-04-19 22:21:21</v>
      </c>
      <c r="C360" t="str">
        <f>IF(A360="","",[1]Sheet!C360)</f>
        <v>小单31.45  小双34.28  大单34.28</v>
      </c>
      <c r="D360" t="str">
        <f>IF(A360="","",[1]Sheet!D360)</f>
        <v>小单</v>
      </c>
      <c r="E360">
        <f>IF(A360="","",[1]Sheet!E360)</f>
        <v>100.01</v>
      </c>
      <c r="F360">
        <f>IF(A360="","",[1]Sheet!F360)</f>
        <v>19</v>
      </c>
      <c r="G360" t="str">
        <f>IF(A360="","",[1]Sheet!G360)</f>
        <v>大单</v>
      </c>
      <c r="H360">
        <f>IF(A360="","",[1]Sheet!H360)</f>
        <v>148.4324</v>
      </c>
      <c r="I360">
        <f>IF(A360="","",[1]Sheet!I360)</f>
        <v>48.4224</v>
      </c>
      <c r="J360" t="str">
        <f>IF(A360="","",IF(F360="待开奖","",[1]Sheet!J360))</f>
        <v>是</v>
      </c>
      <c r="K360">
        <f t="shared" si="114"/>
        <v>1</v>
      </c>
      <c r="L360" s="7">
        <f t="shared" si="115"/>
        <v>1</v>
      </c>
      <c r="M360" s="7" cm="1">
        <f ca="1" t="array" ref="M360">IF(L359="",IF(G359=0,M359,""),IF(ROW()&lt;32,"",AVERAGE(IF(OFFSET(L$2,ROW()-31,0,30,1)&lt;&gt;"",OFFSET(L$2,ROW()-31,0,30,1)))))</f>
        <v>0.766666666666667</v>
      </c>
      <c r="N360" s="8">
        <f ca="1" t="shared" si="117"/>
        <v>0.750537634408602</v>
      </c>
      <c r="O360" s="7">
        <f ca="1" t="array" ref="O360">IF(L359="","",IF(ROW()&lt;32,"",AVERAGE(IF(OFFSET(L$2,ROW()-21,0,20,1)&lt;&gt;"",OFFSET(L$2,ROW()-21,0,20,1)))))</f>
        <v>0.75</v>
      </c>
      <c r="P360" s="8">
        <f ca="1" t="shared" si="118"/>
        <v>0.766129032258065</v>
      </c>
      <c r="Q360" s="7">
        <f t="shared" si="116"/>
        <v>48.4224</v>
      </c>
      <c r="R360" s="7">
        <f t="shared" si="122"/>
        <v>8994.58319999988</v>
      </c>
      <c r="S360" s="14">
        <f t="shared" si="123"/>
        <v>-0.00829509769592179</v>
      </c>
      <c r="T360" s="15">
        <f ca="1" t="shared" si="124"/>
        <v>0.750537634408602</v>
      </c>
      <c r="U360" s="14">
        <f t="shared" si="125"/>
        <v>0.0376407417251378</v>
      </c>
      <c r="V360" s="9">
        <f t="shared" si="126"/>
        <v>-1.58881992449602</v>
      </c>
      <c r="W360" s="16">
        <f t="shared" si="127"/>
        <v>0.747979267703281</v>
      </c>
      <c r="X360" s="17">
        <f ca="1" t="shared" si="128"/>
        <v>0.0522427093761288</v>
      </c>
      <c r="Y360" s="9">
        <f ca="1" t="shared" si="119"/>
        <v>0.0412219478667819</v>
      </c>
      <c r="Z360" s="5">
        <f ca="1" t="shared" si="120"/>
        <v>0.0448914590948619</v>
      </c>
      <c r="AA360">
        <f ca="1" t="shared" si="113"/>
        <v>0</v>
      </c>
      <c r="AB360">
        <f t="shared" si="121"/>
        <v>1</v>
      </c>
      <c r="AC360" s="5">
        <f ca="1" t="shared" si="108"/>
        <v>0</v>
      </c>
      <c r="AD360">
        <f ca="1" t="shared" si="109"/>
        <v>0</v>
      </c>
    </row>
    <row r="361" spans="1:30">
      <c r="A361">
        <f>IF([1]Sheet!A361="","",[1]Sheet!A361)</f>
        <v>3275762</v>
      </c>
      <c r="B361" t="str">
        <f>IF(A361="","",[1]Sheet!B361)</f>
        <v>2025-04-19 22:24:41</v>
      </c>
      <c r="C361" t="str">
        <f>IF(A361="","",[1]Sheet!C361)</f>
        <v>小单31.45  小双34.28  大单34.28</v>
      </c>
      <c r="D361" t="str">
        <f>IF(A361="","",[1]Sheet!D361)</f>
        <v>小单</v>
      </c>
      <c r="E361">
        <f>IF(A361="","",[1]Sheet!E361)</f>
        <v>100.01</v>
      </c>
      <c r="F361">
        <f>IF(A361="","",[1]Sheet!F361)</f>
        <v>16</v>
      </c>
      <c r="G361" t="str">
        <f>IF(A361="","",[1]Sheet!G361)</f>
        <v>大双</v>
      </c>
      <c r="H361">
        <f>IF(A361="","",[1]Sheet!H361)</f>
        <v>0</v>
      </c>
      <c r="I361">
        <f>IF(A361="","",[1]Sheet!I361)</f>
        <v>-100.01</v>
      </c>
      <c r="J361" t="str">
        <f>IF(A361="","",IF(F361="待开奖","",[1]Sheet!J361))</f>
        <v>否</v>
      </c>
      <c r="K361">
        <f t="shared" si="114"/>
        <v>0</v>
      </c>
      <c r="L361" s="7">
        <f t="shared" si="115"/>
        <v>0</v>
      </c>
      <c r="M361" s="7" cm="1">
        <f ca="1" t="array" ref="M361">IF(L360="",IF(G360=0,M360,""),IF(ROW()&lt;32,"",AVERAGE(IF(OFFSET(L$2,ROW()-31,0,30,1)&lt;&gt;"",OFFSET(L$2,ROW()-31,0,30,1)))))</f>
        <v>0.733333333333333</v>
      </c>
      <c r="N361" s="8">
        <f ca="1" t="shared" si="117"/>
        <v>0.781720430107527</v>
      </c>
      <c r="O361" s="7">
        <f ca="1" t="array" ref="O361">IF(L360="","",IF(ROW()&lt;32,"",AVERAGE(IF(OFFSET(L$2,ROW()-21,0,20,1)&lt;&gt;"",OFFSET(L$2,ROW()-21,0,20,1)))))</f>
        <v>0.75</v>
      </c>
      <c r="P361" s="8">
        <f ca="1" t="shared" si="118"/>
        <v>0.766129032258065</v>
      </c>
      <c r="Q361" s="7">
        <f t="shared" si="116"/>
        <v>-100.01</v>
      </c>
      <c r="R361" s="7">
        <f t="shared" si="122"/>
        <v>8894.57319999988</v>
      </c>
      <c r="S361" s="14">
        <f t="shared" si="123"/>
        <v>-0.00872263115609703</v>
      </c>
      <c r="T361" s="15">
        <f ca="1" t="shared" si="124"/>
        <v>0.781720430107527</v>
      </c>
      <c r="U361" s="14">
        <f t="shared" si="125"/>
        <v>0.0376407417251378</v>
      </c>
      <c r="V361" s="9">
        <f t="shared" si="126"/>
        <v>-1.53254830161784</v>
      </c>
      <c r="W361" s="16">
        <f t="shared" si="127"/>
        <v>0.859999454570247</v>
      </c>
      <c r="X361" s="17">
        <f ca="1" t="shared" si="128"/>
        <v>0.0751801894523755</v>
      </c>
      <c r="Y361" s="9">
        <f ca="1" t="shared" si="119"/>
        <v>0.039715703147368</v>
      </c>
      <c r="Z361" s="5">
        <f ca="1" t="shared" si="120"/>
        <v>0.0429256600150804</v>
      </c>
      <c r="AA361">
        <f ca="1" t="shared" si="113"/>
        <v>0</v>
      </c>
      <c r="AB361">
        <f t="shared" si="121"/>
        <v>0</v>
      </c>
      <c r="AC361" s="5">
        <f ca="1" t="shared" si="108"/>
        <v>0</v>
      </c>
      <c r="AD361">
        <f ca="1" t="shared" si="109"/>
        <v>0</v>
      </c>
    </row>
    <row r="362" spans="1:30">
      <c r="A362">
        <f>IF([1]Sheet!A362="","",[1]Sheet!A362)</f>
        <v>3275763</v>
      </c>
      <c r="B362" t="str">
        <f>IF(A362="","",[1]Sheet!B362)</f>
        <v>2025-04-19 22:28:12</v>
      </c>
      <c r="C362" t="str">
        <f>IF(A362="","",[1]Sheet!C362)</f>
        <v>小单31.45  小双34.28  大单34.28</v>
      </c>
      <c r="D362" t="str">
        <f>IF(A362="","",[1]Sheet!D362)</f>
        <v>小单</v>
      </c>
      <c r="E362">
        <f>IF(A362="","",[1]Sheet!E362)</f>
        <v>100.01</v>
      </c>
      <c r="F362">
        <f>IF(A362="","",[1]Sheet!F362)</f>
        <v>13</v>
      </c>
      <c r="G362" t="str">
        <f>IF(A362="","",[1]Sheet!G362)</f>
        <v>小单</v>
      </c>
      <c r="H362">
        <f>IF(A362="","",[1]Sheet!H362)</f>
        <v>0</v>
      </c>
      <c r="I362">
        <f>IF(A362="","",[1]Sheet!I362)</f>
        <v>-100.01</v>
      </c>
      <c r="J362" t="str">
        <f>IF(A362="","",IF(F362="待开奖","",[1]Sheet!J362))</f>
        <v>否</v>
      </c>
      <c r="K362">
        <f t="shared" si="114"/>
        <v>0</v>
      </c>
      <c r="L362" s="7">
        <f t="shared" si="115"/>
        <v>1</v>
      </c>
      <c r="M362" s="7" cm="1">
        <f ca="1" t="array" ref="M362">IF(L361="",IF(G361=0,M361,""),IF(ROW()&lt;32,"",AVERAGE(IF(OFFSET(L$2,ROW()-31,0,30,1)&lt;&gt;"",OFFSET(L$2,ROW()-31,0,30,1)))))</f>
        <v>0.733333333333333</v>
      </c>
      <c r="N362" s="8">
        <f ca="1" t="shared" si="117"/>
        <v>0.686021505376344</v>
      </c>
      <c r="O362" s="7">
        <f ca="1" t="array" ref="O362">IF(L361="","",IF(ROW()&lt;32,"",AVERAGE(IF(OFFSET(L$2,ROW()-21,0,20,1)&lt;&gt;"",OFFSET(L$2,ROW()-21,0,20,1)))))</f>
        <v>0.75</v>
      </c>
      <c r="P362" s="8">
        <f ca="1" t="shared" si="118"/>
        <v>0.701612903225806</v>
      </c>
      <c r="Q362" s="7">
        <f t="shared" si="116"/>
        <v>-68.1</v>
      </c>
      <c r="R362" s="7">
        <f t="shared" si="122"/>
        <v>8826.47319999988</v>
      </c>
      <c r="S362" s="14">
        <f t="shared" si="123"/>
        <v>-0.0254116466475131</v>
      </c>
      <c r="T362" s="15">
        <f ca="1" t="shared" si="124"/>
        <v>0.686021505376344</v>
      </c>
      <c r="U362" s="14">
        <f t="shared" si="125"/>
        <v>0.0376407417251378</v>
      </c>
      <c r="V362" s="9">
        <f t="shared" si="126"/>
        <v>-1.53805542413297</v>
      </c>
      <c r="W362" s="16">
        <f t="shared" si="127"/>
        <v>0.744382114227622</v>
      </c>
      <c r="X362" s="17">
        <f ca="1" t="shared" si="128"/>
        <v>0.0389212535729385</v>
      </c>
      <c r="Y362" s="9">
        <f ca="1" t="shared" si="119"/>
        <v>0.0366446809295259</v>
      </c>
      <c r="Z362" s="5">
        <f ca="1" t="shared" si="120"/>
        <v>0.0394350774182257</v>
      </c>
      <c r="AA362">
        <f ca="1" t="shared" si="113"/>
        <v>0</v>
      </c>
      <c r="AB362">
        <f t="shared" si="121"/>
        <v>0</v>
      </c>
      <c r="AC362" s="5">
        <f ca="1" t="shared" si="108"/>
        <v>0</v>
      </c>
      <c r="AD362">
        <f ca="1" t="shared" si="109"/>
        <v>0</v>
      </c>
    </row>
    <row r="363" spans="1:30">
      <c r="A363">
        <f>IF([1]Sheet!A363="","",[1]Sheet!A363)</f>
        <v>3275764</v>
      </c>
      <c r="B363" t="str">
        <f>IF(A363="","",[1]Sheet!B363)</f>
        <v>2025-04-19 22:31:43</v>
      </c>
      <c r="C363" t="str">
        <f>IF(A363="","",[1]Sheet!C363)</f>
        <v>小单31.45  小双34.28  大单34.28</v>
      </c>
      <c r="D363" t="str">
        <f>IF(A363="","",[1]Sheet!D363)</f>
        <v>小单</v>
      </c>
      <c r="E363">
        <f>IF(A363="","",[1]Sheet!E363)</f>
        <v>100.01</v>
      </c>
      <c r="F363">
        <f>IF(A363="","",[1]Sheet!F363)</f>
        <v>14</v>
      </c>
      <c r="G363" t="str">
        <f>IF(A363="","",[1]Sheet!G363)</f>
        <v>大双</v>
      </c>
      <c r="H363">
        <f>IF(A363="","",[1]Sheet!H363)</f>
        <v>0</v>
      </c>
      <c r="I363">
        <f>IF(A363="","",[1]Sheet!I363)</f>
        <v>-100.01</v>
      </c>
      <c r="J363" t="str">
        <f>IF(A363="","",IF(F363="待开奖","",[1]Sheet!J363))</f>
        <v>否</v>
      </c>
      <c r="K363">
        <f t="shared" si="114"/>
        <v>0</v>
      </c>
      <c r="L363" s="7">
        <f t="shared" si="115"/>
        <v>0</v>
      </c>
      <c r="M363" s="7" cm="1">
        <f ca="1" t="array" ref="M363">IF(L362="",IF(G362=0,M362,""),IF(ROW()&lt;32,"",AVERAGE(IF(OFFSET(L$2,ROW()-31,0,30,1)&lt;&gt;"",OFFSET(L$2,ROW()-31,0,30,1)))))</f>
        <v>0.733333333333333</v>
      </c>
      <c r="N363" s="8">
        <f ca="1" t="shared" si="117"/>
        <v>0.750537634408602</v>
      </c>
      <c r="O363" s="7">
        <f ca="1" t="array" ref="O363">IF(L362="","",IF(ROW()&lt;32,"",AVERAGE(IF(OFFSET(L$2,ROW()-21,0,20,1)&lt;&gt;"",OFFSET(L$2,ROW()-21,0,20,1)))))</f>
        <v>0.7</v>
      </c>
      <c r="P363" s="8">
        <f ca="1" t="shared" si="118"/>
        <v>0.719354838709677</v>
      </c>
      <c r="Q363" s="7">
        <f t="shared" si="116"/>
        <v>-100.01</v>
      </c>
      <c r="R363" s="7">
        <f t="shared" si="122"/>
        <v>8726.46319999988</v>
      </c>
      <c r="S363" s="14">
        <f t="shared" si="123"/>
        <v>-0.0221591279465337</v>
      </c>
      <c r="T363" s="15">
        <f ca="1" t="shared" si="124"/>
        <v>0.750537634408602</v>
      </c>
      <c r="U363" s="14">
        <f t="shared" si="125"/>
        <v>0.0443361797003818</v>
      </c>
      <c r="V363" s="9">
        <f t="shared" si="126"/>
        <v>-1.53672615702374</v>
      </c>
      <c r="W363" s="16">
        <f t="shared" si="127"/>
        <v>0.646535032729007</v>
      </c>
      <c r="X363" s="17">
        <f ca="1" t="shared" si="128"/>
        <v>0.0411398221581728</v>
      </c>
      <c r="Y363" s="9">
        <f ca="1" t="shared" si="119"/>
        <v>0.0337259146336174</v>
      </c>
      <c r="Z363" s="5">
        <f ca="1" t="shared" si="120"/>
        <v>0.0355638819613428</v>
      </c>
      <c r="AA363">
        <f ca="1" t="shared" si="113"/>
        <v>0</v>
      </c>
      <c r="AB363">
        <f t="shared" si="121"/>
        <v>1</v>
      </c>
      <c r="AC363" s="5">
        <f ca="1" t="shared" si="108"/>
        <v>0</v>
      </c>
      <c r="AD363">
        <f ca="1" t="shared" si="109"/>
        <v>0</v>
      </c>
    </row>
    <row r="364" spans="1:30">
      <c r="A364">
        <f>IF([1]Sheet!A364="","",[1]Sheet!A364)</f>
        <v>3275765</v>
      </c>
      <c r="B364" t="str">
        <f>IF(A364="","",[1]Sheet!B364)</f>
        <v>2025-04-19 22:35:14</v>
      </c>
      <c r="C364" t="str">
        <f>IF(A364="","",[1]Sheet!C364)</f>
        <v>小单32.36  小双35.28  大双32.36</v>
      </c>
      <c r="D364" t="str">
        <f>IF(A364="","",[1]Sheet!D364)</f>
        <v>小双</v>
      </c>
      <c r="E364">
        <f>IF(A364="","",[1]Sheet!E364)</f>
        <v>100</v>
      </c>
      <c r="F364">
        <f>IF(A364="","",[1]Sheet!F364)</f>
        <v>8</v>
      </c>
      <c r="G364" t="str">
        <f>IF(A364="","",[1]Sheet!G364)</f>
        <v>小双</v>
      </c>
      <c r="H364">
        <f>IF(A364="","",[1]Sheet!H364)</f>
        <v>152.7624</v>
      </c>
      <c r="I364">
        <f>IF(A364="","",[1]Sheet!I364)</f>
        <v>52.7624</v>
      </c>
      <c r="J364" t="str">
        <f>IF(A364="","",IF(F364="待开奖","",[1]Sheet!J364))</f>
        <v>是</v>
      </c>
      <c r="K364">
        <f t="shared" si="114"/>
        <v>1</v>
      </c>
      <c r="L364" s="7">
        <f t="shared" si="115"/>
        <v>1</v>
      </c>
      <c r="M364" s="7" cm="1">
        <f ca="1" t="array" ref="M364">IF(L363="",IF(G363=0,M363,""),IF(ROW()&lt;32,"",AVERAGE(IF(OFFSET(L$2,ROW()-31,0,30,1)&lt;&gt;"",OFFSET(L$2,ROW()-31,0,30,1)))))</f>
        <v>0.733333333333333</v>
      </c>
      <c r="N364" s="8">
        <f ca="1" t="shared" si="117"/>
        <v>0.686021505376344</v>
      </c>
      <c r="O364" s="7">
        <f ca="1" t="array" ref="O364">IF(L363="","",IF(ROW()&lt;32,"",AVERAGE(IF(OFFSET(L$2,ROW()-21,0,20,1)&lt;&gt;"",OFFSET(L$2,ROW()-21,0,20,1)))))</f>
        <v>0.7</v>
      </c>
      <c r="P364" s="8">
        <f ca="1" t="shared" si="118"/>
        <v>0.654838709677419</v>
      </c>
      <c r="Q364" s="7">
        <f t="shared" si="116"/>
        <v>52.7624</v>
      </c>
      <c r="R364" s="7">
        <f t="shared" si="122"/>
        <v>8779.22559999988</v>
      </c>
      <c r="S364" s="14">
        <f t="shared" si="123"/>
        <v>-0.0383972310131237</v>
      </c>
      <c r="T364" s="15">
        <f ca="1" t="shared" si="124"/>
        <v>0.686021505376344</v>
      </c>
      <c r="U364" s="14">
        <f t="shared" si="125"/>
        <v>0.0551645067685664</v>
      </c>
      <c r="V364" s="9">
        <f t="shared" si="126"/>
        <v>-1.53710263710712</v>
      </c>
      <c r="W364" s="16">
        <f t="shared" si="127"/>
        <v>0.646530059688635</v>
      </c>
      <c r="X364" s="17">
        <f ca="1" t="shared" si="128"/>
        <v>0.0200785219989134</v>
      </c>
      <c r="Y364" s="9">
        <f ca="1" t="shared" si="119"/>
        <v>0.0313398893006647</v>
      </c>
      <c r="Z364" s="5">
        <f ca="1" t="shared" si="120"/>
        <v>0.0339621719814323</v>
      </c>
      <c r="AA364">
        <f ca="1" t="shared" si="113"/>
        <v>0</v>
      </c>
      <c r="AB364">
        <f t="shared" si="121"/>
        <v>1</v>
      </c>
      <c r="AC364" s="5">
        <f ca="1" t="shared" si="108"/>
        <v>0</v>
      </c>
      <c r="AD364">
        <f ca="1" t="shared" si="109"/>
        <v>0</v>
      </c>
    </row>
    <row r="365" spans="1:30">
      <c r="A365">
        <f>IF([1]Sheet!A365="","",[1]Sheet!A365)</f>
        <v>3275766</v>
      </c>
      <c r="B365" t="str">
        <f>IF(A365="","",[1]Sheet!B365)</f>
        <v>2025-04-19 22:38:45</v>
      </c>
      <c r="C365" t="str">
        <f>IF(A365="","",[1]Sheet!C365)</f>
        <v>小单32.36  小双35.28  大双32.36</v>
      </c>
      <c r="D365" t="str">
        <f>IF(A365="","",[1]Sheet!D365)</f>
        <v>小双</v>
      </c>
      <c r="E365">
        <f>IF(A365="","",[1]Sheet!E365)</f>
        <v>100</v>
      </c>
      <c r="F365">
        <f>IF(A365="","",[1]Sheet!F365)</f>
        <v>14</v>
      </c>
      <c r="G365" t="str">
        <f>IF(A365="","",[1]Sheet!G365)</f>
        <v>大双</v>
      </c>
      <c r="H365">
        <f>IF(A365="","",[1]Sheet!H365)</f>
        <v>0</v>
      </c>
      <c r="I365">
        <f>IF(A365="","",[1]Sheet!I365)</f>
        <v>-100</v>
      </c>
      <c r="J365" t="str">
        <f>IF(A365="","",IF(F365="待开奖","",[1]Sheet!J365))</f>
        <v>否</v>
      </c>
      <c r="K365">
        <f t="shared" si="114"/>
        <v>0</v>
      </c>
      <c r="L365" s="7">
        <f t="shared" si="115"/>
        <v>1</v>
      </c>
      <c r="M365" s="7" cm="1">
        <f ca="1" t="array" ref="M365">IF(L364="",IF(G364=0,M364,""),IF(ROW()&lt;32,"",AVERAGE(IF(OFFSET(L$2,ROW()-31,0,30,1)&lt;&gt;"",OFFSET(L$2,ROW()-31,0,30,1)))))</f>
        <v>0.733333333333333</v>
      </c>
      <c r="N365" s="8">
        <f ca="1" t="shared" si="117"/>
        <v>0.750537634408602</v>
      </c>
      <c r="O365" s="7">
        <f ca="1" t="array" ref="O365">IF(L364="","",IF(ROW()&lt;32,"",AVERAGE(IF(OFFSET(L$2,ROW()-21,0,20,1)&lt;&gt;"",OFFSET(L$2,ROW()-21,0,20,1)))))</f>
        <v>0.7</v>
      </c>
      <c r="P365" s="8">
        <f ca="1" t="shared" si="118"/>
        <v>0.719354838709677</v>
      </c>
      <c r="Q365" s="7">
        <f t="shared" si="116"/>
        <v>-68.1</v>
      </c>
      <c r="R365" s="7">
        <f t="shared" si="122"/>
        <v>8711.12559999988</v>
      </c>
      <c r="S365" s="14">
        <f t="shared" si="123"/>
        <v>-0.0381752764000041</v>
      </c>
      <c r="T365" s="15">
        <f ca="1" t="shared" si="124"/>
        <v>0.750537634408602</v>
      </c>
      <c r="U365" s="14">
        <f t="shared" si="125"/>
        <v>0.0551645067685664</v>
      </c>
      <c r="V365" s="9">
        <f t="shared" si="126"/>
        <v>-1.53789400479146</v>
      </c>
      <c r="W365" s="16">
        <f t="shared" si="127"/>
        <v>0.649868315795951</v>
      </c>
      <c r="X365" s="17">
        <f ca="1" t="shared" si="128"/>
        <v>0.0333030230315984</v>
      </c>
      <c r="Y365" s="9">
        <f ca="1" t="shared" si="119"/>
        <v>0.0290859699399445</v>
      </c>
      <c r="Z365" s="5">
        <f ca="1" t="shared" si="120"/>
        <v>0.0314180665927299</v>
      </c>
      <c r="AA365">
        <f ca="1" t="shared" si="113"/>
        <v>0</v>
      </c>
      <c r="AB365">
        <f t="shared" si="121"/>
        <v>0</v>
      </c>
      <c r="AC365" s="5">
        <f ca="1" t="shared" si="108"/>
        <v>0</v>
      </c>
      <c r="AD365">
        <f ca="1" t="shared" si="109"/>
        <v>0</v>
      </c>
    </row>
    <row r="366" spans="1:30">
      <c r="A366">
        <f>IF([1]Sheet!A366="","",[1]Sheet!A366)</f>
        <v>3275767</v>
      </c>
      <c r="B366" t="str">
        <f>IF(A366="","",[1]Sheet!B366)</f>
        <v>2025-04-19 22:42:16</v>
      </c>
      <c r="C366" t="str">
        <f>IF(A366="","",[1]Sheet!C366)</f>
        <v>大双31.45  小双34.28  大单34.28</v>
      </c>
      <c r="D366" t="str">
        <f>IF(A366="","",[1]Sheet!D366)</f>
        <v>大双</v>
      </c>
      <c r="E366">
        <f>IF(A366="","",[1]Sheet!E366)</f>
        <v>100.01</v>
      </c>
      <c r="F366">
        <f>IF(A366="","",[1]Sheet!F366)</f>
        <v>5</v>
      </c>
      <c r="G366" t="str">
        <f>IF(A366="","",[1]Sheet!G366)</f>
        <v>小单</v>
      </c>
      <c r="H366">
        <f>IF(A366="","",[1]Sheet!H366)</f>
        <v>0</v>
      </c>
      <c r="I366">
        <f>IF(A366="","",[1]Sheet!I366)</f>
        <v>-100.01</v>
      </c>
      <c r="J366" t="str">
        <f>IF(A366="","",IF(F366="待开奖","",[1]Sheet!J366))</f>
        <v>否</v>
      </c>
      <c r="K366">
        <f t="shared" si="114"/>
        <v>0</v>
      </c>
      <c r="L366" s="7">
        <f t="shared" si="115"/>
        <v>0</v>
      </c>
      <c r="M366" s="7" cm="1">
        <f ca="1" t="array" ref="M366">IF(L365="",IF(G365=0,M365,""),IF(ROW()&lt;32,"",AVERAGE(IF(OFFSET(L$2,ROW()-31,0,30,1)&lt;&gt;"",OFFSET(L$2,ROW()-31,0,30,1)))))</f>
        <v>0.733333333333333</v>
      </c>
      <c r="N366" s="8">
        <f ca="1" t="shared" si="117"/>
        <v>0.750537634408602</v>
      </c>
      <c r="O366" s="7">
        <f ca="1" t="array" ref="O366">IF(L365="","",IF(ROW()&lt;32,"",AVERAGE(IF(OFFSET(L$2,ROW()-21,0,20,1)&lt;&gt;"",OFFSET(L$2,ROW()-21,0,20,1)))))</f>
        <v>0.65</v>
      </c>
      <c r="P366" s="8">
        <f ca="1" t="shared" si="118"/>
        <v>0.67258064516129</v>
      </c>
      <c r="Q366" s="7">
        <f t="shared" si="116"/>
        <v>-100.01</v>
      </c>
      <c r="R366" s="7">
        <f t="shared" si="122"/>
        <v>8611.11559999988</v>
      </c>
      <c r="S366" s="14">
        <f t="shared" si="123"/>
        <v>-0.0350645678824244</v>
      </c>
      <c r="T366" s="15">
        <f ca="1" t="shared" si="124"/>
        <v>0.750537634408602</v>
      </c>
      <c r="U366" s="14">
        <f t="shared" si="125"/>
        <v>0.0568251461970335</v>
      </c>
      <c r="V366" s="9">
        <f t="shared" si="126"/>
        <v>-1.54455938543431</v>
      </c>
      <c r="W366" s="16">
        <f t="shared" si="127"/>
        <v>0.565766527626993</v>
      </c>
      <c r="X366" s="17">
        <f ca="1" t="shared" si="128"/>
        <v>0.0246613268771518</v>
      </c>
      <c r="Y366" s="9">
        <f ca="1" t="shared" si="119"/>
        <v>0.0267078910067421</v>
      </c>
      <c r="Z366" s="5">
        <f ca="1" t="shared" si="120"/>
        <v>0.0288587277534123</v>
      </c>
      <c r="AA366">
        <f ca="1" t="shared" si="113"/>
        <v>0</v>
      </c>
      <c r="AB366">
        <f t="shared" si="121"/>
        <v>1</v>
      </c>
      <c r="AC366" s="5">
        <f ca="1" t="shared" si="108"/>
        <v>0</v>
      </c>
      <c r="AD366">
        <f ca="1" t="shared" si="109"/>
        <v>0</v>
      </c>
    </row>
    <row r="367" spans="1:30">
      <c r="A367">
        <f>IF([1]Sheet!A367="","",[1]Sheet!A367)</f>
        <v>3275768</v>
      </c>
      <c r="B367" t="str">
        <f>IF(A367="","",[1]Sheet!B367)</f>
        <v>2025-04-19 22:45:46</v>
      </c>
      <c r="C367" t="str">
        <f>IF(A367="","",[1]Sheet!C367)</f>
        <v>小单31.45  小双34.28  大单34.28</v>
      </c>
      <c r="D367" t="str">
        <f>IF(A367="","",[1]Sheet!D367)</f>
        <v>小单</v>
      </c>
      <c r="E367">
        <f>IF(A367="","",[1]Sheet!E367)</f>
        <v>100.01</v>
      </c>
      <c r="F367">
        <f>IF(A367="","",[1]Sheet!F367)</f>
        <v>19</v>
      </c>
      <c r="G367" t="str">
        <f>IF(A367="","",[1]Sheet!G367)</f>
        <v>大单</v>
      </c>
      <c r="H367">
        <f>IF(A367="","",[1]Sheet!H367)</f>
        <v>148.4324</v>
      </c>
      <c r="I367">
        <f>IF(A367="","",[1]Sheet!I367)</f>
        <v>48.4224</v>
      </c>
      <c r="J367" t="str">
        <f>IF(A367="","",IF(F367="待开奖","",[1]Sheet!J367))</f>
        <v>是</v>
      </c>
      <c r="K367">
        <f t="shared" si="114"/>
        <v>1</v>
      </c>
      <c r="L367" s="7">
        <f t="shared" si="115"/>
        <v>1</v>
      </c>
      <c r="M367" s="7" cm="1">
        <f ca="1" t="array" ref="M367">IF(L366="",IF(G366=0,M366,""),IF(ROW()&lt;32,"",AVERAGE(IF(OFFSET(L$2,ROW()-31,0,30,1)&lt;&gt;"",OFFSET(L$2,ROW()-31,0,30,1)))))</f>
        <v>0.733333333333333</v>
      </c>
      <c r="N367" s="8">
        <f ca="1" t="shared" si="117"/>
        <v>0.686021505376344</v>
      </c>
      <c r="O367" s="7">
        <f ca="1" t="array" ref="O367">IF(L366="","",IF(ROW()&lt;32,"",AVERAGE(IF(OFFSET(L$2,ROW()-21,0,20,1)&lt;&gt;"",OFFSET(L$2,ROW()-21,0,20,1)))))</f>
        <v>0.65</v>
      </c>
      <c r="P367" s="8">
        <f ca="1" t="shared" si="118"/>
        <v>0.608064516129032</v>
      </c>
      <c r="Q367" s="7">
        <f t="shared" si="116"/>
        <v>48.4224</v>
      </c>
      <c r="R367" s="7">
        <f t="shared" si="122"/>
        <v>8659.53799999988</v>
      </c>
      <c r="S367" s="14">
        <f t="shared" si="123"/>
        <v>-0.0388926388178245</v>
      </c>
      <c r="T367" s="15">
        <f ca="1" t="shared" si="124"/>
        <v>0.686021505376344</v>
      </c>
      <c r="U367" s="14">
        <f t="shared" si="125"/>
        <v>0.0676534732652182</v>
      </c>
      <c r="V367" s="9">
        <f t="shared" si="126"/>
        <v>-1.54919074010357</v>
      </c>
      <c r="W367" s="16">
        <f t="shared" si="127"/>
        <v>0.565762486697284</v>
      </c>
      <c r="X367" s="17">
        <f ca="1" t="shared" si="128"/>
        <v>0.00689764210972751</v>
      </c>
      <c r="Y367" s="9">
        <f ca="1" t="shared" si="119"/>
        <v>0.0249078103338938</v>
      </c>
      <c r="Z367" s="5">
        <f ca="1" t="shared" si="120"/>
        <v>0.0283495547863033</v>
      </c>
      <c r="AA367">
        <f ca="1" t="shared" si="113"/>
        <v>0</v>
      </c>
      <c r="AB367">
        <f t="shared" si="121"/>
        <v>0</v>
      </c>
      <c r="AC367" s="5">
        <f ca="1" t="shared" si="108"/>
        <v>0</v>
      </c>
      <c r="AD367">
        <f ca="1" t="shared" si="109"/>
        <v>0</v>
      </c>
    </row>
    <row r="368" spans="1:30">
      <c r="A368">
        <f>IF([1]Sheet!A368="","",[1]Sheet!A368)</f>
        <v>3275769</v>
      </c>
      <c r="B368" t="str">
        <f>IF(A368="","",[1]Sheet!B368)</f>
        <v>2025-04-19 22:49:17</v>
      </c>
      <c r="C368" t="str">
        <f>IF(A368="","",[1]Sheet!C368)</f>
        <v>小单32.36  大双32.36  大单35.28</v>
      </c>
      <c r="D368" t="str">
        <f>IF(A368="","",[1]Sheet!D368)</f>
        <v>大单</v>
      </c>
      <c r="E368">
        <f>IF(A368="","",[1]Sheet!E368)</f>
        <v>100</v>
      </c>
      <c r="F368">
        <f>IF(A368="","",[1]Sheet!F368)</f>
        <v>7</v>
      </c>
      <c r="G368" t="str">
        <f>IF(A368="","",[1]Sheet!G368)</f>
        <v>小单</v>
      </c>
      <c r="H368">
        <f>IF(A368="","",[1]Sheet!H368)</f>
        <v>152.7392</v>
      </c>
      <c r="I368">
        <f>IF(A368="","",[1]Sheet!I368)</f>
        <v>52.7392</v>
      </c>
      <c r="J368" t="str">
        <f>IF(A368="","",IF(F368="待开奖","",[1]Sheet!J368))</f>
        <v>是</v>
      </c>
      <c r="K368">
        <f t="shared" ref="K368:K388" si="129">IF(J368="是",1,IF(J368="否",0,""))</f>
        <v>1</v>
      </c>
      <c r="L368" s="7">
        <f t="shared" ref="L368:L388" si="130">IF(G368="","",IF(F368="待开奖","",IF(MID(D368,1,1)=MID(G368,1,1),1,IF(MID(D368,2,1)=MID(G368,2,1),1,0))))</f>
        <v>1</v>
      </c>
      <c r="M368" s="7" cm="1">
        <f ca="1" t="array" ref="M368">IF(L367="",IF(G367=0,M367,""),IF(ROW()&lt;32,"",AVERAGE(IF(OFFSET(L$2,ROW()-31,0,30,1)&lt;&gt;"",OFFSET(L$2,ROW()-31,0,30,1)))))</f>
        <v>0.733333333333333</v>
      </c>
      <c r="N368" s="8">
        <f ca="1" t="shared" si="117"/>
        <v>0.750537634408602</v>
      </c>
      <c r="O368" s="7">
        <f ca="1" t="array" ref="O368">IF(L367="","",IF(ROW()&lt;32,"",AVERAGE(IF(OFFSET(L$2,ROW()-21,0,20,1)&lt;&gt;"",OFFSET(L$2,ROW()-21,0,20,1)))))</f>
        <v>0.65</v>
      </c>
      <c r="P368" s="8">
        <f ca="1" t="shared" si="118"/>
        <v>0.67258064516129</v>
      </c>
      <c r="Q368" s="7">
        <f t="shared" ref="Q368:Q388" si="131">IF(OR(F368=13,F368=14),IF(L368=1,-68.1,I368),I368)</f>
        <v>52.7392</v>
      </c>
      <c r="R368" s="7">
        <f t="shared" si="122"/>
        <v>8712.27719999988</v>
      </c>
      <c r="S368" s="14">
        <f t="shared" si="123"/>
        <v>-0.0260855642749682</v>
      </c>
      <c r="T368" s="15">
        <f ca="1" t="shared" si="124"/>
        <v>0.750537634408602</v>
      </c>
      <c r="U368" s="14">
        <f t="shared" si="125"/>
        <v>0.0676534732652182</v>
      </c>
      <c r="V368" s="9">
        <f t="shared" si="126"/>
        <v>-1.59360058358743</v>
      </c>
      <c r="W368" s="16">
        <f t="shared" si="127"/>
        <v>0.646525086724765</v>
      </c>
      <c r="X368" s="17">
        <f ca="1" t="shared" si="128"/>
        <v>0.0272782659333984</v>
      </c>
      <c r="Y368" s="9">
        <f ca="1" t="shared" si="119"/>
        <v>0.0241778183074423</v>
      </c>
      <c r="Z368" s="5">
        <f ca="1" t="shared" si="120"/>
        <v>0.027994944009393</v>
      </c>
      <c r="AA368">
        <f ca="1" t="shared" si="113"/>
        <v>0</v>
      </c>
      <c r="AB368">
        <f t="shared" si="121"/>
        <v>0</v>
      </c>
      <c r="AC368" s="5">
        <f ca="1" t="shared" si="108"/>
        <v>0</v>
      </c>
      <c r="AD368">
        <f ca="1" t="shared" si="109"/>
        <v>0</v>
      </c>
    </row>
    <row r="369" spans="1:30">
      <c r="A369">
        <f>IF([1]Sheet!A369="","",[1]Sheet!A369)</f>
        <v>3275770</v>
      </c>
      <c r="B369" t="str">
        <f>IF(A369="","",[1]Sheet!B369)</f>
        <v>2025-04-19 22:52:48</v>
      </c>
      <c r="C369" t="str">
        <f>IF(A369="","",[1]Sheet!C369)</f>
        <v>小单32.36  大双32.36  大单35.28</v>
      </c>
      <c r="D369" t="str">
        <f>IF(A369="","",[1]Sheet!D369)</f>
        <v>大单</v>
      </c>
      <c r="E369">
        <f>IF(A369="","",[1]Sheet!E369)</f>
        <v>100</v>
      </c>
      <c r="F369">
        <f>IF(A369="","",[1]Sheet!F369)</f>
        <v>16</v>
      </c>
      <c r="G369" t="str">
        <f>IF(A369="","",[1]Sheet!G369)</f>
        <v>大双</v>
      </c>
      <c r="H369">
        <f>IF(A369="","",[1]Sheet!H369)</f>
        <v>152.7392</v>
      </c>
      <c r="I369">
        <f>IF(A369="","",[1]Sheet!I369)</f>
        <v>52.7392</v>
      </c>
      <c r="J369" t="str">
        <f>IF(A369="","",IF(F369="待开奖","",[1]Sheet!J369))</f>
        <v>是</v>
      </c>
      <c r="K369">
        <f t="shared" si="129"/>
        <v>1</v>
      </c>
      <c r="L369" s="7">
        <f t="shared" si="130"/>
        <v>1</v>
      </c>
      <c r="M369" s="7" cm="1">
        <f ca="1" t="array" ref="M369">IF(L368="",IF(G368=0,M368,""),IF(ROW()&lt;32,"",AVERAGE(IF(OFFSET(L$2,ROW()-31,0,30,1)&lt;&gt;"",OFFSET(L$2,ROW()-31,0,30,1)))))</f>
        <v>0.733333333333333</v>
      </c>
      <c r="N369" s="8">
        <f ca="1" t="shared" si="117"/>
        <v>0.750537634408602</v>
      </c>
      <c r="O369" s="7">
        <f ca="1" t="array" ref="O369">IF(L368="","",IF(ROW()&lt;32,"",AVERAGE(IF(OFFSET(L$2,ROW()-21,0,20,1)&lt;&gt;"",OFFSET(L$2,ROW()-21,0,20,1)))))</f>
        <v>0.7</v>
      </c>
      <c r="P369" s="8">
        <f ca="1" t="shared" si="118"/>
        <v>0.719354838709677</v>
      </c>
      <c r="Q369" s="7">
        <f t="shared" si="131"/>
        <v>52.7392</v>
      </c>
      <c r="R369" s="7">
        <f t="shared" si="122"/>
        <v>8765.01639999988</v>
      </c>
      <c r="S369" s="14">
        <f t="shared" si="123"/>
        <v>-0.0254614045106294</v>
      </c>
      <c r="T369" s="15">
        <f ca="1" t="shared" si="124"/>
        <v>0.750537634408602</v>
      </c>
      <c r="U369" s="14">
        <f t="shared" si="125"/>
        <v>0.0676534732652182</v>
      </c>
      <c r="V369" s="9">
        <f t="shared" si="126"/>
        <v>-1.64262387374087</v>
      </c>
      <c r="W369" s="16">
        <f t="shared" si="127"/>
        <v>0.744344174186936</v>
      </c>
      <c r="X369" s="17">
        <f ca="1" t="shared" si="128"/>
        <v>0.0323450935935729</v>
      </c>
      <c r="Y369" s="9">
        <f ca="1" t="shared" si="119"/>
        <v>0.0242734870431332</v>
      </c>
      <c r="Z369" s="5">
        <f ca="1" t="shared" si="120"/>
        <v>0.0280177777165451</v>
      </c>
      <c r="AA369">
        <f ca="1" t="shared" si="113"/>
        <v>0</v>
      </c>
      <c r="AB369">
        <f t="shared" si="121"/>
        <v>0</v>
      </c>
      <c r="AC369" s="5">
        <f ca="1" t="shared" si="108"/>
        <v>0</v>
      </c>
      <c r="AD369">
        <f ca="1" t="shared" si="109"/>
        <v>0</v>
      </c>
    </row>
    <row r="370" spans="1:30">
      <c r="A370">
        <f>IF([1]Sheet!A370="","",[1]Sheet!A370)</f>
        <v>3275771</v>
      </c>
      <c r="B370" t="str">
        <f>IF(A370="","",[1]Sheet!B370)</f>
        <v>2025-04-19 22:56:19</v>
      </c>
      <c r="C370" t="str">
        <f>IF(A370="","",[1]Sheet!C370)</f>
        <v>小单32.36  大双32.36  大单35.28</v>
      </c>
      <c r="D370" t="str">
        <f>IF(A370="","",[1]Sheet!D370)</f>
        <v>大单</v>
      </c>
      <c r="E370">
        <f>IF(A370="","",[1]Sheet!E370)</f>
        <v>100</v>
      </c>
      <c r="F370">
        <f>IF(A370="","",[1]Sheet!F370)</f>
        <v>16</v>
      </c>
      <c r="G370" t="str">
        <f>IF(A370="","",[1]Sheet!G370)</f>
        <v>大双</v>
      </c>
      <c r="H370">
        <f>IF(A370="","",[1]Sheet!H370)</f>
        <v>152.7392</v>
      </c>
      <c r="I370">
        <f>IF(A370="","",[1]Sheet!I370)</f>
        <v>52.7392</v>
      </c>
      <c r="J370" t="str">
        <f>IF(A370="","",IF(F370="待开奖","",[1]Sheet!J370))</f>
        <v>是</v>
      </c>
      <c r="K370">
        <f t="shared" si="129"/>
        <v>1</v>
      </c>
      <c r="L370" s="7">
        <f t="shared" si="130"/>
        <v>1</v>
      </c>
      <c r="M370" s="7" cm="1">
        <f ca="1" t="array" ref="M370">IF(L369="",IF(G369=0,M369,""),IF(ROW()&lt;32,"",AVERAGE(IF(OFFSET(L$2,ROW()-31,0,30,1)&lt;&gt;"",OFFSET(L$2,ROW()-31,0,30,1)))))</f>
        <v>0.733333333333333</v>
      </c>
      <c r="N370" s="8">
        <f ca="1" t="shared" si="117"/>
        <v>0.750537634408602</v>
      </c>
      <c r="O370" s="7">
        <f ca="1" t="array" ref="O370">IF(L369="","",IF(ROW()&lt;32,"",AVERAGE(IF(OFFSET(L$2,ROW()-21,0,20,1)&lt;&gt;"",OFFSET(L$2,ROW()-21,0,20,1)))))</f>
        <v>0.7</v>
      </c>
      <c r="P370" s="8">
        <f ca="1" t="shared" si="118"/>
        <v>0.719354838709677</v>
      </c>
      <c r="Q370" s="7">
        <f t="shared" si="131"/>
        <v>52.7392</v>
      </c>
      <c r="R370" s="7">
        <f t="shared" si="122"/>
        <v>8817.75559999988</v>
      </c>
      <c r="S370" s="14">
        <f t="shared" si="123"/>
        <v>-0.0248439697643246</v>
      </c>
      <c r="T370" s="15">
        <f ca="1" t="shared" si="124"/>
        <v>0.750537634408602</v>
      </c>
      <c r="U370" s="14">
        <f t="shared" si="125"/>
        <v>0.0676534732652182</v>
      </c>
      <c r="V370" s="9">
        <f t="shared" si="126"/>
        <v>-1.7179901065695</v>
      </c>
      <c r="W370" s="16">
        <f t="shared" si="127"/>
        <v>0.747941237740503</v>
      </c>
      <c r="X370" s="17">
        <f ca="1" t="shared" si="128"/>
        <v>0.0253534070899581</v>
      </c>
      <c r="Y370" s="9">
        <f ca="1" t="shared" si="119"/>
        <v>0.024184308179922</v>
      </c>
      <c r="Z370" s="5">
        <f ca="1" t="shared" si="120"/>
        <v>0.0280099396131178</v>
      </c>
      <c r="AA370">
        <f ca="1" t="shared" si="113"/>
        <v>0</v>
      </c>
      <c r="AB370">
        <f t="shared" si="121"/>
        <v>0</v>
      </c>
      <c r="AC370" s="5">
        <f ca="1" t="shared" si="108"/>
        <v>0</v>
      </c>
      <c r="AD370">
        <f ca="1" t="shared" si="109"/>
        <v>0</v>
      </c>
    </row>
    <row r="371" spans="1:30">
      <c r="A371">
        <f>IF([1]Sheet!A371="","",[1]Sheet!A371)</f>
        <v>3275772</v>
      </c>
      <c r="B371" t="str">
        <f>IF(A371="","",[1]Sheet!B371)</f>
        <v>2025-04-19 22:59:50</v>
      </c>
      <c r="C371" t="str">
        <f>IF(A371="","",[1]Sheet!C371)</f>
        <v>小单32.36  大双32.36  大单35.28</v>
      </c>
      <c r="D371" t="str">
        <f>IF(A371="","",[1]Sheet!D371)</f>
        <v>大单</v>
      </c>
      <c r="E371">
        <f>IF(A371="","",[1]Sheet!E371)</f>
        <v>100</v>
      </c>
      <c r="F371">
        <f>IF(A371="","",[1]Sheet!F371)</f>
        <v>9</v>
      </c>
      <c r="G371" t="str">
        <f>IF(A371="","",[1]Sheet!G371)</f>
        <v>小单</v>
      </c>
      <c r="H371">
        <f>IF(A371="","",[1]Sheet!H371)</f>
        <v>152.7392</v>
      </c>
      <c r="I371">
        <f>IF(A371="","",[1]Sheet!I371)</f>
        <v>52.7392</v>
      </c>
      <c r="J371" t="str">
        <f>IF(A371="","",IF(F371="待开奖","",[1]Sheet!J371))</f>
        <v>是</v>
      </c>
      <c r="K371">
        <f t="shared" si="129"/>
        <v>1</v>
      </c>
      <c r="L371" s="7">
        <f t="shared" si="130"/>
        <v>1</v>
      </c>
      <c r="M371" s="7" cm="1">
        <f ca="1" t="array" ref="M371">IF(L370="",IF(G370=0,M370,""),IF(ROW()&lt;32,"",AVERAGE(IF(OFFSET(L$2,ROW()-31,0,30,1)&lt;&gt;"",OFFSET(L$2,ROW()-31,0,30,1)))))</f>
        <v>0.766666666666667</v>
      </c>
      <c r="N371" s="8">
        <f ca="1" t="shared" si="117"/>
        <v>0.750537634408602</v>
      </c>
      <c r="O371" s="7">
        <f ca="1" t="array" ref="O371">IF(L370="","",IF(ROW()&lt;32,"",AVERAGE(IF(OFFSET(L$2,ROW()-21,0,20,1)&lt;&gt;"",OFFSET(L$2,ROW()-21,0,20,1)))))</f>
        <v>0.75</v>
      </c>
      <c r="P371" s="8">
        <f ca="1" t="shared" si="118"/>
        <v>0.766129032258065</v>
      </c>
      <c r="Q371" s="7">
        <f t="shared" si="131"/>
        <v>52.7392</v>
      </c>
      <c r="R371" s="7">
        <f t="shared" si="122"/>
        <v>8870.49479999988</v>
      </c>
      <c r="S371" s="14">
        <f t="shared" si="123"/>
        <v>-0.00793811018335216</v>
      </c>
      <c r="T371" s="15">
        <f ca="1" t="shared" si="124"/>
        <v>0.750537634408602</v>
      </c>
      <c r="U371" s="14">
        <f t="shared" si="125"/>
        <v>0.0676534732652182</v>
      </c>
      <c r="V371" s="9">
        <f t="shared" si="126"/>
        <v>-1.65362809257032</v>
      </c>
      <c r="W371" s="16">
        <f t="shared" si="127"/>
        <v>0.75153830129407</v>
      </c>
      <c r="X371" s="17">
        <f ca="1" t="shared" si="128"/>
        <v>0.0372210727195239</v>
      </c>
      <c r="Y371" s="9">
        <f ca="1" t="shared" si="119"/>
        <v>0.0250177383457176</v>
      </c>
      <c r="Z371" s="5">
        <f ca="1" t="shared" si="120"/>
        <v>0.0280134682200342</v>
      </c>
      <c r="AA371">
        <f ca="1" t="shared" si="113"/>
        <v>0</v>
      </c>
      <c r="AB371">
        <f t="shared" si="121"/>
        <v>0</v>
      </c>
      <c r="AC371" s="5">
        <f ca="1" t="shared" si="108"/>
        <v>0</v>
      </c>
      <c r="AD371">
        <f ca="1" t="shared" si="109"/>
        <v>0</v>
      </c>
    </row>
    <row r="372" spans="1:30">
      <c r="A372">
        <f>IF([1]Sheet!A372="","",[1]Sheet!A372)</f>
        <v>3275773</v>
      </c>
      <c r="B372" t="str">
        <f>IF(A372="","",[1]Sheet!B372)</f>
        <v>2025-04-19 23:03:21</v>
      </c>
      <c r="C372" t="str">
        <f>IF(A372="","",[1]Sheet!C372)</f>
        <v>小单32.36  大双32.36  大单35.28</v>
      </c>
      <c r="D372" t="str">
        <f>IF(A372="","",[1]Sheet!D372)</f>
        <v>大单</v>
      </c>
      <c r="E372">
        <f>IF(A372="","",[1]Sheet!E372)</f>
        <v>100</v>
      </c>
      <c r="F372">
        <f>IF(A372="","",[1]Sheet!F372)</f>
        <v>16</v>
      </c>
      <c r="G372" t="str">
        <f>IF(A372="","",[1]Sheet!G372)</f>
        <v>大双</v>
      </c>
      <c r="H372">
        <f>IF(A372="","",[1]Sheet!H372)</f>
        <v>152.7392</v>
      </c>
      <c r="I372">
        <f>IF(A372="","",[1]Sheet!I372)</f>
        <v>52.7392</v>
      </c>
      <c r="J372" t="str">
        <f>IF(A372="","",IF(F372="待开奖","",[1]Sheet!J372))</f>
        <v>是</v>
      </c>
      <c r="K372">
        <f t="shared" si="129"/>
        <v>1</v>
      </c>
      <c r="L372" s="7">
        <f t="shared" si="130"/>
        <v>1</v>
      </c>
      <c r="M372" s="7" cm="1">
        <f ca="1" t="array" ref="M372">IF(L371="",IF(G371=0,M371,""),IF(ROW()&lt;32,"",AVERAGE(IF(OFFSET(L$2,ROW()-31,0,30,1)&lt;&gt;"",OFFSET(L$2,ROW()-31,0,30,1)))))</f>
        <v>0.766666666666667</v>
      </c>
      <c r="N372" s="8">
        <f ca="1" t="shared" si="117"/>
        <v>0.781720430107527</v>
      </c>
      <c r="O372" s="7">
        <f ca="1" t="array" ref="O372">IF(L371="","",IF(ROW()&lt;32,"",AVERAGE(IF(OFFSET(L$2,ROW()-21,0,20,1)&lt;&gt;"",OFFSET(L$2,ROW()-21,0,20,1)))))</f>
        <v>0.75</v>
      </c>
      <c r="P372" s="8">
        <f ca="1" t="shared" si="118"/>
        <v>0.766129032258065</v>
      </c>
      <c r="Q372" s="7">
        <f t="shared" si="131"/>
        <v>52.7392</v>
      </c>
      <c r="R372" s="7">
        <f t="shared" si="122"/>
        <v>8923.23399999988</v>
      </c>
      <c r="S372" s="14">
        <f t="shared" si="123"/>
        <v>-0.00789386116729002</v>
      </c>
      <c r="T372" s="15">
        <f ca="1" t="shared" si="124"/>
        <v>0.781720430107527</v>
      </c>
      <c r="U372" s="14">
        <f t="shared" si="125"/>
        <v>0.0676534732652182</v>
      </c>
      <c r="V372" s="9">
        <f t="shared" si="126"/>
        <v>-1.59897831463309</v>
      </c>
      <c r="W372" s="16">
        <f t="shared" si="127"/>
        <v>0.867803068867719</v>
      </c>
      <c r="X372" s="17">
        <f ca="1" t="shared" si="128"/>
        <v>0.0605623611152162</v>
      </c>
      <c r="Y372" s="9">
        <f ca="1" t="shared" si="119"/>
        <v>0.0274374599305047</v>
      </c>
      <c r="Z372" s="5">
        <f ca="1" t="shared" si="120"/>
        <v>0.0278435621752567</v>
      </c>
      <c r="AA372">
        <f ca="1" t="shared" si="113"/>
        <v>0</v>
      </c>
      <c r="AB372">
        <f t="shared" si="121"/>
        <v>0</v>
      </c>
      <c r="AC372" s="5">
        <f ca="1" t="shared" si="108"/>
        <v>0</v>
      </c>
      <c r="AD372">
        <f ca="1" t="shared" si="109"/>
        <v>0</v>
      </c>
    </row>
    <row r="373" spans="1:30">
      <c r="A373">
        <f>IF([1]Sheet!A373="","",[1]Sheet!A373)</f>
        <v>3275774</v>
      </c>
      <c r="B373" t="str">
        <f>IF(A373="","",[1]Sheet!B373)</f>
        <v>2025-04-19 23:06:42</v>
      </c>
      <c r="C373" t="str">
        <f>IF(A373="","",[1]Sheet!C373)</f>
        <v>大双31.45  小双34.28  大单34.28</v>
      </c>
      <c r="D373" t="str">
        <f>IF(A373="","",[1]Sheet!D373)</f>
        <v>大双</v>
      </c>
      <c r="E373">
        <f>IF(A373="","",[1]Sheet!E373)</f>
        <v>100.01</v>
      </c>
      <c r="F373">
        <f>IF(A373="","",[1]Sheet!F373)</f>
        <v>16</v>
      </c>
      <c r="G373" t="str">
        <f>IF(A373="","",[1]Sheet!G373)</f>
        <v>大双</v>
      </c>
      <c r="H373">
        <f>IF(A373="","",[1]Sheet!H373)</f>
        <v>148.444</v>
      </c>
      <c r="I373">
        <f>IF(A373="","",[1]Sheet!I373)</f>
        <v>48.434</v>
      </c>
      <c r="J373" t="str">
        <f>IF(A373="","",IF(F373="待开奖","",[1]Sheet!J373))</f>
        <v>是</v>
      </c>
      <c r="K373">
        <f t="shared" si="129"/>
        <v>1</v>
      </c>
      <c r="L373" s="7">
        <f t="shared" si="130"/>
        <v>1</v>
      </c>
      <c r="M373" s="7" cm="1">
        <f ca="1" t="array" ref="M373">IF(L372="",IF(G372=0,M372,""),IF(ROW()&lt;32,"",AVERAGE(IF(OFFSET(L$2,ROW()-31,0,30,1)&lt;&gt;"",OFFSET(L$2,ROW()-31,0,30,1)))))</f>
        <v>0.766666666666667</v>
      </c>
      <c r="N373" s="8">
        <f ca="1" t="shared" si="117"/>
        <v>0.781720430107527</v>
      </c>
      <c r="O373" s="7">
        <f ca="1" t="array" ref="O373">IF(L372="","",IF(ROW()&lt;32,"",AVERAGE(IF(OFFSET(L$2,ROW()-21,0,20,1)&lt;&gt;"",OFFSET(L$2,ROW()-21,0,20,1)))))</f>
        <v>0.75</v>
      </c>
      <c r="P373" s="8">
        <f ca="1" t="shared" si="118"/>
        <v>0.766129032258065</v>
      </c>
      <c r="Q373" s="7">
        <f t="shared" si="131"/>
        <v>48.434</v>
      </c>
      <c r="R373" s="7">
        <f t="shared" si="122"/>
        <v>8971.66799999988</v>
      </c>
      <c r="S373" s="14">
        <f t="shared" si="123"/>
        <v>-0.00784757202439807</v>
      </c>
      <c r="T373" s="15">
        <f ca="1" t="shared" si="124"/>
        <v>0.781720430107527</v>
      </c>
      <c r="U373" s="14">
        <f t="shared" si="125"/>
        <v>0.0676534732652182</v>
      </c>
      <c r="V373" s="9">
        <f t="shared" si="126"/>
        <v>-1.55194692531563</v>
      </c>
      <c r="W373" s="16">
        <f t="shared" si="127"/>
        <v>0.867781979492401</v>
      </c>
      <c r="X373" s="17">
        <f ca="1" t="shared" si="128"/>
        <v>0.0652772778522973</v>
      </c>
      <c r="Y373" s="9">
        <f ca="1" t="shared" si="119"/>
        <v>0.0295132074267648</v>
      </c>
      <c r="Z373" s="5">
        <f ca="1" t="shared" si="120"/>
        <v>0.0282627884596062</v>
      </c>
      <c r="AA373">
        <f ca="1" t="shared" si="113"/>
        <v>0</v>
      </c>
      <c r="AB373">
        <f t="shared" si="121"/>
        <v>0</v>
      </c>
      <c r="AC373" s="5">
        <f ca="1" t="shared" si="108"/>
        <v>0</v>
      </c>
      <c r="AD373">
        <f ca="1" t="shared" si="109"/>
        <v>0</v>
      </c>
    </row>
    <row r="374" spans="1:30">
      <c r="A374">
        <f>IF([1]Sheet!A374="","",[1]Sheet!A374)</f>
        <v>3275775</v>
      </c>
      <c r="B374" t="str">
        <f>IF(A374="","",[1]Sheet!B374)</f>
        <v>2025-04-19 23:10:13</v>
      </c>
      <c r="C374" t="str">
        <f>IF(A374="","",[1]Sheet!C374)</f>
        <v>大双31.45  小双34.28  大单34.28</v>
      </c>
      <c r="D374" t="str">
        <f>IF(A374="","",[1]Sheet!D374)</f>
        <v>大双</v>
      </c>
      <c r="E374">
        <f>IF(A374="","",[1]Sheet!E374)</f>
        <v>100.01</v>
      </c>
      <c r="F374">
        <f>IF(A374="","",[1]Sheet!F374)</f>
        <v>5</v>
      </c>
      <c r="G374" t="str">
        <f>IF(A374="","",[1]Sheet!G374)</f>
        <v>小单</v>
      </c>
      <c r="H374">
        <f>IF(A374="","",[1]Sheet!H374)</f>
        <v>0</v>
      </c>
      <c r="I374">
        <f>IF(A374="","",[1]Sheet!I374)</f>
        <v>-100.01</v>
      </c>
      <c r="J374" t="str">
        <f>IF(A374="","",IF(F374="待开奖","",[1]Sheet!J374))</f>
        <v>否</v>
      </c>
      <c r="K374">
        <f t="shared" si="129"/>
        <v>0</v>
      </c>
      <c r="L374" s="7">
        <f t="shared" si="130"/>
        <v>0</v>
      </c>
      <c r="M374" s="7" cm="1">
        <f ca="1" t="array" ref="M374">IF(L373="",IF(G373=0,M373,""),IF(ROW()&lt;32,"",AVERAGE(IF(OFFSET(L$2,ROW()-31,0,30,1)&lt;&gt;"",OFFSET(L$2,ROW()-31,0,30,1)))))</f>
        <v>0.733333333333333</v>
      </c>
      <c r="N374" s="8">
        <f ca="1" t="shared" si="117"/>
        <v>0.781720430107527</v>
      </c>
      <c r="O374" s="7">
        <f ca="1" t="array" ref="O374">IF(L373="","",IF(ROW()&lt;32,"",AVERAGE(IF(OFFSET(L$2,ROW()-21,0,20,1)&lt;&gt;"",OFFSET(L$2,ROW()-21,0,20,1)))))</f>
        <v>0.75</v>
      </c>
      <c r="P374" s="8">
        <f ca="1" t="shared" si="118"/>
        <v>0.766129032258065</v>
      </c>
      <c r="Q374" s="7">
        <f t="shared" si="131"/>
        <v>-100.01</v>
      </c>
      <c r="R374" s="7">
        <f t="shared" si="122"/>
        <v>8871.65799999988</v>
      </c>
      <c r="S374" s="14">
        <f t="shared" si="123"/>
        <v>-0.00780553719851809</v>
      </c>
      <c r="T374" s="15">
        <f ca="1" t="shared" si="124"/>
        <v>0.781720430107527</v>
      </c>
      <c r="U374" s="14">
        <f t="shared" si="125"/>
        <v>0.0676534732652182</v>
      </c>
      <c r="V374" s="9">
        <f t="shared" si="126"/>
        <v>-1.51264581825115</v>
      </c>
      <c r="W374" s="16">
        <f t="shared" si="127"/>
        <v>0.863868445931205</v>
      </c>
      <c r="X374" s="17">
        <f ca="1" t="shared" si="128"/>
        <v>0.06882864565039</v>
      </c>
      <c r="Y374" s="9">
        <f ca="1" t="shared" si="119"/>
        <v>0.0322069000106577</v>
      </c>
      <c r="Z374" s="5">
        <f ca="1" t="shared" si="120"/>
        <v>0.0280295780994166</v>
      </c>
      <c r="AA374">
        <f ca="1" t="shared" si="113"/>
        <v>0</v>
      </c>
      <c r="AB374">
        <f t="shared" si="121"/>
        <v>0</v>
      </c>
      <c r="AC374" s="5">
        <f ca="1" t="shared" si="108"/>
        <v>0</v>
      </c>
      <c r="AD374">
        <f ca="1" t="shared" si="109"/>
        <v>0</v>
      </c>
    </row>
    <row r="375" spans="1:30">
      <c r="A375">
        <f>IF([1]Sheet!A375="","",[1]Sheet!A375)</f>
        <v>3275776</v>
      </c>
      <c r="B375" t="str">
        <f>IF(A375="","",[1]Sheet!B375)</f>
        <v>2025-04-19 23:13:43</v>
      </c>
      <c r="C375" t="str">
        <f>IF(A375="","",[1]Sheet!C375)</f>
        <v>大双31.45  小双34.28  大单34.28</v>
      </c>
      <c r="D375" t="str">
        <f>IF(A375="","",[1]Sheet!D375)</f>
        <v>大双</v>
      </c>
      <c r="E375">
        <f>IF(A375="","",[1]Sheet!E375)</f>
        <v>100.01</v>
      </c>
      <c r="F375">
        <f>IF(A375="","",[1]Sheet!F375)</f>
        <v>14</v>
      </c>
      <c r="G375" t="str">
        <f>IF(A375="","",[1]Sheet!G375)</f>
        <v>大双</v>
      </c>
      <c r="H375">
        <f>IF(A375="","",[1]Sheet!H375)</f>
        <v>0</v>
      </c>
      <c r="I375">
        <f>IF(A375="","",[1]Sheet!I375)</f>
        <v>-100.01</v>
      </c>
      <c r="J375" t="str">
        <f>IF(A375="","",IF(F375="待开奖","",[1]Sheet!J375))</f>
        <v>否</v>
      </c>
      <c r="K375">
        <f t="shared" si="129"/>
        <v>0</v>
      </c>
      <c r="L375" s="7">
        <f t="shared" si="130"/>
        <v>1</v>
      </c>
      <c r="M375" s="7" cm="1">
        <f ca="1" t="array" ref="M375">IF(L374="",IF(G374=0,M374,""),IF(ROW()&lt;32,"",AVERAGE(IF(OFFSET(L$2,ROW()-31,0,30,1)&lt;&gt;"",OFFSET(L$2,ROW()-31,0,30,1)))))</f>
        <v>0.733333333333333</v>
      </c>
      <c r="N375" s="8">
        <f ca="1" t="shared" si="117"/>
        <v>0.686021505376344</v>
      </c>
      <c r="O375" s="7">
        <f ca="1" t="array" ref="O375">IF(L374="","",IF(ROW()&lt;32,"",AVERAGE(IF(OFFSET(L$2,ROW()-21,0,20,1)&lt;&gt;"",OFFSET(L$2,ROW()-21,0,20,1)))))</f>
        <v>0.75</v>
      </c>
      <c r="P375" s="8">
        <f ca="1" t="shared" si="118"/>
        <v>0.701612903225806</v>
      </c>
      <c r="Q375" s="7">
        <f t="shared" si="131"/>
        <v>-68.1</v>
      </c>
      <c r="R375" s="7">
        <f t="shared" si="122"/>
        <v>8803.55799999988</v>
      </c>
      <c r="S375" s="14">
        <f t="shared" si="123"/>
        <v>-0.0240919536183815</v>
      </c>
      <c r="T375" s="15">
        <f ca="1" t="shared" si="124"/>
        <v>0.686021505376344</v>
      </c>
      <c r="U375" s="14">
        <f t="shared" si="125"/>
        <v>0.0676534732652182</v>
      </c>
      <c r="V375" s="9">
        <f t="shared" si="126"/>
        <v>-1.53925526239769</v>
      </c>
      <c r="W375" s="16">
        <f t="shared" si="127"/>
        <v>0.751518969410627</v>
      </c>
      <c r="X375" s="17">
        <f ca="1" t="shared" si="128"/>
        <v>0.0309070437114825</v>
      </c>
      <c r="Y375" s="9">
        <f ca="1" t="shared" si="119"/>
        <v>0.0342536175640747</v>
      </c>
      <c r="Z375" s="5">
        <f ca="1" t="shared" si="120"/>
        <v>0.0255044258115134</v>
      </c>
      <c r="AA375">
        <f ca="1" t="shared" si="113"/>
        <v>0</v>
      </c>
      <c r="AB375">
        <f t="shared" si="121"/>
        <v>0</v>
      </c>
      <c r="AC375" s="5">
        <f ca="1" t="shared" si="108"/>
        <v>0</v>
      </c>
      <c r="AD375">
        <f ca="1" t="shared" si="109"/>
        <v>0</v>
      </c>
    </row>
    <row r="376" spans="1:30">
      <c r="A376">
        <f>IF([1]Sheet!A376="","",[1]Sheet!A376)</f>
        <v>3275777</v>
      </c>
      <c r="B376" t="str">
        <f>IF(A376="","",[1]Sheet!B376)</f>
        <v>2025-04-19 23:17:14</v>
      </c>
      <c r="C376" t="str">
        <f>IF(A376="","",[1]Sheet!C376)</f>
        <v>大双31.45  小双34.28  大单34.28</v>
      </c>
      <c r="D376" t="str">
        <f>IF(A376="","",[1]Sheet!D376)</f>
        <v>大双</v>
      </c>
      <c r="E376">
        <f>IF(A376="","",[1]Sheet!E376)</f>
        <v>100.01</v>
      </c>
      <c r="F376">
        <f>IF(A376="","",[1]Sheet!F376)</f>
        <v>11</v>
      </c>
      <c r="G376" t="str">
        <f>IF(A376="","",[1]Sheet!G376)</f>
        <v>小单</v>
      </c>
      <c r="H376">
        <f>IF(A376="","",[1]Sheet!H376)</f>
        <v>0</v>
      </c>
      <c r="I376">
        <f>IF(A376="","",[1]Sheet!I376)</f>
        <v>-100.01</v>
      </c>
      <c r="J376" t="str">
        <f>IF(A376="","",IF(F376="待开奖","",[1]Sheet!J376))</f>
        <v>否</v>
      </c>
      <c r="K376">
        <f t="shared" si="129"/>
        <v>0</v>
      </c>
      <c r="L376" s="7">
        <f t="shared" si="130"/>
        <v>0</v>
      </c>
      <c r="M376" s="7" cm="1">
        <f ca="1" t="array" ref="M376">IF(L375="",IF(G375=0,M375,""),IF(ROW()&lt;32,"",AVERAGE(IF(OFFSET(L$2,ROW()-31,0,30,1)&lt;&gt;"",OFFSET(L$2,ROW()-31,0,30,1)))))</f>
        <v>0.7</v>
      </c>
      <c r="N376" s="8">
        <f ca="1" t="shared" si="117"/>
        <v>0.750537634408602</v>
      </c>
      <c r="O376" s="7">
        <f ca="1" t="array" ref="O376">IF(L375="","",IF(ROW()&lt;32,"",AVERAGE(IF(OFFSET(L$2,ROW()-21,0,20,1)&lt;&gt;"",OFFSET(L$2,ROW()-21,0,20,1)))))</f>
        <v>0.75</v>
      </c>
      <c r="P376" s="8">
        <f ca="1" t="shared" si="118"/>
        <v>0.766129032258065</v>
      </c>
      <c r="Q376" s="7">
        <f t="shared" si="131"/>
        <v>-100.01</v>
      </c>
      <c r="R376" s="7">
        <f t="shared" si="122"/>
        <v>8703.54799999988</v>
      </c>
      <c r="S376" s="14">
        <f t="shared" si="123"/>
        <v>-0.0367154154280347</v>
      </c>
      <c r="T376" s="15">
        <f ca="1" t="shared" si="124"/>
        <v>0.750537634408602</v>
      </c>
      <c r="U376" s="14">
        <f t="shared" si="125"/>
        <v>0.0676534732652182</v>
      </c>
      <c r="V376" s="9">
        <f t="shared" si="126"/>
        <v>-1.5160936927326</v>
      </c>
      <c r="W376" s="16">
        <f t="shared" si="127"/>
        <v>0.656463348973156</v>
      </c>
      <c r="X376" s="17">
        <f ca="1" t="shared" si="128"/>
        <v>0.0328338258977998</v>
      </c>
      <c r="Y376" s="9">
        <f ca="1" t="shared" si="119"/>
        <v>0.0367489119268465</v>
      </c>
      <c r="Z376" s="5">
        <f ca="1" t="shared" si="120"/>
        <v>0.0212218949914791</v>
      </c>
      <c r="AA376">
        <f ca="1" t="shared" si="113"/>
        <v>0</v>
      </c>
      <c r="AB376">
        <f t="shared" si="121"/>
        <v>1</v>
      </c>
      <c r="AC376" s="5">
        <f ca="1" t="shared" si="108"/>
        <v>0</v>
      </c>
      <c r="AD376">
        <f ca="1" t="shared" si="109"/>
        <v>0</v>
      </c>
    </row>
    <row r="377" spans="1:30">
      <c r="A377">
        <f>IF([1]Sheet!A377="","",[1]Sheet!A377)</f>
        <v>3275778</v>
      </c>
      <c r="B377" t="str">
        <f>IF(A377="","",[1]Sheet!B377)</f>
        <v>2025-04-19 23:20:45</v>
      </c>
      <c r="C377" t="str">
        <f>IF(A377="","",[1]Sheet!C377)</f>
        <v>大双31.45  小双34.28  大单34.28</v>
      </c>
      <c r="D377" t="str">
        <f>IF(A377="","",[1]Sheet!D377)</f>
        <v>大双</v>
      </c>
      <c r="E377">
        <f>IF(A377="","",[1]Sheet!E377)</f>
        <v>100.01</v>
      </c>
      <c r="F377">
        <f>IF(A377="","",[1]Sheet!F377)</f>
        <v>15</v>
      </c>
      <c r="G377" t="str">
        <f>IF(A377="","",[1]Sheet!G377)</f>
        <v>大单</v>
      </c>
      <c r="H377">
        <f>IF(A377="","",[1]Sheet!H377)</f>
        <v>148.4324</v>
      </c>
      <c r="I377">
        <f>IF(A377="","",[1]Sheet!I377)</f>
        <v>48.4224</v>
      </c>
      <c r="J377" t="str">
        <f>IF(A377="","",IF(F377="待开奖","",[1]Sheet!J377))</f>
        <v>是</v>
      </c>
      <c r="K377">
        <f t="shared" si="129"/>
        <v>1</v>
      </c>
      <c r="L377" s="7">
        <f t="shared" si="130"/>
        <v>1</v>
      </c>
      <c r="M377" s="7" cm="1">
        <f ca="1" t="array" ref="M377">IF(L376="",IF(G376=0,M376,""),IF(ROW()&lt;32,"",AVERAGE(IF(OFFSET(L$2,ROW()-31,0,30,1)&lt;&gt;"",OFFSET(L$2,ROW()-31,0,30,1)))))</f>
        <v>0.7</v>
      </c>
      <c r="N377" s="8">
        <f ca="1" t="shared" si="117"/>
        <v>0.654838709677419</v>
      </c>
      <c r="O377" s="7">
        <f ca="1" t="array" ref="O377">IF(L376="","",IF(ROW()&lt;32,"",AVERAGE(IF(OFFSET(L$2,ROW()-21,0,20,1)&lt;&gt;"",OFFSET(L$2,ROW()-21,0,20,1)))))</f>
        <v>0.75</v>
      </c>
      <c r="P377" s="8">
        <f ca="1" t="shared" si="118"/>
        <v>0.701612903225806</v>
      </c>
      <c r="Q377" s="7">
        <f t="shared" si="131"/>
        <v>48.4224</v>
      </c>
      <c r="R377" s="7">
        <f t="shared" si="122"/>
        <v>8751.97039999988</v>
      </c>
      <c r="S377" s="14">
        <f t="shared" si="123"/>
        <v>-0.0526777697204783</v>
      </c>
      <c r="T377" s="15">
        <f ca="1" t="shared" si="124"/>
        <v>0.654838709677419</v>
      </c>
      <c r="U377" s="14">
        <f t="shared" si="125"/>
        <v>0.0676534732652182</v>
      </c>
      <c r="V377" s="9">
        <f t="shared" si="126"/>
        <v>-1.462894547467</v>
      </c>
      <c r="W377" s="16">
        <f t="shared" si="127"/>
        <v>0.57497910878431</v>
      </c>
      <c r="X377" s="17">
        <f ca="1" t="shared" si="128"/>
        <v>0.00607682517150607</v>
      </c>
      <c r="Y377" s="9">
        <f ca="1" t="shared" si="119"/>
        <v>0.0373584365075255</v>
      </c>
      <c r="Z377" s="5">
        <f ca="1" t="shared" si="120"/>
        <v>0.0200364896812081</v>
      </c>
      <c r="AA377">
        <f ca="1" t="shared" si="113"/>
        <v>0</v>
      </c>
      <c r="AB377">
        <f t="shared" si="121"/>
        <v>0</v>
      </c>
      <c r="AC377" s="5">
        <f ca="1" t="shared" si="108"/>
        <v>0</v>
      </c>
      <c r="AD377">
        <f ca="1" t="shared" si="109"/>
        <v>0</v>
      </c>
    </row>
    <row r="378" spans="1:30">
      <c r="A378">
        <f>IF([1]Sheet!A378="","",[1]Sheet!A378)</f>
        <v>3275779</v>
      </c>
      <c r="B378" t="str">
        <f>IF(A378="","",[1]Sheet!B378)</f>
        <v>2025-04-19 23:24:16</v>
      </c>
      <c r="C378" t="str">
        <f>IF(A378="","",[1]Sheet!C378)</f>
        <v>大双31.45  小双34.28  大单34.28</v>
      </c>
      <c r="D378" t="str">
        <f>IF(A378="","",[1]Sheet!D378)</f>
        <v>大双</v>
      </c>
      <c r="E378">
        <f>IF(A378="","",[1]Sheet!E378)</f>
        <v>100.01</v>
      </c>
      <c r="F378">
        <f>IF(A378="","",[1]Sheet!F378)</f>
        <v>8</v>
      </c>
      <c r="G378" t="str">
        <f>IF(A378="","",[1]Sheet!G378)</f>
        <v>小双</v>
      </c>
      <c r="H378">
        <f>IF(A378="","",[1]Sheet!H378)</f>
        <v>148.4324</v>
      </c>
      <c r="I378">
        <f>IF(A378="","",[1]Sheet!I378)</f>
        <v>48.4224</v>
      </c>
      <c r="J378" t="str">
        <f>IF(A378="","",IF(F378="待开奖","",[1]Sheet!J378))</f>
        <v>是</v>
      </c>
      <c r="K378">
        <f t="shared" si="129"/>
        <v>1</v>
      </c>
      <c r="L378" s="7">
        <f t="shared" si="130"/>
        <v>1</v>
      </c>
      <c r="M378" s="7" cm="1">
        <f ca="1" t="array" ref="M378">IF(L377="",IF(G377=0,M377,""),IF(ROW()&lt;32,"",AVERAGE(IF(OFFSET(L$2,ROW()-31,0,30,1)&lt;&gt;"",OFFSET(L$2,ROW()-31,0,30,1)))))</f>
        <v>0.7</v>
      </c>
      <c r="N378" s="8">
        <f ca="1" t="shared" si="117"/>
        <v>0.719354838709677</v>
      </c>
      <c r="O378" s="7">
        <f ca="1" t="array" ref="O378">IF(L377="","",IF(ROW()&lt;32,"",AVERAGE(IF(OFFSET(L$2,ROW()-21,0,20,1)&lt;&gt;"",OFFSET(L$2,ROW()-21,0,20,1)))))</f>
        <v>0.75</v>
      </c>
      <c r="P378" s="8">
        <f ca="1" t="shared" si="118"/>
        <v>0.766129032258065</v>
      </c>
      <c r="Q378" s="7">
        <f t="shared" si="131"/>
        <v>48.4224</v>
      </c>
      <c r="R378" s="7">
        <f t="shared" si="122"/>
        <v>8800.39279999988</v>
      </c>
      <c r="S378" s="14">
        <f t="shared" si="123"/>
        <v>-0.0524027798993177</v>
      </c>
      <c r="T378" s="15">
        <f ca="1" t="shared" si="124"/>
        <v>0.719354838709677</v>
      </c>
      <c r="U378" s="14">
        <f t="shared" si="125"/>
        <v>0.0676534732652182</v>
      </c>
      <c r="V378" s="9">
        <f t="shared" si="126"/>
        <v>-1.44804625623901</v>
      </c>
      <c r="W378" s="16">
        <f t="shared" si="127"/>
        <v>0.57497910878431</v>
      </c>
      <c r="X378" s="17">
        <f ca="1" t="shared" si="128"/>
        <v>0.0205473770471051</v>
      </c>
      <c r="Y378" s="9">
        <f ca="1" t="shared" si="119"/>
        <v>0.0376331625474379</v>
      </c>
      <c r="Z378" s="5">
        <f ca="1" t="shared" si="120"/>
        <v>0.0197454891267192</v>
      </c>
      <c r="AA378">
        <f ca="1" t="shared" si="113"/>
        <v>0</v>
      </c>
      <c r="AB378">
        <f t="shared" si="121"/>
        <v>0</v>
      </c>
      <c r="AC378" s="5">
        <f ca="1" t="shared" si="108"/>
        <v>0</v>
      </c>
      <c r="AD378">
        <f ca="1" t="shared" si="109"/>
        <v>0</v>
      </c>
    </row>
    <row r="379" spans="1:30">
      <c r="A379">
        <f>IF([1]Sheet!A379="","",[1]Sheet!A379)</f>
        <v>3275780</v>
      </c>
      <c r="B379" t="str">
        <f>IF(A379="","",[1]Sheet!B379)</f>
        <v>2025-04-19 23:27:47</v>
      </c>
      <c r="C379" t="str">
        <f>IF(A379="","",[1]Sheet!C379)</f>
        <v>大双31.45  小双34.28  大单34.28</v>
      </c>
      <c r="D379" t="str">
        <f>IF(A379="","",[1]Sheet!D379)</f>
        <v>大双</v>
      </c>
      <c r="E379">
        <f>IF(A379="","",[1]Sheet!E379)</f>
        <v>100.01</v>
      </c>
      <c r="F379">
        <f>IF(A379="","",[1]Sheet!F379)</f>
        <v>9</v>
      </c>
      <c r="G379" t="str">
        <f>IF(A379="","",[1]Sheet!G379)</f>
        <v>小单</v>
      </c>
      <c r="H379">
        <f>IF(A379="","",[1]Sheet!H379)</f>
        <v>0</v>
      </c>
      <c r="I379">
        <f>IF(A379="","",[1]Sheet!I379)</f>
        <v>-100.01</v>
      </c>
      <c r="J379" t="str">
        <f>IF(A379="","",IF(F379="待开奖","",[1]Sheet!J379))</f>
        <v>否</v>
      </c>
      <c r="K379">
        <f t="shared" si="129"/>
        <v>0</v>
      </c>
      <c r="L379" s="7">
        <f t="shared" si="130"/>
        <v>0</v>
      </c>
      <c r="M379" s="7" cm="1">
        <f ca="1" t="array" ref="M379">IF(L378="",IF(G378=0,M378,""),IF(ROW()&lt;32,"",AVERAGE(IF(OFFSET(L$2,ROW()-31,0,30,1)&lt;&gt;"",OFFSET(L$2,ROW()-31,0,30,1)))))</f>
        <v>0.7</v>
      </c>
      <c r="N379" s="8">
        <f ca="1" t="shared" si="117"/>
        <v>0.719354838709677</v>
      </c>
      <c r="O379" s="7">
        <f ca="1" t="array" ref="O379">IF(L378="","",IF(ROW()&lt;32,"",AVERAGE(IF(OFFSET(L$2,ROW()-21,0,20,1)&lt;&gt;"",OFFSET(L$2,ROW()-21,0,20,1)))))</f>
        <v>0.7</v>
      </c>
      <c r="P379" s="8">
        <f ca="1" t="shared" si="118"/>
        <v>0.719354838709677</v>
      </c>
      <c r="Q379" s="7">
        <f t="shared" si="131"/>
        <v>-100.01</v>
      </c>
      <c r="R379" s="7">
        <f t="shared" si="122"/>
        <v>8700.38279999988</v>
      </c>
      <c r="S379" s="14">
        <f t="shared" si="123"/>
        <v>-0.0367293587758547</v>
      </c>
      <c r="T379" s="15">
        <f ca="1" t="shared" si="124"/>
        <v>0.719354838709677</v>
      </c>
      <c r="U379" s="14">
        <f t="shared" si="125"/>
        <v>0.0624165865741004</v>
      </c>
      <c r="V379" s="9">
        <f t="shared" si="126"/>
        <v>-1.49820541308824</v>
      </c>
      <c r="W379" s="16">
        <f t="shared" si="127"/>
        <v>0.574970823720993</v>
      </c>
      <c r="X379" s="17">
        <f ca="1" t="shared" si="128"/>
        <v>0.0218037252002244</v>
      </c>
      <c r="Y379" s="9">
        <f ca="1" t="shared" si="119"/>
        <v>0.0377311512659027</v>
      </c>
      <c r="Z379" s="5">
        <f ca="1" t="shared" si="120"/>
        <v>0.0196592083471513</v>
      </c>
      <c r="AA379">
        <f ca="1" t="shared" si="113"/>
        <v>0</v>
      </c>
      <c r="AB379">
        <f t="shared" si="121"/>
        <v>0</v>
      </c>
      <c r="AC379" s="5">
        <f ca="1" t="shared" si="108"/>
        <v>0</v>
      </c>
      <c r="AD379">
        <f ca="1" t="shared" si="109"/>
        <v>0</v>
      </c>
    </row>
    <row r="380" spans="1:30">
      <c r="A380">
        <f>IF([1]Sheet!A380="","",[1]Sheet!A380)</f>
        <v>3275781</v>
      </c>
      <c r="B380" t="str">
        <f>IF(A380="","",[1]Sheet!B380)</f>
        <v>2025-04-19 23:31:18</v>
      </c>
      <c r="C380" t="str">
        <f>IF(A380="","",[1]Sheet!C380)</f>
        <v>小单32.36  大双32.36  大单35.28</v>
      </c>
      <c r="D380" t="str">
        <f>IF(A380="","",[1]Sheet!D380)</f>
        <v>大单</v>
      </c>
      <c r="E380">
        <f>IF(A380="","",[1]Sheet!E380)</f>
        <v>100</v>
      </c>
      <c r="F380">
        <f>IF(A380="","",[1]Sheet!F380)</f>
        <v>13</v>
      </c>
      <c r="G380" t="str">
        <f>IF(A380="","",[1]Sheet!G380)</f>
        <v>小单</v>
      </c>
      <c r="H380">
        <f>IF(A380="","",[1]Sheet!H380)</f>
        <v>0</v>
      </c>
      <c r="I380">
        <f>IF(A380="","",[1]Sheet!I380)</f>
        <v>-100</v>
      </c>
      <c r="J380" t="str">
        <f>IF(A380="","",IF(F380="待开奖","",[1]Sheet!J380))</f>
        <v>否</v>
      </c>
      <c r="K380">
        <f t="shared" si="129"/>
        <v>0</v>
      </c>
      <c r="L380" s="7">
        <f t="shared" si="130"/>
        <v>1</v>
      </c>
      <c r="M380" s="7" cm="1">
        <f ca="1" t="array" ref="M380">IF(L379="",IF(G379=0,M379,""),IF(ROW()&lt;32,"",AVERAGE(IF(OFFSET(L$2,ROW()-31,0,30,1)&lt;&gt;"",OFFSET(L$2,ROW()-31,0,30,1)))))</f>
        <v>0.7</v>
      </c>
      <c r="N380" s="8">
        <f ca="1" t="shared" si="117"/>
        <v>0.654838709677419</v>
      </c>
      <c r="O380" s="7">
        <f ca="1" t="array" ref="O380">IF(L379="","",IF(ROW()&lt;32,"",AVERAGE(IF(OFFSET(L$2,ROW()-21,0,20,1)&lt;&gt;"",OFFSET(L$2,ROW()-21,0,20,1)))))</f>
        <v>0.7</v>
      </c>
      <c r="P380" s="8">
        <f ca="1" t="shared" si="118"/>
        <v>0.654838709677419</v>
      </c>
      <c r="Q380" s="7">
        <f t="shared" si="131"/>
        <v>-68.1</v>
      </c>
      <c r="R380" s="7">
        <f t="shared" si="122"/>
        <v>8632.28279999988</v>
      </c>
      <c r="S380" s="14">
        <f t="shared" si="123"/>
        <v>-0.0526971204827416</v>
      </c>
      <c r="T380" s="15">
        <f ca="1" t="shared" si="124"/>
        <v>0.654838709677419</v>
      </c>
      <c r="U380" s="14">
        <f t="shared" si="125"/>
        <v>0.0624165865741004</v>
      </c>
      <c r="V380" s="9">
        <f t="shared" si="126"/>
        <v>-1.49251258198802</v>
      </c>
      <c r="W380" s="16">
        <f t="shared" si="127"/>
        <v>0.574970823720993</v>
      </c>
      <c r="X380" s="17">
        <f ca="1" t="shared" si="128"/>
        <v>0.00467945399172887</v>
      </c>
      <c r="Y380" s="9">
        <f ca="1" t="shared" si="119"/>
        <v>0.0381921518544351</v>
      </c>
      <c r="Z380" s="5">
        <f ca="1" t="shared" si="120"/>
        <v>0.0186928489328001</v>
      </c>
      <c r="AA380">
        <f ca="1" t="shared" si="113"/>
        <v>0</v>
      </c>
      <c r="AB380">
        <f t="shared" si="121"/>
        <v>0</v>
      </c>
      <c r="AC380" s="5">
        <f ca="1" t="shared" si="108"/>
        <v>0</v>
      </c>
      <c r="AD380">
        <f ca="1" t="shared" si="109"/>
        <v>0</v>
      </c>
    </row>
    <row r="381" spans="1:30">
      <c r="A381">
        <f>IF([1]Sheet!A381="","",[1]Sheet!A381)</f>
        <v>3275782</v>
      </c>
      <c r="B381" t="str">
        <f>IF(A381="","",[1]Sheet!B381)</f>
        <v>2025-04-19 23:34:49</v>
      </c>
      <c r="C381" t="str">
        <f>IF(A381="","",[1]Sheet!C381)</f>
        <v>小单32.36  大双32.36  大单35.28</v>
      </c>
      <c r="D381" t="str">
        <f>IF(A381="","",[1]Sheet!D381)</f>
        <v>大单</v>
      </c>
      <c r="E381">
        <f>IF(A381="","",[1]Sheet!E381)</f>
        <v>100</v>
      </c>
      <c r="F381">
        <f>IF(A381="","",[1]Sheet!F381)</f>
        <v>10</v>
      </c>
      <c r="G381" t="str">
        <f>IF(A381="","",[1]Sheet!G381)</f>
        <v>小双</v>
      </c>
      <c r="H381">
        <f>IF(A381="","",[1]Sheet!H381)</f>
        <v>0</v>
      </c>
      <c r="I381">
        <f>IF(A381="","",[1]Sheet!I381)</f>
        <v>-100</v>
      </c>
      <c r="J381" t="str">
        <f>IF(A381="","",IF(F381="待开奖","",[1]Sheet!J381))</f>
        <v>否</v>
      </c>
      <c r="K381">
        <f t="shared" si="129"/>
        <v>0</v>
      </c>
      <c r="L381" s="7">
        <f t="shared" si="130"/>
        <v>0</v>
      </c>
      <c r="M381" s="7" cm="1">
        <f ca="1" t="array" ref="M381">IF(L380="",IF(G380=0,M380,""),IF(ROW()&lt;32,"",AVERAGE(IF(OFFSET(L$2,ROW()-31,0,30,1)&lt;&gt;"",OFFSET(L$2,ROW()-31,0,30,1)))))</f>
        <v>0.7</v>
      </c>
      <c r="N381" s="8">
        <f ca="1" t="shared" si="117"/>
        <v>0.719354838709677</v>
      </c>
      <c r="O381" s="7">
        <f ca="1" t="array" ref="O381">IF(L380="","",IF(ROW()&lt;32,"",AVERAGE(IF(OFFSET(L$2,ROW()-21,0,20,1)&lt;&gt;"",OFFSET(L$2,ROW()-21,0,20,1)))))</f>
        <v>0.7</v>
      </c>
      <c r="P381" s="8">
        <f ca="1" t="shared" si="118"/>
        <v>0.719354838709677</v>
      </c>
      <c r="Q381" s="7">
        <f t="shared" si="131"/>
        <v>-100</v>
      </c>
      <c r="R381" s="7">
        <f t="shared" si="122"/>
        <v>8532.28279999988</v>
      </c>
      <c r="S381" s="14">
        <f t="shared" si="123"/>
        <v>-0.0497646351156313</v>
      </c>
      <c r="T381" s="15">
        <f ca="1" t="shared" si="124"/>
        <v>0.719354838709677</v>
      </c>
      <c r="U381" s="14">
        <f t="shared" si="125"/>
        <v>0.0620933568695268</v>
      </c>
      <c r="V381" s="9">
        <f t="shared" si="126"/>
        <v>-1.61191545598609</v>
      </c>
      <c r="W381" s="16">
        <f t="shared" si="127"/>
        <v>0.504363013379019</v>
      </c>
      <c r="X381" s="17">
        <f ca="1" t="shared" si="128"/>
        <v>-0.00044167411431955</v>
      </c>
      <c r="Y381" s="9">
        <f ca="1" t="shared" si="119"/>
        <v>0.0368096381238305</v>
      </c>
      <c r="Z381" s="5">
        <f ca="1" t="shared" si="120"/>
        <v>0.0199247213351919</v>
      </c>
      <c r="AA381">
        <f ca="1" t="shared" si="113"/>
        <v>0</v>
      </c>
      <c r="AB381">
        <f t="shared" si="121"/>
        <v>1</v>
      </c>
      <c r="AC381" s="5">
        <f ca="1" t="shared" si="108"/>
        <v>0</v>
      </c>
      <c r="AD381">
        <f ca="1" t="shared" si="109"/>
        <v>0</v>
      </c>
    </row>
    <row r="382" spans="1:30">
      <c r="A382">
        <f>IF([1]Sheet!A382="","",[1]Sheet!A382)</f>
        <v>3275783</v>
      </c>
      <c r="B382" t="str">
        <f>IF(A382="","",[1]Sheet!B382)</f>
        <v>2025-04-19 23:38:20</v>
      </c>
      <c r="C382" t="str">
        <f>IF(A382="","",[1]Sheet!C382)</f>
        <v>小单31.45  小双34.28  大单34.28</v>
      </c>
      <c r="D382" t="str">
        <f>IF(A382="","",[1]Sheet!D382)</f>
        <v>小单</v>
      </c>
      <c r="E382">
        <f>IF(A382="","",[1]Sheet!E382)</f>
        <v>100.01</v>
      </c>
      <c r="F382">
        <f>IF(A382="","",[1]Sheet!F382)</f>
        <v>20</v>
      </c>
      <c r="G382" t="str">
        <f>IF(A382="","",[1]Sheet!G382)</f>
        <v>大双</v>
      </c>
      <c r="H382">
        <f>IF(A382="","",[1]Sheet!H382)</f>
        <v>0</v>
      </c>
      <c r="I382">
        <f>IF(A382="","",[1]Sheet!I382)</f>
        <v>-100.01</v>
      </c>
      <c r="J382" t="str">
        <f>IF(A382="","",IF(F382="待开奖","",[1]Sheet!J382))</f>
        <v>否</v>
      </c>
      <c r="K382">
        <f t="shared" si="129"/>
        <v>0</v>
      </c>
      <c r="L382" s="7">
        <f t="shared" si="130"/>
        <v>0</v>
      </c>
      <c r="M382" s="7" cm="1">
        <f ca="1" t="array" ref="M382">IF(L381="",IF(G381=0,M381,""),IF(ROW()&lt;32,"",AVERAGE(IF(OFFSET(L$2,ROW()-31,0,30,1)&lt;&gt;"",OFFSET(L$2,ROW()-31,0,30,1)))))</f>
        <v>0.666666666666667</v>
      </c>
      <c r="N382" s="8">
        <f ca="1" t="shared" si="117"/>
        <v>0.654838709677419</v>
      </c>
      <c r="O382" s="7">
        <f ca="1" t="array" ref="O382">IF(L381="","",IF(ROW()&lt;32,"",AVERAGE(IF(OFFSET(L$2,ROW()-21,0,20,1)&lt;&gt;"",OFFSET(L$2,ROW()-21,0,20,1)))))</f>
        <v>0.65</v>
      </c>
      <c r="P382" s="8">
        <f ca="1" t="shared" si="118"/>
        <v>0.608064516129032</v>
      </c>
      <c r="Q382" s="7">
        <f t="shared" si="131"/>
        <v>-100.01</v>
      </c>
      <c r="R382" s="7">
        <f t="shared" si="122"/>
        <v>8432.27279999988</v>
      </c>
      <c r="S382" s="14">
        <f t="shared" si="123"/>
        <v>-0.0657523840591385</v>
      </c>
      <c r="T382" s="15">
        <f ca="1" t="shared" si="124"/>
        <v>0.654838709677419</v>
      </c>
      <c r="U382" s="14">
        <f t="shared" si="125"/>
        <v>0.0706796783464537</v>
      </c>
      <c r="V382" s="9">
        <f t="shared" si="126"/>
        <v>-1.56918622973404</v>
      </c>
      <c r="W382" s="16">
        <f t="shared" si="127"/>
        <v>0.504366375574962</v>
      </c>
      <c r="X382" s="17">
        <f ca="1" t="shared" si="128"/>
        <v>-0.0164438622021012</v>
      </c>
      <c r="Y382" s="9">
        <f ca="1" t="shared" si="119"/>
        <v>0.0352990090669658</v>
      </c>
      <c r="Z382" s="5">
        <f ca="1" t="shared" si="120"/>
        <v>0.0220713634752931</v>
      </c>
      <c r="AA382">
        <f ca="1" t="shared" si="113"/>
        <v>0</v>
      </c>
      <c r="AB382">
        <f t="shared" si="121"/>
        <v>0</v>
      </c>
      <c r="AC382" s="5">
        <f ca="1" t="shared" si="108"/>
        <v>0</v>
      </c>
      <c r="AD382">
        <f ca="1" t="shared" si="109"/>
        <v>0</v>
      </c>
    </row>
    <row r="383" spans="1:30">
      <c r="A383">
        <f>IF([1]Sheet!A383="","",[1]Sheet!A383)</f>
        <v>3275784</v>
      </c>
      <c r="B383" t="str">
        <f>IF(A383="","",[1]Sheet!B383)</f>
        <v>2025-04-19 23:41:50</v>
      </c>
      <c r="C383" t="str">
        <f>IF(A383="","",[1]Sheet!C383)</f>
        <v>大双31.45  小双34.28  大单34.28</v>
      </c>
      <c r="D383" t="str">
        <f>IF(A383="","",[1]Sheet!D383)</f>
        <v>大双</v>
      </c>
      <c r="E383">
        <f>IF(A383="","",[1]Sheet!E383)</f>
        <v>100.01</v>
      </c>
      <c r="F383">
        <f>IF(A383="","",[1]Sheet!F383)</f>
        <v>7</v>
      </c>
      <c r="G383" t="str">
        <f>IF(A383="","",[1]Sheet!G383)</f>
        <v>小单</v>
      </c>
      <c r="H383">
        <f>IF(A383="","",[1]Sheet!H383)</f>
        <v>0</v>
      </c>
      <c r="I383">
        <f>IF(A383="","",[1]Sheet!I383)</f>
        <v>-100.01</v>
      </c>
      <c r="J383" t="str">
        <f>IF(A383="","",IF(F383="待开奖","",[1]Sheet!J383))</f>
        <v>否</v>
      </c>
      <c r="K383">
        <f t="shared" si="129"/>
        <v>0</v>
      </c>
      <c r="L383" s="7">
        <f t="shared" si="130"/>
        <v>0</v>
      </c>
      <c r="M383" s="7" cm="1">
        <f ca="1" t="array" ref="M383">IF(L382="",IF(G382=0,M382,""),IF(ROW()&lt;32,"",AVERAGE(IF(OFFSET(L$2,ROW()-31,0,30,1)&lt;&gt;"",OFFSET(L$2,ROW()-31,0,30,1)))))</f>
        <v>0.633333333333333</v>
      </c>
      <c r="N383" s="8">
        <f ca="1" t="shared" si="117"/>
        <v>0.623655913978495</v>
      </c>
      <c r="O383" s="7">
        <f ca="1" t="array" ref="O383">IF(L382="","",IF(ROW()&lt;32,"",AVERAGE(IF(OFFSET(L$2,ROW()-21,0,20,1)&lt;&gt;"",OFFSET(L$2,ROW()-21,0,20,1)))))</f>
        <v>0.65</v>
      </c>
      <c r="P383" s="8">
        <f ca="1" t="shared" si="118"/>
        <v>0.608064516129032</v>
      </c>
      <c r="Q383" s="7">
        <f t="shared" si="131"/>
        <v>-100.01</v>
      </c>
      <c r="R383" s="7">
        <f t="shared" si="122"/>
        <v>8332.26279999988</v>
      </c>
      <c r="S383" s="14">
        <f t="shared" si="123"/>
        <v>-0.0815725809315125</v>
      </c>
      <c r="T383" s="15">
        <f ca="1" t="shared" si="124"/>
        <v>0.623655913978495</v>
      </c>
      <c r="U383" s="14">
        <f t="shared" si="125"/>
        <v>0.0815725809315125</v>
      </c>
      <c r="V383" s="9">
        <f t="shared" si="126"/>
        <v>-1.48165597700268</v>
      </c>
      <c r="W383" s="16">
        <f t="shared" si="127"/>
        <v>0.442580572585635</v>
      </c>
      <c r="X383" s="17">
        <f ca="1" t="shared" si="128"/>
        <v>-0.0281199062049133</v>
      </c>
      <c r="Y383" s="9">
        <f ca="1" t="shared" si="119"/>
        <v>0.0328148645796069</v>
      </c>
      <c r="Z383" s="5">
        <f ca="1" t="shared" si="120"/>
        <v>0.0247169657186314</v>
      </c>
      <c r="AA383">
        <f ca="1" t="shared" si="113"/>
        <v>0</v>
      </c>
      <c r="AB383">
        <f t="shared" si="121"/>
        <v>0</v>
      </c>
      <c r="AC383" s="5">
        <f ca="1" t="shared" si="108"/>
        <v>0</v>
      </c>
      <c r="AD383">
        <f ca="1" t="shared" si="109"/>
        <v>0</v>
      </c>
    </row>
    <row r="384" spans="1:30">
      <c r="A384">
        <f>IF([1]Sheet!A384="","",[1]Sheet!A384)</f>
        <v>3275785</v>
      </c>
      <c r="B384" t="str">
        <f>IF(A384="","",[1]Sheet!B384)</f>
        <v>2025-04-19 23:45:11</v>
      </c>
      <c r="C384" t="str">
        <f>IF(A384="","",[1]Sheet!C384)</f>
        <v>小单31.45  小双34.28  大单34.28</v>
      </c>
      <c r="D384" t="str">
        <f>IF(A384="","",[1]Sheet!D384)</f>
        <v>小单</v>
      </c>
      <c r="E384">
        <f>IF(A384="","",[1]Sheet!E384)</f>
        <v>100.01</v>
      </c>
      <c r="F384">
        <f>IF(A384="","",[1]Sheet!F384)</f>
        <v>17</v>
      </c>
      <c r="G384" t="str">
        <f>IF(A384="","",[1]Sheet!G384)</f>
        <v>大单</v>
      </c>
      <c r="H384">
        <f>IF(A384="","",[1]Sheet!H384)</f>
        <v>148.4324</v>
      </c>
      <c r="I384">
        <f>IF(A384="","",[1]Sheet!I384)</f>
        <v>48.4224</v>
      </c>
      <c r="J384" t="str">
        <f>IF(A384="","",IF(F384="待开奖","",[1]Sheet!J384))</f>
        <v>是</v>
      </c>
      <c r="K384">
        <f t="shared" si="129"/>
        <v>1</v>
      </c>
      <c r="L384" s="7">
        <f t="shared" si="130"/>
        <v>1</v>
      </c>
      <c r="M384" s="7" cm="1">
        <f ca="1" t="array" ref="M384">IF(L383="",IF(G383=0,M383,""),IF(ROW()&lt;32,"",AVERAGE(IF(OFFSET(L$2,ROW()-31,0,30,1)&lt;&gt;"",OFFSET(L$2,ROW()-31,0,30,1)))))</f>
        <v>0.666666666666667</v>
      </c>
      <c r="N384" s="8">
        <f ca="1" t="shared" si="117"/>
        <v>0.59247311827957</v>
      </c>
      <c r="O384" s="7">
        <f ca="1" t="array" ref="O384">IF(L383="","",IF(ROW()&lt;32,"",AVERAGE(IF(OFFSET(L$2,ROW()-21,0,20,1)&lt;&gt;"",OFFSET(L$2,ROW()-21,0,20,1)))))</f>
        <v>0.65</v>
      </c>
      <c r="P384" s="8">
        <f ca="1" t="shared" si="118"/>
        <v>0.608064516129032</v>
      </c>
      <c r="Q384" s="7">
        <f t="shared" si="131"/>
        <v>48.4224</v>
      </c>
      <c r="R384" s="7">
        <f t="shared" si="122"/>
        <v>8380.68519999988</v>
      </c>
      <c r="S384" s="14">
        <f t="shared" si="123"/>
        <v>-0.0824709287242046</v>
      </c>
      <c r="T384" s="15">
        <f ca="1" t="shared" si="124"/>
        <v>0.59247311827957</v>
      </c>
      <c r="U384" s="14">
        <f t="shared" si="125"/>
        <v>0.0873385515358602</v>
      </c>
      <c r="V384" s="9">
        <f t="shared" si="126"/>
        <v>-1.51590032464306</v>
      </c>
      <c r="W384" s="16">
        <f t="shared" si="127"/>
        <v>0.388063901371668</v>
      </c>
      <c r="X384" s="17">
        <f ca="1" t="shared" si="128"/>
        <v>-0.0452318627492446</v>
      </c>
      <c r="Y384" s="9">
        <f ca="1" t="shared" si="119"/>
        <v>0.029130483170895</v>
      </c>
      <c r="Z384" s="5">
        <f ca="1" t="shared" si="120"/>
        <v>0.0276626383302052</v>
      </c>
      <c r="AA384">
        <f ca="1" t="shared" si="113"/>
        <v>0</v>
      </c>
      <c r="AB384">
        <f t="shared" si="121"/>
        <v>0</v>
      </c>
      <c r="AC384" s="5">
        <f ca="1" t="shared" ref="AC384:AC431" si="132">IF(OR(SUM(AB365:AB384)&gt;3,SUM(AB375:AB384)&gt;2),0,AA384)</f>
        <v>0</v>
      </c>
      <c r="AD384">
        <f ca="1" t="shared" si="109"/>
        <v>0</v>
      </c>
    </row>
    <row r="385" spans="1:30">
      <c r="A385">
        <f>IF([1]Sheet!A385="","",[1]Sheet!A385)</f>
        <v>3275786</v>
      </c>
      <c r="B385" t="str">
        <f>IF(A385="","",[1]Sheet!B385)</f>
        <v>2025-04-19 23:48:42</v>
      </c>
      <c r="C385" t="str">
        <f>IF(A385="","",[1]Sheet!C385)</f>
        <v>小单32.36  大双32.36  大单35.28</v>
      </c>
      <c r="D385" t="str">
        <f>IF(A385="","",[1]Sheet!D385)</f>
        <v>大单</v>
      </c>
      <c r="E385">
        <f>IF(A385="","",[1]Sheet!E385)</f>
        <v>100</v>
      </c>
      <c r="F385">
        <f>IF(A385="","",[1]Sheet!F385)</f>
        <v>10</v>
      </c>
      <c r="G385" t="str">
        <f>IF(A385="","",[1]Sheet!G385)</f>
        <v>小双</v>
      </c>
      <c r="H385">
        <f>IF(A385="","",[1]Sheet!H385)</f>
        <v>0</v>
      </c>
      <c r="I385">
        <f>IF(A385="","",[1]Sheet!I385)</f>
        <v>-100</v>
      </c>
      <c r="J385" t="str">
        <f>IF(A385="","",IF(F385="待开奖","",[1]Sheet!J385))</f>
        <v>否</v>
      </c>
      <c r="K385">
        <f t="shared" si="129"/>
        <v>0</v>
      </c>
      <c r="L385" s="7">
        <f t="shared" si="130"/>
        <v>0</v>
      </c>
      <c r="M385" s="7" cm="1">
        <f ca="1" t="array" ref="M385">IF(L384="",IF(G384=0,M384,""),IF(ROW()&lt;32,"",AVERAGE(IF(OFFSET(L$2,ROW()-31,0,30,1)&lt;&gt;"",OFFSET(L$2,ROW()-31,0,30,1)))))</f>
        <v>0.633333333333333</v>
      </c>
      <c r="N385" s="8">
        <f ca="1" t="shared" si="117"/>
        <v>0.688172043010753</v>
      </c>
      <c r="O385" s="7">
        <f ca="1" t="array" ref="O385">IF(L384="","",IF(ROW()&lt;32,"",AVERAGE(IF(OFFSET(L$2,ROW()-21,0,20,1)&lt;&gt;"",OFFSET(L$2,ROW()-21,0,20,1)))))</f>
        <v>0.6</v>
      </c>
      <c r="P385" s="8">
        <f ca="1" t="shared" si="118"/>
        <v>0.625806451612903</v>
      </c>
      <c r="Q385" s="7">
        <f t="shared" si="131"/>
        <v>-100</v>
      </c>
      <c r="R385" s="7">
        <f t="shared" si="122"/>
        <v>8280.68519999988</v>
      </c>
      <c r="S385" s="14">
        <f t="shared" si="123"/>
        <v>-0.0820346792525579</v>
      </c>
      <c r="T385" s="15">
        <f ca="1" t="shared" si="124"/>
        <v>0.688172043010753</v>
      </c>
      <c r="U385" s="14">
        <f t="shared" si="125"/>
        <v>0.0873385515358602</v>
      </c>
      <c r="V385" s="9">
        <f t="shared" si="126"/>
        <v>-1.50592725948203</v>
      </c>
      <c r="W385" s="16">
        <f t="shared" si="127"/>
        <v>0.442580572585635</v>
      </c>
      <c r="X385" s="17">
        <f ca="1" t="shared" si="128"/>
        <v>-0.0195122293240148</v>
      </c>
      <c r="Y385" s="9">
        <f ca="1" t="shared" si="119"/>
        <v>0.0267692328225006</v>
      </c>
      <c r="Z385" s="5">
        <f ca="1" t="shared" si="120"/>
        <v>0.0286722200674638</v>
      </c>
      <c r="AA385">
        <f ca="1" t="shared" si="113"/>
        <v>0</v>
      </c>
      <c r="AB385">
        <f t="shared" si="121"/>
        <v>0</v>
      </c>
      <c r="AC385" s="5">
        <f ca="1" t="shared" si="132"/>
        <v>0</v>
      </c>
      <c r="AD385">
        <f ca="1" t="shared" ref="AD385:AD448" si="133">IF(X385&gt;=$Y$1,I385,0)</f>
        <v>0</v>
      </c>
    </row>
    <row r="386" spans="1:30">
      <c r="A386">
        <f>IF([1]Sheet!A386="","",[1]Sheet!A386)</f>
        <v>3275787</v>
      </c>
      <c r="B386" t="str">
        <f>IF(A386="","",[1]Sheet!B386)</f>
        <v>2025-04-19 23:52:13</v>
      </c>
      <c r="C386" t="str">
        <f>IF(A386="","",[1]Sheet!C386)</f>
        <v>小单32.36  小双35.28  大双32.36</v>
      </c>
      <c r="D386" t="str">
        <f>IF(A386="","",[1]Sheet!D386)</f>
        <v>小双</v>
      </c>
      <c r="E386">
        <f>IF(A386="","",[1]Sheet!E386)</f>
        <v>100</v>
      </c>
      <c r="F386">
        <f>IF(A386="","",[1]Sheet!F386)</f>
        <v>19</v>
      </c>
      <c r="G386" t="str">
        <f>IF(A386="","",[1]Sheet!G386)</f>
        <v>大单</v>
      </c>
      <c r="H386">
        <f>IF(A386="","",[1]Sheet!H386)</f>
        <v>0</v>
      </c>
      <c r="I386">
        <f>IF(A386="","",[1]Sheet!I386)</f>
        <v>-100</v>
      </c>
      <c r="J386" t="str">
        <f>IF(A386="","",IF(F386="待开奖","",[1]Sheet!J386))</f>
        <v>否</v>
      </c>
      <c r="K386">
        <f t="shared" si="129"/>
        <v>0</v>
      </c>
      <c r="L386" s="7">
        <f t="shared" si="130"/>
        <v>0</v>
      </c>
      <c r="M386" s="7" cm="1">
        <f ca="1" t="array" ref="M386">IF(L385="",IF(G385=0,M385,""),IF(ROW()&lt;32,"",AVERAGE(IF(OFFSET(L$2,ROW()-31,0,30,1)&lt;&gt;"",OFFSET(L$2,ROW()-31,0,30,1)))))</f>
        <v>0.633333333333333</v>
      </c>
      <c r="N386" s="8">
        <f ca="1" t="shared" si="117"/>
        <v>0.59247311827957</v>
      </c>
      <c r="O386" s="7">
        <f ca="1" t="array" ref="O386">IF(L385="","",IF(ROW()&lt;32,"",AVERAGE(IF(OFFSET(L$2,ROW()-21,0,20,1)&lt;&gt;"",OFFSET(L$2,ROW()-21,0,20,1)))))</f>
        <v>0.6</v>
      </c>
      <c r="P386" s="8">
        <f ca="1" t="shared" si="118"/>
        <v>0.561290322580645</v>
      </c>
      <c r="Q386" s="7">
        <f t="shared" si="131"/>
        <v>-100</v>
      </c>
      <c r="R386" s="7">
        <f t="shared" si="122"/>
        <v>8180.68519999988</v>
      </c>
      <c r="S386" s="14">
        <f t="shared" si="123"/>
        <v>-0.082942168916582</v>
      </c>
      <c r="T386" s="15">
        <f ca="1" t="shared" si="124"/>
        <v>0.59247311827957</v>
      </c>
      <c r="U386" s="14">
        <f t="shared" si="125"/>
        <v>0.0882673148153306</v>
      </c>
      <c r="V386" s="9">
        <f t="shared" si="126"/>
        <v>-1.51392809414392</v>
      </c>
      <c r="W386" s="16">
        <f t="shared" si="127"/>
        <v>0.388059360864885</v>
      </c>
      <c r="X386" s="17">
        <f ca="1" t="shared" si="128"/>
        <v>-0.0454550947915632</v>
      </c>
      <c r="Y386" s="9">
        <f ca="1" t="shared" si="119"/>
        <v>0.0230113972825814</v>
      </c>
      <c r="Z386" s="5">
        <f ca="1" t="shared" si="120"/>
        <v>0.0304491268776198</v>
      </c>
      <c r="AA386">
        <f ca="1" t="shared" si="113"/>
        <v>0</v>
      </c>
      <c r="AB386">
        <f t="shared" si="121"/>
        <v>0</v>
      </c>
      <c r="AC386" s="5">
        <f ca="1" t="shared" si="132"/>
        <v>0</v>
      </c>
      <c r="AD386">
        <f ca="1" t="shared" si="133"/>
        <v>0</v>
      </c>
    </row>
    <row r="387" spans="1:30">
      <c r="A387">
        <f>IF([1]Sheet!A387="","",[1]Sheet!A387)</f>
        <v>3275788</v>
      </c>
      <c r="B387" t="str">
        <f>IF(A387="","",[1]Sheet!B387)</f>
        <v>2025-04-19 23:55:44</v>
      </c>
      <c r="C387" t="str">
        <f>IF(A387="","",[1]Sheet!C387)</f>
        <v>小单31.45  小双34.28  大单34.28</v>
      </c>
      <c r="D387" t="str">
        <f>IF(A387="","",[1]Sheet!D387)</f>
        <v>小单</v>
      </c>
      <c r="E387">
        <f>IF(A387="","",[1]Sheet!E387)</f>
        <v>100.01</v>
      </c>
      <c r="F387">
        <f>IF(A387="","",[1]Sheet!F387)</f>
        <v>20</v>
      </c>
      <c r="G387" t="str">
        <f>IF(A387="","",[1]Sheet!G387)</f>
        <v>大双</v>
      </c>
      <c r="H387">
        <f>IF(A387="","",[1]Sheet!H387)</f>
        <v>0</v>
      </c>
      <c r="I387">
        <f>IF(A387="","",[1]Sheet!I387)</f>
        <v>-100.01</v>
      </c>
      <c r="J387" t="str">
        <f>IF(A387="","",IF(F387="待开奖","",[1]Sheet!J387))</f>
        <v>否</v>
      </c>
      <c r="K387">
        <f t="shared" si="129"/>
        <v>0</v>
      </c>
      <c r="L387" s="7">
        <f t="shared" si="130"/>
        <v>0</v>
      </c>
      <c r="M387" s="7" cm="1">
        <f ca="1" t="array" ref="M387">IF(L386="",IF(G386=0,M386,""),IF(ROW()&lt;32,"",AVERAGE(IF(OFFSET(L$2,ROW()-31,0,30,1)&lt;&gt;"",OFFSET(L$2,ROW()-31,0,30,1)))))</f>
        <v>0.6</v>
      </c>
      <c r="N387" s="8">
        <f ca="1" t="shared" si="117"/>
        <v>0.59247311827957</v>
      </c>
      <c r="O387" s="7">
        <f ca="1" t="array" ref="O387">IF(L386="","",IF(ROW()&lt;32,"",AVERAGE(IF(OFFSET(L$2,ROW()-21,0,20,1)&lt;&gt;"",OFFSET(L$2,ROW()-21,0,20,1)))))</f>
        <v>0.55</v>
      </c>
      <c r="P387" s="8">
        <f ca="1" t="shared" si="118"/>
        <v>0.514516129032258</v>
      </c>
      <c r="Q387" s="7">
        <f t="shared" si="131"/>
        <v>-100.01</v>
      </c>
      <c r="R387" s="7">
        <f t="shared" si="122"/>
        <v>8080.67519999988</v>
      </c>
      <c r="S387" s="14">
        <f t="shared" si="123"/>
        <v>-0.0992776679825381</v>
      </c>
      <c r="T387" s="15">
        <f ca="1" t="shared" si="124"/>
        <v>0.59247311827957</v>
      </c>
      <c r="U387" s="14">
        <f t="shared" si="125"/>
        <v>0.0992776679825381</v>
      </c>
      <c r="V387" s="9">
        <f t="shared" si="126"/>
        <v>-1.45388968266831</v>
      </c>
      <c r="W387" s="16">
        <f t="shared" si="127"/>
        <v>0.388061643432739</v>
      </c>
      <c r="X387" s="17">
        <f ca="1" t="shared" si="128"/>
        <v>-0.0476547810571664</v>
      </c>
      <c r="Y387" s="9">
        <f ca="1" t="shared" si="119"/>
        <v>0.0204399613830279</v>
      </c>
      <c r="Z387" s="5">
        <f ca="1" t="shared" si="120"/>
        <v>0.0329483787642527</v>
      </c>
      <c r="AA387">
        <f ca="1" t="shared" si="113"/>
        <v>0</v>
      </c>
      <c r="AB387">
        <f t="shared" si="121"/>
        <v>0</v>
      </c>
      <c r="AC387" s="5">
        <f ca="1" t="shared" si="132"/>
        <v>0</v>
      </c>
      <c r="AD387">
        <f ca="1" t="shared" si="133"/>
        <v>0</v>
      </c>
    </row>
    <row r="388" spans="1:30">
      <c r="A388">
        <f>IF([1]Sheet!A388="","",[1]Sheet!A388)</f>
        <v>3275789</v>
      </c>
      <c r="B388" t="str">
        <f>IF(A388="","",[1]Sheet!B388)</f>
        <v>2025-04-19 23:59:15</v>
      </c>
      <c r="C388" t="str">
        <f>IF(A388="","",[1]Sheet!C388)</f>
        <v>大双31.45  小双34.28  大单34.28</v>
      </c>
      <c r="D388" t="str">
        <f>IF(A388="","",[1]Sheet!D388)</f>
        <v>大双</v>
      </c>
      <c r="E388">
        <f>IF(A388="","",[1]Sheet!E388)</f>
        <v>100.01</v>
      </c>
      <c r="F388">
        <f>IF(A388="","",[1]Sheet!F388)</f>
        <v>18</v>
      </c>
      <c r="G388" t="str">
        <f>IF(A388="","",[1]Sheet!G388)</f>
        <v>大双</v>
      </c>
      <c r="H388">
        <f>IF(A388="","",[1]Sheet!H388)</f>
        <v>148.444</v>
      </c>
      <c r="I388">
        <f>IF(A388="","",[1]Sheet!I388)</f>
        <v>48.434</v>
      </c>
      <c r="J388" t="str">
        <f>IF(A388="","",IF(F388="待开奖","",[1]Sheet!J388))</f>
        <v>是</v>
      </c>
      <c r="K388">
        <f t="shared" si="129"/>
        <v>1</v>
      </c>
      <c r="L388" s="7">
        <f t="shared" si="130"/>
        <v>1</v>
      </c>
      <c r="M388" s="7" cm="1">
        <f ca="1" t="array" ref="M388">IF(L387="",IF(G387=0,M387,""),IF(ROW()&lt;32,"",AVERAGE(IF(OFFSET(L$2,ROW()-31,0,30,1)&lt;&gt;"",OFFSET(L$2,ROW()-31,0,30,1)))))</f>
        <v>0.6</v>
      </c>
      <c r="N388" s="8">
        <f ca="1" t="shared" si="117"/>
        <v>0.561290322580645</v>
      </c>
      <c r="O388" s="7">
        <f ca="1" t="array" ref="O388">IF(L387="","",IF(ROW()&lt;32,"",AVERAGE(IF(OFFSET(L$2,ROW()-21,0,20,1)&lt;&gt;"",OFFSET(L$2,ROW()-21,0,20,1)))))</f>
        <v>0.55</v>
      </c>
      <c r="P388" s="8">
        <f ca="1" t="shared" si="118"/>
        <v>0.514516129032258</v>
      </c>
      <c r="Q388" s="7">
        <f t="shared" si="131"/>
        <v>48.434</v>
      </c>
      <c r="R388" s="7">
        <f t="shared" si="122"/>
        <v>8129.10919999988</v>
      </c>
      <c r="S388" s="14">
        <f t="shared" si="123"/>
        <v>-0.103567626976138</v>
      </c>
      <c r="T388" s="15">
        <f ca="1" t="shared" si="124"/>
        <v>0.561290322580645</v>
      </c>
      <c r="U388" s="14">
        <f t="shared" si="125"/>
        <v>0.103567626976138</v>
      </c>
      <c r="V388" s="9">
        <f t="shared" si="126"/>
        <v>-1.45008356673307</v>
      </c>
      <c r="W388" s="16">
        <f t="shared" si="127"/>
        <v>0.337204059751904</v>
      </c>
      <c r="X388" s="17">
        <f ca="1" t="shared" si="128"/>
        <v>-0.0611704623676702</v>
      </c>
      <c r="Y388" s="9">
        <f ca="1" t="shared" si="119"/>
        <v>0.0169396516920158</v>
      </c>
      <c r="Z388" s="5">
        <f ca="1" t="shared" si="120"/>
        <v>0.0357365635106988</v>
      </c>
      <c r="AA388">
        <f ca="1" t="shared" si="113"/>
        <v>0</v>
      </c>
      <c r="AB388">
        <f t="shared" si="121"/>
        <v>0</v>
      </c>
      <c r="AC388" s="5">
        <f ca="1" t="shared" si="132"/>
        <v>0</v>
      </c>
      <c r="AD388">
        <f ca="1" t="shared" si="133"/>
        <v>0</v>
      </c>
    </row>
    <row r="389" spans="1:30">
      <c r="A389">
        <f>IF([1]Sheet!A389="","",[1]Sheet!A389)</f>
        <v>3275790</v>
      </c>
      <c r="B389" t="str">
        <f>IF(A389="","",[1]Sheet!B389)</f>
        <v>2025-04-20 00:02:46</v>
      </c>
      <c r="C389" t="str">
        <f>IF(A389="","",[1]Sheet!C389)</f>
        <v>大双31.45  小双34.28  大单34.28</v>
      </c>
      <c r="D389" t="str">
        <f>IF(A389="","",[1]Sheet!D389)</f>
        <v>大双</v>
      </c>
      <c r="E389">
        <f>IF(A389="","",[1]Sheet!E389)</f>
        <v>100.01</v>
      </c>
      <c r="F389">
        <f>IF(A389="","",[1]Sheet!F389)</f>
        <v>9</v>
      </c>
      <c r="G389" t="str">
        <f>IF(A389="","",[1]Sheet!G389)</f>
        <v>小单</v>
      </c>
      <c r="H389">
        <f>IF(A389="","",[1]Sheet!H389)</f>
        <v>0</v>
      </c>
      <c r="I389">
        <f>IF(A389="","",[1]Sheet!I389)</f>
        <v>-100.01</v>
      </c>
      <c r="J389" t="str">
        <f>IF(A389="","",IF(F389="待开奖","",[1]Sheet!J389))</f>
        <v>否</v>
      </c>
      <c r="K389">
        <f t="shared" ref="K389:K409" si="134">IF(J389="是",1,IF(J389="否",0,""))</f>
        <v>0</v>
      </c>
      <c r="L389" s="7">
        <f t="shared" ref="L389:L409" si="135">IF(G389="","",IF(F389="待开奖","",IF(MID(D389,1,1)=MID(G389,1,1),1,IF(MID(D389,2,1)=MID(G389,2,1),1,0))))</f>
        <v>0</v>
      </c>
      <c r="M389" s="7" cm="1">
        <f ca="1" t="array" ref="M389">IF(L388="",IF(G388=0,M388,""),IF(ROW()&lt;32,"",AVERAGE(IF(OFFSET(L$2,ROW()-31,0,30,1)&lt;&gt;"",OFFSET(L$2,ROW()-31,0,30,1)))))</f>
        <v>0.566666666666667</v>
      </c>
      <c r="N389" s="8">
        <f ca="1" t="shared" si="117"/>
        <v>0.625806451612903</v>
      </c>
      <c r="O389" s="7">
        <f ca="1" t="array" ref="O389">IF(L388="","",IF(ROW()&lt;32,"",AVERAGE(IF(OFFSET(L$2,ROW()-21,0,20,1)&lt;&gt;"",OFFSET(L$2,ROW()-21,0,20,1)))))</f>
        <v>0.5</v>
      </c>
      <c r="P389" s="8">
        <f ca="1" t="shared" si="118"/>
        <v>0.532258064516129</v>
      </c>
      <c r="Q389" s="7">
        <f t="shared" ref="Q389:Q409" si="136">IF(OR(F389=13,F389=14),IF(L389=1,-68.1,I389),I389)</f>
        <v>-100.01</v>
      </c>
      <c r="R389" s="7">
        <f t="shared" si="122"/>
        <v>8029.09919999988</v>
      </c>
      <c r="S389" s="14">
        <f t="shared" si="123"/>
        <v>-0.0913298585019864</v>
      </c>
      <c r="T389" s="15">
        <f ca="1" t="shared" si="124"/>
        <v>0.625806451612903</v>
      </c>
      <c r="U389" s="14">
        <f t="shared" si="125"/>
        <v>0.101606486890912</v>
      </c>
      <c r="V389" s="9">
        <f t="shared" si="126"/>
        <v>-1.50001680435217</v>
      </c>
      <c r="W389" s="16">
        <f t="shared" si="127"/>
        <v>0.385527054131791</v>
      </c>
      <c r="X389" s="17">
        <f ca="1" t="shared" si="128"/>
        <v>-0.0441685883173269</v>
      </c>
      <c r="Y389" s="9">
        <f ca="1" t="shared" si="119"/>
        <v>0.0139313467474297</v>
      </c>
      <c r="Z389" s="5">
        <f ca="1" t="shared" si="120"/>
        <v>0.0369353428964193</v>
      </c>
      <c r="AA389">
        <f ca="1" t="shared" si="113"/>
        <v>0</v>
      </c>
      <c r="AB389">
        <f t="shared" si="121"/>
        <v>0</v>
      </c>
      <c r="AC389" s="5">
        <f ca="1" t="shared" si="132"/>
        <v>0</v>
      </c>
      <c r="AD389">
        <f ca="1" t="shared" si="133"/>
        <v>0</v>
      </c>
    </row>
    <row r="390" spans="1:30">
      <c r="A390">
        <f>IF([1]Sheet!A390="","",[1]Sheet!A390)</f>
        <v>3275791</v>
      </c>
      <c r="B390" t="str">
        <f>IF(A390="","",[1]Sheet!B390)</f>
        <v>2025-04-20 00:06:17</v>
      </c>
      <c r="C390" t="str">
        <f>IF(A390="","",[1]Sheet!C390)</f>
        <v>小单32.36  大双32.36  大单35.28</v>
      </c>
      <c r="D390" t="str">
        <f>IF(A390="","",[1]Sheet!D390)</f>
        <v>大单</v>
      </c>
      <c r="E390">
        <f>IF(A390="","",[1]Sheet!E390)</f>
        <v>100</v>
      </c>
      <c r="F390">
        <f>IF(A390="","",[1]Sheet!F390)</f>
        <v>16</v>
      </c>
      <c r="G390" t="str">
        <f>IF(A390="","",[1]Sheet!G390)</f>
        <v>大双</v>
      </c>
      <c r="H390">
        <f>IF(A390="","",[1]Sheet!H390)</f>
        <v>152.7392</v>
      </c>
      <c r="I390">
        <f>IF(A390="","",[1]Sheet!I390)</f>
        <v>52.7392</v>
      </c>
      <c r="J390" t="str">
        <f>IF(A390="","",IF(F390="待开奖","",[1]Sheet!J390))</f>
        <v>是</v>
      </c>
      <c r="K390">
        <f t="shared" si="134"/>
        <v>1</v>
      </c>
      <c r="L390" s="7">
        <f t="shared" si="135"/>
        <v>1</v>
      </c>
      <c r="M390" s="7" cm="1">
        <f ca="1" t="array" ref="M390">IF(L389="",IF(G389=0,M389,""),IF(ROW()&lt;32,"",AVERAGE(IF(OFFSET(L$2,ROW()-31,0,30,1)&lt;&gt;"",OFFSET(L$2,ROW()-31,0,30,1)))))</f>
        <v>0.566666666666667</v>
      </c>
      <c r="N390" s="8">
        <f ca="1" t="shared" si="117"/>
        <v>0.53010752688172</v>
      </c>
      <c r="O390" s="7">
        <f ca="1" t="array" ref="O390">IF(L389="","",IF(ROW()&lt;32,"",AVERAGE(IF(OFFSET(L$2,ROW()-21,0,20,1)&lt;&gt;"",OFFSET(L$2,ROW()-21,0,20,1)))))</f>
        <v>0.5</v>
      </c>
      <c r="P390" s="8">
        <f ca="1" t="shared" si="118"/>
        <v>0.467741935483871</v>
      </c>
      <c r="Q390" s="7">
        <f t="shared" si="136"/>
        <v>52.7392</v>
      </c>
      <c r="R390" s="7">
        <f t="shared" si="122"/>
        <v>8081.83839999988</v>
      </c>
      <c r="S390" s="14">
        <f t="shared" si="123"/>
        <v>-0.10734060473197</v>
      </c>
      <c r="T390" s="15">
        <f ca="1" t="shared" si="124"/>
        <v>0.53010752688172</v>
      </c>
      <c r="U390" s="14">
        <f t="shared" si="125"/>
        <v>0.10734060473197</v>
      </c>
      <c r="V390" s="9">
        <f t="shared" si="126"/>
        <v>-1.54158179551065</v>
      </c>
      <c r="W390" s="16">
        <f t="shared" si="127"/>
        <v>0.38552478648566</v>
      </c>
      <c r="X390" s="17">
        <f ca="1" t="shared" si="128"/>
        <v>-0.0739885583653368</v>
      </c>
      <c r="Y390" s="9">
        <f ca="1" t="shared" si="119"/>
        <v>0.00972363782271415</v>
      </c>
      <c r="Z390" s="5">
        <f ca="1" t="shared" si="120"/>
        <v>0.039436696710466</v>
      </c>
      <c r="AA390">
        <f ca="1" t="shared" si="113"/>
        <v>0</v>
      </c>
      <c r="AB390">
        <f t="shared" si="121"/>
        <v>0</v>
      </c>
      <c r="AC390" s="5">
        <f ca="1" t="shared" si="132"/>
        <v>0</v>
      </c>
      <c r="AD390">
        <f ca="1" t="shared" si="133"/>
        <v>0</v>
      </c>
    </row>
    <row r="391" spans="1:30">
      <c r="A391">
        <f>IF([1]Sheet!A391="","",[1]Sheet!A391)</f>
        <v>3275792</v>
      </c>
      <c r="B391" t="str">
        <f>IF(A391="","",[1]Sheet!B391)</f>
        <v>2025-04-20 00:09:47</v>
      </c>
      <c r="C391" t="str">
        <f>IF(A391="","",[1]Sheet!C391)</f>
        <v>小单32.36  大双32.36  大单35.28</v>
      </c>
      <c r="D391" t="str">
        <f>IF(A391="","",[1]Sheet!D391)</f>
        <v>大单</v>
      </c>
      <c r="E391">
        <f>IF(A391="","",[1]Sheet!E391)</f>
        <v>100</v>
      </c>
      <c r="F391">
        <f>IF(A391="","",[1]Sheet!F391)</f>
        <v>18</v>
      </c>
      <c r="G391" t="str">
        <f>IF(A391="","",[1]Sheet!G391)</f>
        <v>大双</v>
      </c>
      <c r="H391">
        <f>IF(A391="","",[1]Sheet!H391)</f>
        <v>152.7392</v>
      </c>
      <c r="I391">
        <f>IF(A391="","",[1]Sheet!I391)</f>
        <v>52.7392</v>
      </c>
      <c r="J391" t="str">
        <f>IF(A391="","",IF(F391="待开奖","",[1]Sheet!J391))</f>
        <v>是</v>
      </c>
      <c r="K391">
        <f t="shared" si="134"/>
        <v>1</v>
      </c>
      <c r="L391" s="7">
        <f t="shared" si="135"/>
        <v>1</v>
      </c>
      <c r="M391" s="7" cm="1">
        <f ca="1" t="array" ref="M391">IF(L390="",IF(G390=0,M390,""),IF(ROW()&lt;32,"",AVERAGE(IF(OFFSET(L$2,ROW()-31,0,30,1)&lt;&gt;"",OFFSET(L$2,ROW()-31,0,30,1)))))</f>
        <v>0.6</v>
      </c>
      <c r="N391" s="8">
        <f ca="1" t="shared" si="117"/>
        <v>0.594623655913979</v>
      </c>
      <c r="O391" s="7">
        <f ca="1" t="array" ref="O391">IF(L390="","",IF(ROW()&lt;32,"",AVERAGE(IF(OFFSET(L$2,ROW()-21,0,20,1)&lt;&gt;"",OFFSET(L$2,ROW()-21,0,20,1)))))</f>
        <v>0.5</v>
      </c>
      <c r="P391" s="8">
        <f ca="1" t="shared" si="118"/>
        <v>0.532258064516129</v>
      </c>
      <c r="Q391" s="7">
        <f t="shared" si="136"/>
        <v>52.7392</v>
      </c>
      <c r="R391" s="7">
        <f t="shared" si="122"/>
        <v>8134.57759999988</v>
      </c>
      <c r="S391" s="14">
        <f t="shared" si="123"/>
        <v>-0.0913742325489004</v>
      </c>
      <c r="T391" s="15">
        <f ca="1" t="shared" si="124"/>
        <v>0.594623655913979</v>
      </c>
      <c r="U391" s="14">
        <f t="shared" si="125"/>
        <v>0.10506059742737</v>
      </c>
      <c r="V391" s="9">
        <f t="shared" si="126"/>
        <v>-1.62456281081316</v>
      </c>
      <c r="W391" s="16">
        <f t="shared" si="127"/>
        <v>0.388063901371668</v>
      </c>
      <c r="X391" s="17">
        <f ca="1" t="shared" si="128"/>
        <v>-0.0636556087542346</v>
      </c>
      <c r="Y391" s="9">
        <f ca="1" t="shared" si="119"/>
        <v>0.00509577788249381</v>
      </c>
      <c r="Z391" s="5">
        <f ca="1" t="shared" si="120"/>
        <v>0.0396295480969961</v>
      </c>
      <c r="AA391">
        <f ca="1" t="shared" si="113"/>
        <v>0</v>
      </c>
      <c r="AB391">
        <f t="shared" si="121"/>
        <v>0</v>
      </c>
      <c r="AC391" s="5">
        <f ca="1" t="shared" si="132"/>
        <v>0</v>
      </c>
      <c r="AD391">
        <f ca="1" t="shared" si="133"/>
        <v>0</v>
      </c>
    </row>
    <row r="392" spans="1:30">
      <c r="A392">
        <f>IF([1]Sheet!A392="","",[1]Sheet!A392)</f>
        <v>3275793</v>
      </c>
      <c r="B392" t="str">
        <f>IF(A392="","",[1]Sheet!B392)</f>
        <v>2025-04-20 00:13:18</v>
      </c>
      <c r="C392" t="str">
        <f>IF(A392="","",[1]Sheet!C392)</f>
        <v>大双31.45  小双34.28  大单34.28</v>
      </c>
      <c r="D392" t="str">
        <f>IF(A392="","",[1]Sheet!D392)</f>
        <v>大双</v>
      </c>
      <c r="E392">
        <f>IF(A392="","",[1]Sheet!E392)</f>
        <v>100.01</v>
      </c>
      <c r="F392">
        <f>IF(A392="","",[1]Sheet!F392)</f>
        <v>12</v>
      </c>
      <c r="G392" t="str">
        <f>IF(A392="","",[1]Sheet!G392)</f>
        <v>小双</v>
      </c>
      <c r="H392">
        <f>IF(A392="","",[1]Sheet!H392)</f>
        <v>148.4324</v>
      </c>
      <c r="I392">
        <f>IF(A392="","",[1]Sheet!I392)</f>
        <v>48.4224</v>
      </c>
      <c r="J392" t="str">
        <f>IF(A392="","",IF(F392="待开奖","",[1]Sheet!J392))</f>
        <v>是</v>
      </c>
      <c r="K392">
        <f t="shared" si="134"/>
        <v>1</v>
      </c>
      <c r="L392" s="7">
        <f t="shared" si="135"/>
        <v>1</v>
      </c>
      <c r="M392" s="7" cm="1">
        <f ca="1" t="array" ref="M392">IF(L391="",IF(G391=0,M391,""),IF(ROW()&lt;32,"",AVERAGE(IF(OFFSET(L$2,ROW()-31,0,30,1)&lt;&gt;"",OFFSET(L$2,ROW()-31,0,30,1)))))</f>
        <v>0.6</v>
      </c>
      <c r="N392" s="8">
        <f ca="1" t="shared" si="117"/>
        <v>0.625806451612903</v>
      </c>
      <c r="O392" s="7">
        <f ca="1" t="array" ref="O392">IF(L391="","",IF(ROW()&lt;32,"",AVERAGE(IF(OFFSET(L$2,ROW()-21,0,20,1)&lt;&gt;"",OFFSET(L$2,ROW()-21,0,20,1)))))</f>
        <v>0.5</v>
      </c>
      <c r="P392" s="8">
        <f ca="1" t="shared" si="118"/>
        <v>0.532258064516129</v>
      </c>
      <c r="Q392" s="7">
        <f t="shared" si="136"/>
        <v>48.4224</v>
      </c>
      <c r="R392" s="7">
        <f t="shared" si="122"/>
        <v>8182.99999999988</v>
      </c>
      <c r="S392" s="14">
        <f t="shared" si="123"/>
        <v>-0.0783886819029842</v>
      </c>
      <c r="T392" s="15">
        <f ca="1" t="shared" si="124"/>
        <v>0.625806451612903</v>
      </c>
      <c r="U392" s="14">
        <f t="shared" si="125"/>
        <v>0.10506059742737</v>
      </c>
      <c r="V392" s="9">
        <f t="shared" si="126"/>
        <v>-1.67866873062468</v>
      </c>
      <c r="W392" s="16">
        <f t="shared" si="127"/>
        <v>0.445278387110886</v>
      </c>
      <c r="X392" s="17">
        <f ca="1" t="shared" si="128"/>
        <v>-0.0532125278279049</v>
      </c>
      <c r="Y392" s="9">
        <f ca="1" t="shared" si="119"/>
        <v>0.00202465183579904</v>
      </c>
      <c r="Z392" s="5">
        <f ca="1" t="shared" si="120"/>
        <v>0.0404506999216147</v>
      </c>
      <c r="AA392">
        <f ca="1" t="shared" si="113"/>
        <v>0</v>
      </c>
      <c r="AB392">
        <f t="shared" si="121"/>
        <v>0</v>
      </c>
      <c r="AC392" s="5">
        <f ca="1" t="shared" si="132"/>
        <v>0</v>
      </c>
      <c r="AD392">
        <f ca="1" t="shared" si="133"/>
        <v>0</v>
      </c>
    </row>
    <row r="393" spans="1:30">
      <c r="A393">
        <f>IF([1]Sheet!A393="","",[1]Sheet!A393)</f>
        <v>3275794</v>
      </c>
      <c r="B393" t="str">
        <f>IF(A393="","",[1]Sheet!B393)</f>
        <v>2025-04-20 00:16:49</v>
      </c>
      <c r="C393" t="str">
        <f>IF(A393="","",[1]Sheet!C393)</f>
        <v>大双31.45  小双34.28  大单34.28</v>
      </c>
      <c r="D393" t="str">
        <f>IF(A393="","",[1]Sheet!D393)</f>
        <v>大双</v>
      </c>
      <c r="E393">
        <f>IF(A393="","",[1]Sheet!E393)</f>
        <v>100.01</v>
      </c>
      <c r="F393">
        <f>IF(A393="","",[1]Sheet!F393)</f>
        <v>10</v>
      </c>
      <c r="G393" t="str">
        <f>IF(A393="","",[1]Sheet!G393)</f>
        <v>小双</v>
      </c>
      <c r="H393">
        <f>IF(A393="","",[1]Sheet!H393)</f>
        <v>148.4324</v>
      </c>
      <c r="I393">
        <f>IF(A393="","",[1]Sheet!I393)</f>
        <v>48.4224</v>
      </c>
      <c r="J393" t="str">
        <f>IF(A393="","",IF(F393="待开奖","",[1]Sheet!J393))</f>
        <v>是</v>
      </c>
      <c r="K393">
        <f t="shared" si="134"/>
        <v>1</v>
      </c>
      <c r="L393" s="7">
        <f t="shared" si="135"/>
        <v>1</v>
      </c>
      <c r="M393" s="7" cm="1">
        <f ca="1" t="array" ref="M393">IF(L392="",IF(G392=0,M392,""),IF(ROW()&lt;32,"",AVERAGE(IF(OFFSET(L$2,ROW()-31,0,30,1)&lt;&gt;"",OFFSET(L$2,ROW()-31,0,30,1)))))</f>
        <v>0.633333333333333</v>
      </c>
      <c r="N393" s="8">
        <f ca="1" t="shared" si="117"/>
        <v>0.625806451612903</v>
      </c>
      <c r="O393" s="7">
        <f ca="1" t="array" ref="O393">IF(L392="","",IF(ROW()&lt;32,"",AVERAGE(IF(OFFSET(L$2,ROW()-21,0,20,1)&lt;&gt;"",OFFSET(L$2,ROW()-21,0,20,1)))))</f>
        <v>0.5</v>
      </c>
      <c r="P393" s="8">
        <f ca="1" t="shared" si="118"/>
        <v>0.532258064516129</v>
      </c>
      <c r="Q393" s="7">
        <f t="shared" si="136"/>
        <v>48.4224</v>
      </c>
      <c r="R393" s="7">
        <f t="shared" si="122"/>
        <v>8231.42239999988</v>
      </c>
      <c r="S393" s="14">
        <f t="shared" si="123"/>
        <v>-0.0622776017665453</v>
      </c>
      <c r="T393" s="15">
        <f ca="1" t="shared" si="124"/>
        <v>0.625806451612903</v>
      </c>
      <c r="U393" s="14">
        <f t="shared" si="125"/>
        <v>0.10506059742737</v>
      </c>
      <c r="V393" s="9">
        <f t="shared" si="126"/>
        <v>-1.74729188669442</v>
      </c>
      <c r="W393" s="16">
        <f t="shared" si="127"/>
        <v>0.50724405039664</v>
      </c>
      <c r="X393" s="17">
        <f ca="1" t="shared" si="128"/>
        <v>-0.0490449530653721</v>
      </c>
      <c r="Y393" s="9">
        <f ca="1" t="shared" si="119"/>
        <v>-0.000981507338319132</v>
      </c>
      <c r="Z393" s="5">
        <f ca="1" t="shared" si="120"/>
        <v>0.0407818472405166</v>
      </c>
      <c r="AA393">
        <f ca="1" t="shared" si="113"/>
        <v>0</v>
      </c>
      <c r="AB393">
        <f t="shared" si="121"/>
        <v>0</v>
      </c>
      <c r="AC393" s="5">
        <f ca="1" t="shared" si="132"/>
        <v>0</v>
      </c>
      <c r="AD393">
        <f ca="1" t="shared" si="133"/>
        <v>0</v>
      </c>
    </row>
    <row r="394" spans="1:30">
      <c r="A394">
        <f>IF([1]Sheet!A394="","",[1]Sheet!A394)</f>
        <v>3275795</v>
      </c>
      <c r="B394" t="str">
        <f>IF(A394="","",[1]Sheet!B394)</f>
        <v>2025-04-20 00:20:20</v>
      </c>
      <c r="C394" t="str">
        <f>IF(A394="","",[1]Sheet!C394)</f>
        <v>大双31.45  小双34.28  大单34.28</v>
      </c>
      <c r="D394" t="str">
        <f>IF(A394="","",[1]Sheet!D394)</f>
        <v>大双</v>
      </c>
      <c r="E394">
        <f>IF(A394="","",[1]Sheet!E394)</f>
        <v>100.01</v>
      </c>
      <c r="F394">
        <f>IF(A394="","",[1]Sheet!F394)</f>
        <v>10</v>
      </c>
      <c r="G394" t="str">
        <f>IF(A394="","",[1]Sheet!G394)</f>
        <v>小双</v>
      </c>
      <c r="H394">
        <f>IF(A394="","",[1]Sheet!H394)</f>
        <v>148.4324</v>
      </c>
      <c r="I394">
        <f>IF(A394="","",[1]Sheet!I394)</f>
        <v>48.4224</v>
      </c>
      <c r="J394" t="str">
        <f>IF(A394="","",IF(F394="待开奖","",[1]Sheet!J394))</f>
        <v>是</v>
      </c>
      <c r="K394">
        <f t="shared" si="134"/>
        <v>1</v>
      </c>
      <c r="L394" s="7">
        <f t="shared" si="135"/>
        <v>1</v>
      </c>
      <c r="M394" s="7" cm="1">
        <f ca="1" t="array" ref="M394">IF(L393="",IF(G393=0,M393,""),IF(ROW()&lt;32,"",AVERAGE(IF(OFFSET(L$2,ROW()-31,0,30,1)&lt;&gt;"",OFFSET(L$2,ROW()-31,0,30,1)))))</f>
        <v>0.633333333333333</v>
      </c>
      <c r="N394" s="8">
        <f ca="1" t="shared" si="117"/>
        <v>0.656989247311828</v>
      </c>
      <c r="O394" s="7">
        <f ca="1" t="array" ref="O394">IF(L393="","",IF(ROW()&lt;32,"",AVERAGE(IF(OFFSET(L$2,ROW()-21,0,20,1)&lt;&gt;"",OFFSET(L$2,ROW()-21,0,20,1)))))</f>
        <v>0.55</v>
      </c>
      <c r="P394" s="8">
        <f ca="1" t="shared" si="118"/>
        <v>0.579032258064516</v>
      </c>
      <c r="Q394" s="7">
        <f t="shared" si="136"/>
        <v>48.4224</v>
      </c>
      <c r="R394" s="7">
        <f t="shared" si="122"/>
        <v>8279.84479999988</v>
      </c>
      <c r="S394" s="14">
        <f t="shared" si="123"/>
        <v>-0.0623976675118148</v>
      </c>
      <c r="T394" s="15">
        <f ca="1" t="shared" si="124"/>
        <v>0.656989247311828</v>
      </c>
      <c r="U394" s="14">
        <f t="shared" si="125"/>
        <v>0.10506059742737</v>
      </c>
      <c r="V394" s="9">
        <f t="shared" si="126"/>
        <v>-1.77836859445528</v>
      </c>
      <c r="W394" s="16">
        <f t="shared" si="127"/>
        <v>0.578062267425665</v>
      </c>
      <c r="X394" s="17">
        <f ca="1" t="shared" si="128"/>
        <v>-0.0388702627223512</v>
      </c>
      <c r="Y394" s="9">
        <f ca="1" t="shared" si="119"/>
        <v>-0.00294646682902795</v>
      </c>
      <c r="Z394" s="5">
        <f ca="1" t="shared" si="120"/>
        <v>0.0411383733697736</v>
      </c>
      <c r="AA394">
        <f ca="1" t="shared" si="113"/>
        <v>0</v>
      </c>
      <c r="AB394">
        <f t="shared" si="121"/>
        <v>0</v>
      </c>
      <c r="AC394" s="5">
        <f ca="1" t="shared" si="132"/>
        <v>0</v>
      </c>
      <c r="AD394">
        <f ca="1" t="shared" si="133"/>
        <v>0</v>
      </c>
    </row>
    <row r="395" spans="1:30">
      <c r="A395">
        <f>IF([1]Sheet!A395="","",[1]Sheet!A395)</f>
        <v>3275796</v>
      </c>
      <c r="B395" t="str">
        <f>IF(A395="","",[1]Sheet!B395)</f>
        <v>2025-04-20 00:23:41</v>
      </c>
      <c r="C395" t="str">
        <f>IF(A395="","",[1]Sheet!C395)</f>
        <v>小单32.36  小双35.28  大双32.36</v>
      </c>
      <c r="D395" t="str">
        <f>IF(A395="","",[1]Sheet!D395)</f>
        <v>小双</v>
      </c>
      <c r="E395">
        <f>IF(A395="","",[1]Sheet!E395)</f>
        <v>100</v>
      </c>
      <c r="F395">
        <f>IF(A395="","",[1]Sheet!F395)</f>
        <v>19</v>
      </c>
      <c r="G395" t="str">
        <f>IF(A395="","",[1]Sheet!G395)</f>
        <v>大单</v>
      </c>
      <c r="H395">
        <f>IF(A395="","",[1]Sheet!H395)</f>
        <v>0</v>
      </c>
      <c r="I395">
        <f>IF(A395="","",[1]Sheet!I395)</f>
        <v>-100</v>
      </c>
      <c r="J395" t="str">
        <f>IF(A395="","",IF(F395="待开奖","",[1]Sheet!J395))</f>
        <v>否</v>
      </c>
      <c r="K395">
        <f t="shared" si="134"/>
        <v>0</v>
      </c>
      <c r="L395" s="7">
        <f t="shared" si="135"/>
        <v>0</v>
      </c>
      <c r="M395" s="7" cm="1">
        <f ca="1" t="array" ref="M395">IF(L394="",IF(G394=0,M394,""),IF(ROW()&lt;32,"",AVERAGE(IF(OFFSET(L$2,ROW()-31,0,30,1)&lt;&gt;"",OFFSET(L$2,ROW()-31,0,30,1)))))</f>
        <v>0.6</v>
      </c>
      <c r="N395" s="8">
        <f ca="1" t="shared" si="117"/>
        <v>0.656989247311828</v>
      </c>
      <c r="O395" s="7">
        <f ca="1" t="array" ref="O395">IF(L394="","",IF(ROW()&lt;32,"",AVERAGE(IF(OFFSET(L$2,ROW()-21,0,20,1)&lt;&gt;"",OFFSET(L$2,ROW()-21,0,20,1)))))</f>
        <v>0.5</v>
      </c>
      <c r="P395" s="8">
        <f ca="1" t="shared" si="118"/>
        <v>0.532258064516129</v>
      </c>
      <c r="Q395" s="7">
        <f t="shared" si="136"/>
        <v>-100</v>
      </c>
      <c r="R395" s="7">
        <f t="shared" si="122"/>
        <v>8179.84479999988</v>
      </c>
      <c r="S395" s="14">
        <f t="shared" si="123"/>
        <v>-0.0495091931632821</v>
      </c>
      <c r="T395" s="15">
        <f ca="1" t="shared" si="124"/>
        <v>0.656989247311828</v>
      </c>
      <c r="U395" s="14">
        <f t="shared" si="125"/>
        <v>0.10506059742737</v>
      </c>
      <c r="V395" s="9">
        <f t="shared" si="126"/>
        <v>-1.79841955090298</v>
      </c>
      <c r="W395" s="16">
        <f t="shared" si="127"/>
        <v>0.574962466698569</v>
      </c>
      <c r="X395" s="17">
        <f ca="1" t="shared" si="128"/>
        <v>-0.0373187961352709</v>
      </c>
      <c r="Y395" s="9">
        <f ca="1" t="shared" si="119"/>
        <v>-0.0053005274679236</v>
      </c>
      <c r="Z395" s="5">
        <f ca="1" t="shared" si="120"/>
        <v>0.0410171331548823</v>
      </c>
      <c r="AA395">
        <f ca="1" t="shared" si="113"/>
        <v>0</v>
      </c>
      <c r="AB395">
        <f t="shared" si="121"/>
        <v>0</v>
      </c>
      <c r="AC395" s="5">
        <f ca="1" t="shared" si="132"/>
        <v>0</v>
      </c>
      <c r="AD395">
        <f ca="1" t="shared" si="133"/>
        <v>0</v>
      </c>
    </row>
    <row r="396" spans="1:30">
      <c r="A396">
        <f>IF([1]Sheet!A396="","",[1]Sheet!A396)</f>
        <v>3275797</v>
      </c>
      <c r="B396" t="str">
        <f>IF(A396="","",[1]Sheet!B396)</f>
        <v>2025-04-20 00:27:12</v>
      </c>
      <c r="C396" t="str">
        <f>IF(A396="","",[1]Sheet!C396)</f>
        <v>小单32.36  小双35.28  大双32.36</v>
      </c>
      <c r="D396" t="str">
        <f>IF(A396="","",[1]Sheet!D396)</f>
        <v>小双</v>
      </c>
      <c r="E396">
        <f>IF(A396="","",[1]Sheet!E396)</f>
        <v>100</v>
      </c>
      <c r="F396">
        <f>IF(A396="","",[1]Sheet!F396)</f>
        <v>12</v>
      </c>
      <c r="G396" t="str">
        <f>IF(A396="","",[1]Sheet!G396)</f>
        <v>小双</v>
      </c>
      <c r="H396">
        <f>IF(A396="","",[1]Sheet!H396)</f>
        <v>152.7624</v>
      </c>
      <c r="I396">
        <f>IF(A396="","",[1]Sheet!I396)</f>
        <v>52.7624</v>
      </c>
      <c r="J396" t="str">
        <f>IF(A396="","",IF(F396="待开奖","",[1]Sheet!J396))</f>
        <v>是</v>
      </c>
      <c r="K396">
        <f t="shared" si="134"/>
        <v>1</v>
      </c>
      <c r="L396" s="7">
        <f t="shared" si="135"/>
        <v>1</v>
      </c>
      <c r="M396" s="7" cm="1">
        <f ca="1" t="array" ref="M396">IF(L395="",IF(G395=0,M395,""),IF(ROW()&lt;32,"",AVERAGE(IF(OFFSET(L$2,ROW()-31,0,30,1)&lt;&gt;"",OFFSET(L$2,ROW()-31,0,30,1)))))</f>
        <v>0.633333333333333</v>
      </c>
      <c r="N396" s="8">
        <f ca="1" t="shared" si="117"/>
        <v>0.561290322580645</v>
      </c>
      <c r="O396" s="7">
        <f ca="1" t="array" ref="O396">IF(L395="","",IF(ROW()&lt;32,"",AVERAGE(IF(OFFSET(L$2,ROW()-21,0,20,1)&lt;&gt;"",OFFSET(L$2,ROW()-21,0,20,1)))))</f>
        <v>0.55</v>
      </c>
      <c r="P396" s="8">
        <f ca="1" t="shared" si="118"/>
        <v>0.514516129032258</v>
      </c>
      <c r="Q396" s="7">
        <f t="shared" si="136"/>
        <v>52.7624</v>
      </c>
      <c r="R396" s="7">
        <f t="shared" si="122"/>
        <v>8232.60719999988</v>
      </c>
      <c r="S396" s="14">
        <f t="shared" si="123"/>
        <v>-0.0500830345373614</v>
      </c>
      <c r="T396" s="15">
        <f ca="1" t="shared" si="124"/>
        <v>0.561290322580645</v>
      </c>
      <c r="U396" s="14">
        <f t="shared" si="125"/>
        <v>0.10506059742737</v>
      </c>
      <c r="V396" s="9">
        <f t="shared" si="126"/>
        <v>-1.82704022079523</v>
      </c>
      <c r="W396" s="16">
        <f t="shared" si="127"/>
        <v>0.574962466698569</v>
      </c>
      <c r="X396" s="17">
        <f ca="1" t="shared" si="128"/>
        <v>-0.0594928004829561</v>
      </c>
      <c r="Y396" s="9">
        <f ca="1" t="shared" si="119"/>
        <v>-0.00810566504659386</v>
      </c>
      <c r="Z396" s="5">
        <f ca="1" t="shared" si="120"/>
        <v>0.0417433356761062</v>
      </c>
      <c r="AA396">
        <f ca="1" t="shared" si="113"/>
        <v>0</v>
      </c>
      <c r="AB396">
        <f t="shared" si="121"/>
        <v>0</v>
      </c>
      <c r="AC396" s="5">
        <f ca="1" t="shared" si="132"/>
        <v>0</v>
      </c>
      <c r="AD396">
        <f ca="1" t="shared" si="133"/>
        <v>0</v>
      </c>
    </row>
    <row r="397" spans="1:30">
      <c r="A397">
        <f>IF([1]Sheet!A397="","",[1]Sheet!A397)</f>
        <v>3275798</v>
      </c>
      <c r="B397" t="str">
        <f>IF(A397="","",[1]Sheet!B397)</f>
        <v>2025-04-20 00:30:43</v>
      </c>
      <c r="C397" t="str">
        <f>IF(A397="","",[1]Sheet!C397)</f>
        <v>小单32.36  小双35.28  大双32.36</v>
      </c>
      <c r="D397" t="str">
        <f>IF(A397="","",[1]Sheet!D397)</f>
        <v>小双</v>
      </c>
      <c r="E397">
        <f>IF(A397="","",[1]Sheet!E397)</f>
        <v>100</v>
      </c>
      <c r="F397">
        <f>IF(A397="","",[1]Sheet!F397)</f>
        <v>14</v>
      </c>
      <c r="G397" t="str">
        <f>IF(A397="","",[1]Sheet!G397)</f>
        <v>大双</v>
      </c>
      <c r="H397">
        <f>IF(A397="","",[1]Sheet!H397)</f>
        <v>0</v>
      </c>
      <c r="I397">
        <f>IF(A397="","",[1]Sheet!I397)</f>
        <v>-100</v>
      </c>
      <c r="J397" t="str">
        <f>IF(A397="","",IF(F397="待开奖","",[1]Sheet!J397))</f>
        <v>否</v>
      </c>
      <c r="K397">
        <f t="shared" si="134"/>
        <v>0</v>
      </c>
      <c r="L397" s="7">
        <f t="shared" si="135"/>
        <v>1</v>
      </c>
      <c r="M397" s="7" cm="1">
        <f ca="1" t="array" ref="M397">IF(L396="",IF(G396=0,M396,""),IF(ROW()&lt;32,"",AVERAGE(IF(OFFSET(L$2,ROW()-31,0,30,1)&lt;&gt;"",OFFSET(L$2,ROW()-31,0,30,1)))))</f>
        <v>0.633333333333333</v>
      </c>
      <c r="N397" s="8">
        <f ca="1" t="shared" si="117"/>
        <v>0.656989247311828</v>
      </c>
      <c r="O397" s="7">
        <f ca="1" t="array" ref="O397">IF(L396="","",IF(ROW()&lt;32,"",AVERAGE(IF(OFFSET(L$2,ROW()-21,0,20,1)&lt;&gt;"",OFFSET(L$2,ROW()-21,0,20,1)))))</f>
        <v>0.55</v>
      </c>
      <c r="P397" s="8">
        <f ca="1" t="shared" si="118"/>
        <v>0.579032258064516</v>
      </c>
      <c r="Q397" s="7">
        <f t="shared" si="136"/>
        <v>-68.1</v>
      </c>
      <c r="R397" s="7">
        <f t="shared" si="122"/>
        <v>8164.50719999988</v>
      </c>
      <c r="S397" s="14">
        <f t="shared" si="123"/>
        <v>-0.0493017987795667</v>
      </c>
      <c r="T397" s="15">
        <f ca="1" t="shared" si="124"/>
        <v>0.656989247311828</v>
      </c>
      <c r="U397" s="14">
        <f t="shared" si="125"/>
        <v>0.10506059742737</v>
      </c>
      <c r="V397" s="9">
        <f t="shared" si="126"/>
        <v>-1.84635644580676</v>
      </c>
      <c r="W397" s="16">
        <f t="shared" si="127"/>
        <v>0.659776013783767</v>
      </c>
      <c r="X397" s="17">
        <f ca="1" t="shared" si="128"/>
        <v>-0.0335689126020143</v>
      </c>
      <c r="Y397" s="9">
        <f ca="1" t="shared" si="119"/>
        <v>-0.00945455020365192</v>
      </c>
      <c r="Z397" s="5">
        <f ca="1" t="shared" si="120"/>
        <v>0.041890283366781</v>
      </c>
      <c r="AA397">
        <f ca="1" t="shared" si="113"/>
        <v>0</v>
      </c>
      <c r="AB397">
        <f t="shared" si="121"/>
        <v>0</v>
      </c>
      <c r="AC397" s="5">
        <f ca="1" t="shared" si="132"/>
        <v>0</v>
      </c>
      <c r="AD397">
        <f ca="1" t="shared" si="133"/>
        <v>0</v>
      </c>
    </row>
    <row r="398" spans="1:30">
      <c r="A398">
        <f>IF([1]Sheet!A398="","",[1]Sheet!A398)</f>
        <v>3275799</v>
      </c>
      <c r="B398" t="str">
        <f>IF(A398="","",[1]Sheet!B398)</f>
        <v>2025-04-20 00:34:13</v>
      </c>
      <c r="C398" t="str">
        <f>IF(A398="","",[1]Sheet!C398)</f>
        <v>小单32.36  小双35.28  大双32.36</v>
      </c>
      <c r="D398" t="str">
        <f>IF(A398="","",[1]Sheet!D398)</f>
        <v>小双</v>
      </c>
      <c r="E398">
        <f>IF(A398="","",[1]Sheet!E398)</f>
        <v>100</v>
      </c>
      <c r="F398">
        <f>IF(A398="","",[1]Sheet!F398)</f>
        <v>20</v>
      </c>
      <c r="G398" t="str">
        <f>IF(A398="","",[1]Sheet!G398)</f>
        <v>大双</v>
      </c>
      <c r="H398">
        <f>IF(A398="","",[1]Sheet!H398)</f>
        <v>152.7392</v>
      </c>
      <c r="I398">
        <f>IF(A398="","",[1]Sheet!I398)</f>
        <v>52.7392</v>
      </c>
      <c r="J398" t="str">
        <f>IF(A398="","",IF(F398="待开奖","",[1]Sheet!J398))</f>
        <v>是</v>
      </c>
      <c r="K398">
        <f t="shared" si="134"/>
        <v>1</v>
      </c>
      <c r="L398" s="7">
        <f t="shared" si="135"/>
        <v>1</v>
      </c>
      <c r="M398" s="7" cm="1">
        <f ca="1" t="array" ref="M398">IF(L397="",IF(G397=0,M397,""),IF(ROW()&lt;32,"",AVERAGE(IF(OFFSET(L$2,ROW()-31,0,30,1)&lt;&gt;"",OFFSET(L$2,ROW()-31,0,30,1)))))</f>
        <v>0.633333333333333</v>
      </c>
      <c r="N398" s="8">
        <f ca="1" t="shared" si="117"/>
        <v>0.656989247311828</v>
      </c>
      <c r="O398" s="7">
        <f ca="1" t="array" ref="O398">IF(L397="","",IF(ROW()&lt;32,"",AVERAGE(IF(OFFSET(L$2,ROW()-21,0,20,1)&lt;&gt;"",OFFSET(L$2,ROW()-21,0,20,1)))))</f>
        <v>0.55</v>
      </c>
      <c r="P398" s="8">
        <f ca="1" t="shared" si="118"/>
        <v>0.579032258064516</v>
      </c>
      <c r="Q398" s="7">
        <f t="shared" si="136"/>
        <v>52.7392</v>
      </c>
      <c r="R398" s="7">
        <f t="shared" si="122"/>
        <v>8217.24639999988</v>
      </c>
      <c r="S398" s="14">
        <f t="shared" si="123"/>
        <v>-0.0628733438371329</v>
      </c>
      <c r="T398" s="15">
        <f ca="1" t="shared" si="124"/>
        <v>0.656989247311828</v>
      </c>
      <c r="U398" s="14">
        <f t="shared" si="125"/>
        <v>0.10506059742737</v>
      </c>
      <c r="V398" s="9">
        <f t="shared" si="126"/>
        <v>-1.91732654611868</v>
      </c>
      <c r="W398" s="16">
        <f t="shared" si="127"/>
        <v>0.578066396205931</v>
      </c>
      <c r="X398" s="17">
        <f ca="1" t="shared" si="128"/>
        <v>-0.05290834790826</v>
      </c>
      <c r="Y398" s="9">
        <f ca="1" t="shared" si="119"/>
        <v>-0.0121274373317072</v>
      </c>
      <c r="Z398" s="5">
        <f ca="1" t="shared" si="120"/>
        <v>0.0420192329781221</v>
      </c>
      <c r="AA398">
        <f ca="1" t="shared" si="113"/>
        <v>0</v>
      </c>
      <c r="AB398">
        <f t="shared" si="121"/>
        <v>1</v>
      </c>
      <c r="AC398" s="5">
        <f ca="1" t="shared" si="132"/>
        <v>0</v>
      </c>
      <c r="AD398">
        <f ca="1" t="shared" si="133"/>
        <v>0</v>
      </c>
    </row>
    <row r="399" spans="1:30">
      <c r="A399">
        <f>IF([1]Sheet!A399="","",[1]Sheet!A399)</f>
        <v>3275800</v>
      </c>
      <c r="B399" t="str">
        <f>IF(A399="","",[1]Sheet!B399)</f>
        <v>2025-04-20 00:37:44</v>
      </c>
      <c r="C399" t="str">
        <f>IF(A399="","",[1]Sheet!C399)</f>
        <v>小单32.36  小双35.28  大双32.36</v>
      </c>
      <c r="D399" t="str">
        <f>IF(A399="","",[1]Sheet!D399)</f>
        <v>小双</v>
      </c>
      <c r="E399">
        <f>IF(A399="","",[1]Sheet!E399)</f>
        <v>100</v>
      </c>
      <c r="F399">
        <f>IF(A399="","",[1]Sheet!F399)</f>
        <v>22</v>
      </c>
      <c r="G399" t="str">
        <f>IF(A399="","",[1]Sheet!G399)</f>
        <v>大双</v>
      </c>
      <c r="H399">
        <f>IF(A399="","",[1]Sheet!H399)</f>
        <v>152.7392</v>
      </c>
      <c r="I399">
        <f>IF(A399="","",[1]Sheet!I399)</f>
        <v>52.7392</v>
      </c>
      <c r="J399" t="str">
        <f>IF(A399="","",IF(F399="待开奖","",[1]Sheet!J399))</f>
        <v>是</v>
      </c>
      <c r="K399">
        <f t="shared" si="134"/>
        <v>1</v>
      </c>
      <c r="L399" s="7">
        <f t="shared" si="135"/>
        <v>1</v>
      </c>
      <c r="M399" s="7" cm="1">
        <f ca="1" t="array" ref="M399">IF(L398="",IF(G398=0,M398,""),IF(ROW()&lt;32,"",AVERAGE(IF(OFFSET(L$2,ROW()-31,0,30,1)&lt;&gt;"",OFFSET(L$2,ROW()-31,0,30,1)))))</f>
        <v>0.633333333333333</v>
      </c>
      <c r="N399" s="8">
        <f ca="1" t="shared" si="117"/>
        <v>0.656989247311828</v>
      </c>
      <c r="O399" s="7">
        <f ca="1" t="array" ref="O399">IF(L398="","",IF(ROW()&lt;32,"",AVERAGE(IF(OFFSET(L$2,ROW()-21,0,20,1)&lt;&gt;"",OFFSET(L$2,ROW()-21,0,20,1)))))</f>
        <v>0.6</v>
      </c>
      <c r="P399" s="8">
        <f ca="1" t="shared" si="118"/>
        <v>0.625806451612903</v>
      </c>
      <c r="Q399" s="7">
        <f t="shared" si="136"/>
        <v>52.7392</v>
      </c>
      <c r="R399" s="7">
        <f t="shared" si="122"/>
        <v>8269.98559999988</v>
      </c>
      <c r="S399" s="14">
        <f t="shared" si="123"/>
        <v>-0.0624950342363322</v>
      </c>
      <c r="T399" s="15">
        <f ca="1" t="shared" si="124"/>
        <v>0.656989247311828</v>
      </c>
      <c r="U399" s="14">
        <f t="shared" si="125"/>
        <v>0.10506059742737</v>
      </c>
      <c r="V399" s="9">
        <f t="shared" si="126"/>
        <v>-1.99671553382368</v>
      </c>
      <c r="W399" s="16">
        <f t="shared" si="127"/>
        <v>0.578066396205931</v>
      </c>
      <c r="X399" s="17">
        <f ca="1" t="shared" si="128"/>
        <v>-0.0607337537985199</v>
      </c>
      <c r="Y399" s="9">
        <f ca="1" t="shared" si="119"/>
        <v>-0.0152300655781103</v>
      </c>
      <c r="Z399" s="5">
        <f ca="1" t="shared" si="120"/>
        <v>0.042057285193175</v>
      </c>
      <c r="AA399">
        <f ca="1" t="shared" si="113"/>
        <v>0</v>
      </c>
      <c r="AB399">
        <f t="shared" si="121"/>
        <v>0</v>
      </c>
      <c r="AC399" s="5">
        <f ca="1" t="shared" si="132"/>
        <v>0</v>
      </c>
      <c r="AD399">
        <f ca="1" t="shared" si="133"/>
        <v>0</v>
      </c>
    </row>
    <row r="400" spans="1:30">
      <c r="A400">
        <f>IF([1]Sheet!A400="","",[1]Sheet!A400)</f>
        <v>3275801</v>
      </c>
      <c r="B400" t="str">
        <f>IF(A400="","",[1]Sheet!B400)</f>
        <v>2025-04-20 00:41:15</v>
      </c>
      <c r="C400" t="str">
        <f>IF(A400="","",[1]Sheet!C400)</f>
        <v>大双31.45  小双34.28  大单34.28</v>
      </c>
      <c r="D400" t="str">
        <f>IF(A400="","",[1]Sheet!D400)</f>
        <v>大双</v>
      </c>
      <c r="E400">
        <f>IF(A400="","",[1]Sheet!E400)</f>
        <v>100.01</v>
      </c>
      <c r="F400">
        <f>IF(A400="","",[1]Sheet!F400)</f>
        <v>11</v>
      </c>
      <c r="G400" t="str">
        <f>IF(A400="","",[1]Sheet!G400)</f>
        <v>小单</v>
      </c>
      <c r="H400">
        <f>IF(A400="","",[1]Sheet!H400)</f>
        <v>0</v>
      </c>
      <c r="I400">
        <f>IF(A400="","",[1]Sheet!I400)</f>
        <v>-100.01</v>
      </c>
      <c r="J400" t="str">
        <f>IF(A400="","",IF(F400="待开奖","",[1]Sheet!J400))</f>
        <v>否</v>
      </c>
      <c r="K400">
        <f t="shared" si="134"/>
        <v>0</v>
      </c>
      <c r="L400" s="7">
        <f t="shared" si="135"/>
        <v>0</v>
      </c>
      <c r="M400" s="7" cm="1">
        <f ca="1" t="array" ref="M400">IF(L399="",IF(G399=0,M399,""),IF(ROW()&lt;32,"",AVERAGE(IF(OFFSET(L$2,ROW()-31,0,30,1)&lt;&gt;"",OFFSET(L$2,ROW()-31,0,30,1)))))</f>
        <v>0.6</v>
      </c>
      <c r="N400" s="8">
        <f ca="1" t="shared" si="117"/>
        <v>0.656989247311828</v>
      </c>
      <c r="O400" s="7">
        <f ca="1" t="array" ref="O400">IF(L399="","",IF(ROW()&lt;32,"",AVERAGE(IF(OFFSET(L$2,ROW()-21,0,20,1)&lt;&gt;"",OFFSET(L$2,ROW()-21,0,20,1)))))</f>
        <v>0.55</v>
      </c>
      <c r="P400" s="8">
        <f ca="1" t="shared" si="118"/>
        <v>0.579032258064516</v>
      </c>
      <c r="Q400" s="7">
        <f t="shared" si="136"/>
        <v>-100.01</v>
      </c>
      <c r="R400" s="7">
        <f t="shared" si="122"/>
        <v>8169.97559999988</v>
      </c>
      <c r="S400" s="14">
        <f t="shared" si="123"/>
        <v>-0.0621212499924599</v>
      </c>
      <c r="T400" s="15">
        <f ca="1" t="shared" si="124"/>
        <v>0.656989247311828</v>
      </c>
      <c r="U400" s="14">
        <f t="shared" si="125"/>
        <v>0.10506059742737</v>
      </c>
      <c r="V400" s="9">
        <f t="shared" si="126"/>
        <v>-2.08617597320931</v>
      </c>
      <c r="W400" s="16">
        <f t="shared" si="127"/>
        <v>0.578066396205931</v>
      </c>
      <c r="X400" s="17">
        <f ca="1" t="shared" si="128"/>
        <v>-0.0695676624639209</v>
      </c>
      <c r="Y400" s="9">
        <f ca="1" t="shared" si="119"/>
        <v>-0.0183941012299063</v>
      </c>
      <c r="Z400" s="5">
        <f ca="1" t="shared" si="120"/>
        <v>0.0424537708054113</v>
      </c>
      <c r="AA400">
        <f ca="1" t="shared" si="113"/>
        <v>0</v>
      </c>
      <c r="AB400">
        <f t="shared" si="121"/>
        <v>0</v>
      </c>
      <c r="AC400" s="5">
        <f ca="1" t="shared" si="132"/>
        <v>0</v>
      </c>
      <c r="AD400">
        <f ca="1" t="shared" si="133"/>
        <v>0</v>
      </c>
    </row>
    <row r="401" spans="1:30">
      <c r="A401">
        <f>IF([1]Sheet!A401="","",[1]Sheet!A401)</f>
        <v>3275802</v>
      </c>
      <c r="B401" t="str">
        <f>IF(A401="","",[1]Sheet!B401)</f>
        <v>2025-04-20 00:44:46</v>
      </c>
      <c r="C401" t="str">
        <f>IF(A401="","",[1]Sheet!C401)</f>
        <v>小单32.36  小双35.28  大双32.36</v>
      </c>
      <c r="D401" t="str">
        <f>IF(A401="","",[1]Sheet!D401)</f>
        <v>小双</v>
      </c>
      <c r="E401">
        <f>IF(A401="","",[1]Sheet!E401)</f>
        <v>100</v>
      </c>
      <c r="F401">
        <f>IF(A401="","",[1]Sheet!F401)</f>
        <v>12</v>
      </c>
      <c r="G401" t="str">
        <f>IF(A401="","",[1]Sheet!G401)</f>
        <v>小双</v>
      </c>
      <c r="H401">
        <f>IF(A401="","",[1]Sheet!H401)</f>
        <v>152.7624</v>
      </c>
      <c r="I401">
        <f>IF(A401="","",[1]Sheet!I401)</f>
        <v>52.7624</v>
      </c>
      <c r="J401" t="str">
        <f>IF(A401="","",IF(F401="待开奖","",[1]Sheet!J401))</f>
        <v>是</v>
      </c>
      <c r="K401">
        <f t="shared" si="134"/>
        <v>1</v>
      </c>
      <c r="L401" s="7">
        <f t="shared" si="135"/>
        <v>1</v>
      </c>
      <c r="M401" s="7" cm="1">
        <f ca="1" t="array" ref="M401">IF(L400="",IF(G400=0,M400,""),IF(ROW()&lt;32,"",AVERAGE(IF(OFFSET(L$2,ROW()-31,0,30,1)&lt;&gt;"",OFFSET(L$2,ROW()-31,0,30,1)))))</f>
        <v>0.6</v>
      </c>
      <c r="N401" s="8">
        <f ca="1" t="shared" si="117"/>
        <v>0.561290322580645</v>
      </c>
      <c r="O401" s="7">
        <f ca="1" t="array" ref="O401">IF(L400="","",IF(ROW()&lt;32,"",AVERAGE(IF(OFFSET(L$2,ROW()-21,0,20,1)&lt;&gt;"",OFFSET(L$2,ROW()-21,0,20,1)))))</f>
        <v>0.6</v>
      </c>
      <c r="P401" s="8">
        <f ca="1" t="shared" si="118"/>
        <v>0.561290322580645</v>
      </c>
      <c r="Q401" s="7">
        <f t="shared" si="136"/>
        <v>52.7624</v>
      </c>
      <c r="R401" s="7">
        <f t="shared" si="122"/>
        <v>8222.73799999988</v>
      </c>
      <c r="S401" s="14">
        <f t="shared" si="123"/>
        <v>-0.0789718291701175</v>
      </c>
      <c r="T401" s="15">
        <f ca="1" t="shared" si="124"/>
        <v>0.561290322580645</v>
      </c>
      <c r="U401" s="14">
        <f t="shared" si="125"/>
        <v>0.10506059742737</v>
      </c>
      <c r="V401" s="9">
        <f t="shared" si="126"/>
        <v>-2.28569210353311</v>
      </c>
      <c r="W401" s="16">
        <f t="shared" si="127"/>
        <v>0.504369737815731</v>
      </c>
      <c r="X401" s="17">
        <f ca="1" t="shared" si="128"/>
        <v>-0.121083900034855</v>
      </c>
      <c r="Y401" s="9">
        <f ca="1" t="shared" si="119"/>
        <v>-0.0236709336550522</v>
      </c>
      <c r="Z401" s="5">
        <f ca="1" t="shared" si="120"/>
        <v>0.0449764672022437</v>
      </c>
      <c r="AA401">
        <f ca="1" t="shared" si="113"/>
        <v>0</v>
      </c>
      <c r="AB401">
        <f t="shared" si="121"/>
        <v>0</v>
      </c>
      <c r="AC401" s="5">
        <f ca="1" t="shared" si="132"/>
        <v>0</v>
      </c>
      <c r="AD401">
        <f ca="1" t="shared" si="133"/>
        <v>0</v>
      </c>
    </row>
    <row r="402" spans="1:30">
      <c r="A402">
        <f>IF([1]Sheet!A402="","",[1]Sheet!A402)</f>
        <v>3275803</v>
      </c>
      <c r="B402" t="str">
        <f>IF(A402="","",[1]Sheet!B402)</f>
        <v>2025-04-20 00:48:17</v>
      </c>
      <c r="C402" t="str">
        <f>IF(A402="","",[1]Sheet!C402)</f>
        <v>小单32.36  小双35.28  大双32.36</v>
      </c>
      <c r="D402" t="str">
        <f>IF(A402="","",[1]Sheet!D402)</f>
        <v>小双</v>
      </c>
      <c r="E402">
        <f>IF(A402="","",[1]Sheet!E402)</f>
        <v>100</v>
      </c>
      <c r="F402">
        <f>IF(A402="","",[1]Sheet!F402)</f>
        <v>15</v>
      </c>
      <c r="G402" t="str">
        <f>IF(A402="","",[1]Sheet!G402)</f>
        <v>大单</v>
      </c>
      <c r="H402">
        <f>IF(A402="","",[1]Sheet!H402)</f>
        <v>0</v>
      </c>
      <c r="I402">
        <f>IF(A402="","",[1]Sheet!I402)</f>
        <v>-100</v>
      </c>
      <c r="J402" t="str">
        <f>IF(A402="","",IF(F402="待开奖","",[1]Sheet!J402))</f>
        <v>否</v>
      </c>
      <c r="K402">
        <f t="shared" si="134"/>
        <v>0</v>
      </c>
      <c r="L402" s="7">
        <f t="shared" si="135"/>
        <v>0</v>
      </c>
      <c r="M402" s="7" cm="1">
        <f ca="1" t="array" ref="M402">IF(L401="",IF(G401=0,M401,""),IF(ROW()&lt;32,"",AVERAGE(IF(OFFSET(L$2,ROW()-31,0,30,1)&lt;&gt;"",OFFSET(L$2,ROW()-31,0,30,1)))))</f>
        <v>0.566666666666667</v>
      </c>
      <c r="N402" s="8">
        <f ca="1" t="shared" si="117"/>
        <v>0.625806451612903</v>
      </c>
      <c r="O402" s="7">
        <f ca="1" t="array" ref="O402">IF(L401="","",IF(ROW()&lt;32,"",AVERAGE(IF(OFFSET(L$2,ROW()-21,0,20,1)&lt;&gt;"",OFFSET(L$2,ROW()-21,0,20,1)))))</f>
        <v>0.6</v>
      </c>
      <c r="P402" s="8">
        <f ca="1" t="shared" si="118"/>
        <v>0.625806451612903</v>
      </c>
      <c r="Q402" s="7">
        <f t="shared" si="136"/>
        <v>-100</v>
      </c>
      <c r="R402" s="7">
        <f t="shared" si="122"/>
        <v>8122.73799999988</v>
      </c>
      <c r="S402" s="14">
        <f t="shared" si="123"/>
        <v>-0.0785024801546183</v>
      </c>
      <c r="T402" s="15">
        <f ca="1" t="shared" si="124"/>
        <v>0.625806451612903</v>
      </c>
      <c r="U402" s="14">
        <f t="shared" si="125"/>
        <v>0.10506059742737</v>
      </c>
      <c r="V402" s="9">
        <f t="shared" si="126"/>
        <v>-2.53874377174362</v>
      </c>
      <c r="W402" s="16">
        <f t="shared" si="127"/>
        <v>0.504385203554453</v>
      </c>
      <c r="X402" s="17">
        <f ca="1" t="shared" si="128"/>
        <v>-0.133343489770932</v>
      </c>
      <c r="Y402" s="9">
        <f ca="1" t="shared" si="119"/>
        <v>-0.0301344620179238</v>
      </c>
      <c r="Z402" s="5">
        <f ca="1" t="shared" si="120"/>
        <v>0.0463198962686093</v>
      </c>
      <c r="AA402">
        <f ca="1" t="shared" si="113"/>
        <v>0</v>
      </c>
      <c r="AB402">
        <f t="shared" si="121"/>
        <v>0</v>
      </c>
      <c r="AC402" s="5">
        <f ca="1" t="shared" si="132"/>
        <v>0</v>
      </c>
      <c r="AD402">
        <f ca="1" t="shared" si="133"/>
        <v>0</v>
      </c>
    </row>
    <row r="403" spans="1:30">
      <c r="A403">
        <f>IF([1]Sheet!A403="","",[1]Sheet!A403)</f>
        <v>3275804</v>
      </c>
      <c r="B403" t="str">
        <f>IF(A403="","",[1]Sheet!B403)</f>
        <v>2025-04-20 00:51:48</v>
      </c>
      <c r="C403" t="str">
        <f>IF(A403="","",[1]Sheet!C403)</f>
        <v>小单32.36  小双35.28  大双32.36</v>
      </c>
      <c r="D403" t="str">
        <f>IF(A403="","",[1]Sheet!D403)</f>
        <v>小双</v>
      </c>
      <c r="E403">
        <f>IF(A403="","",[1]Sheet!E403)</f>
        <v>100</v>
      </c>
      <c r="F403">
        <f>IF(A403="","",[1]Sheet!F403)</f>
        <v>15</v>
      </c>
      <c r="G403" t="str">
        <f>IF(A403="","",[1]Sheet!G403)</f>
        <v>大单</v>
      </c>
      <c r="H403">
        <f>IF(A403="","",[1]Sheet!H403)</f>
        <v>0</v>
      </c>
      <c r="I403">
        <f>IF(A403="","",[1]Sheet!I403)</f>
        <v>-100</v>
      </c>
      <c r="J403" t="str">
        <f>IF(A403="","",IF(F403="待开奖","",[1]Sheet!J403))</f>
        <v>否</v>
      </c>
      <c r="K403">
        <f t="shared" si="134"/>
        <v>0</v>
      </c>
      <c r="L403" s="7">
        <f t="shared" si="135"/>
        <v>0</v>
      </c>
      <c r="M403" s="7" cm="1">
        <f ca="1" t="array" ref="M403">IF(L402="",IF(G402=0,M402,""),IF(ROW()&lt;32,"",AVERAGE(IF(OFFSET(L$2,ROW()-31,0,30,1)&lt;&gt;"",OFFSET(L$2,ROW()-31,0,30,1)))))</f>
        <v>0.533333333333333</v>
      </c>
      <c r="N403" s="8">
        <f ca="1" t="shared" si="117"/>
        <v>0.53010752688172</v>
      </c>
      <c r="O403" s="7">
        <f ca="1" t="array" ref="O403">IF(L402="","",IF(ROW()&lt;32,"",AVERAGE(IF(OFFSET(L$2,ROW()-21,0,20,1)&lt;&gt;"",OFFSET(L$2,ROW()-21,0,20,1)))))</f>
        <v>0.6</v>
      </c>
      <c r="P403" s="8">
        <f ca="1" t="shared" si="118"/>
        <v>0.561290322580645</v>
      </c>
      <c r="Q403" s="7">
        <f t="shared" si="136"/>
        <v>-100</v>
      </c>
      <c r="R403" s="7">
        <f t="shared" si="122"/>
        <v>8022.73799999988</v>
      </c>
      <c r="S403" s="14">
        <f t="shared" si="123"/>
        <v>-0.0946234301135549</v>
      </c>
      <c r="T403" s="15">
        <f ca="1" t="shared" si="124"/>
        <v>0.53010752688172</v>
      </c>
      <c r="U403" s="14">
        <f t="shared" si="125"/>
        <v>0.10506059742737</v>
      </c>
      <c r="V403" s="9">
        <f t="shared" si="126"/>
        <v>-2.84063286911716</v>
      </c>
      <c r="W403" s="16">
        <f t="shared" si="127"/>
        <v>0.439902755470005</v>
      </c>
      <c r="X403" s="17">
        <f ca="1" t="shared" si="128"/>
        <v>-0.193956714250649</v>
      </c>
      <c r="Y403" s="9">
        <f ca="1" t="shared" si="119"/>
        <v>-0.0387755950880221</v>
      </c>
      <c r="Z403" s="5">
        <f ca="1" t="shared" si="120"/>
        <v>0.0515946504040639</v>
      </c>
      <c r="AA403">
        <f ca="1" t="shared" si="113"/>
        <v>0</v>
      </c>
      <c r="AB403">
        <f t="shared" si="121"/>
        <v>0</v>
      </c>
      <c r="AC403" s="5">
        <f ca="1" t="shared" si="132"/>
        <v>0</v>
      </c>
      <c r="AD403">
        <f ca="1" t="shared" si="133"/>
        <v>0</v>
      </c>
    </row>
    <row r="404" spans="1:30">
      <c r="A404">
        <f>IF([1]Sheet!A404="","",[1]Sheet!A404)</f>
        <v>3275805</v>
      </c>
      <c r="B404" t="str">
        <f>IF(A404="","",[1]Sheet!B404)</f>
        <v>2025-04-20 00:55:19</v>
      </c>
      <c r="C404" t="str">
        <f>IF(A404="","",[1]Sheet!C404)</f>
        <v>大双31.45  小双34.28  大单34.28</v>
      </c>
      <c r="D404" t="str">
        <f>IF(A404="","",[1]Sheet!D404)</f>
        <v>大双</v>
      </c>
      <c r="E404">
        <f>IF(A404="","",[1]Sheet!E404)</f>
        <v>100.01</v>
      </c>
      <c r="F404">
        <f>IF(A404="","",[1]Sheet!F404)</f>
        <v>13</v>
      </c>
      <c r="G404" t="str">
        <f>IF(A404="","",[1]Sheet!G404)</f>
        <v>小单</v>
      </c>
      <c r="H404">
        <f>IF(A404="","",[1]Sheet!H404)</f>
        <v>0</v>
      </c>
      <c r="I404">
        <f>IF(A404="","",[1]Sheet!I404)</f>
        <v>-100.01</v>
      </c>
      <c r="J404" t="str">
        <f>IF(A404="","",IF(F404="待开奖","",[1]Sheet!J404))</f>
        <v>否</v>
      </c>
      <c r="K404">
        <f t="shared" si="134"/>
        <v>0</v>
      </c>
      <c r="L404" s="7">
        <f t="shared" si="135"/>
        <v>0</v>
      </c>
      <c r="M404" s="7" cm="1">
        <f ca="1" t="array" ref="M404">IF(L403="",IF(G403=0,M403,""),IF(ROW()&lt;32,"",AVERAGE(IF(OFFSET(L$2,ROW()-31,0,30,1)&lt;&gt;"",OFFSET(L$2,ROW()-31,0,30,1)))))</f>
        <v>0.533333333333333</v>
      </c>
      <c r="N404" s="8">
        <f ca="1" t="shared" si="117"/>
        <v>0.498924731182796</v>
      </c>
      <c r="O404" s="7">
        <f ca="1" t="array" ref="O404">IF(L403="","",IF(ROW()&lt;32,"",AVERAGE(IF(OFFSET(L$2,ROW()-21,0,20,1)&lt;&gt;"",OFFSET(L$2,ROW()-21,0,20,1)))))</f>
        <v>0.55</v>
      </c>
      <c r="P404" s="8">
        <f ca="1" t="shared" si="118"/>
        <v>0.514516129032258</v>
      </c>
      <c r="Q404" s="7">
        <f t="shared" si="136"/>
        <v>-100.01</v>
      </c>
      <c r="R404" s="7">
        <f t="shared" si="122"/>
        <v>7922.72799999988</v>
      </c>
      <c r="S404" s="14">
        <f t="shared" si="123"/>
        <v>-0.0956889907162806</v>
      </c>
      <c r="T404" s="15">
        <f ca="1" t="shared" si="124"/>
        <v>0.498924731182796</v>
      </c>
      <c r="U404" s="14">
        <f t="shared" si="125"/>
        <v>0.0956889907162806</v>
      </c>
      <c r="V404" s="9">
        <f t="shared" si="126"/>
        <v>-3.26115710569639</v>
      </c>
      <c r="W404" s="16">
        <f t="shared" si="127"/>
        <v>0.38553841267227</v>
      </c>
      <c r="X404" s="17">
        <f ca="1" t="shared" si="128"/>
        <v>-0.245190317495622</v>
      </c>
      <c r="Y404" s="9">
        <f ca="1" t="shared" si="119"/>
        <v>-0.0492428938595558</v>
      </c>
      <c r="Z404" s="5">
        <f ca="1" t="shared" si="120"/>
        <v>0.0598892514574657</v>
      </c>
      <c r="AA404">
        <f ca="1" t="shared" si="113"/>
        <v>0</v>
      </c>
      <c r="AB404">
        <f t="shared" si="121"/>
        <v>0</v>
      </c>
      <c r="AC404" s="5">
        <f ca="1" t="shared" si="132"/>
        <v>0</v>
      </c>
      <c r="AD404">
        <f ca="1" t="shared" si="133"/>
        <v>0</v>
      </c>
    </row>
    <row r="405" spans="1:30">
      <c r="A405">
        <f>IF([1]Sheet!A405="","",[1]Sheet!A405)</f>
        <v>3275806</v>
      </c>
      <c r="B405" t="str">
        <f>IF(A405="","",[1]Sheet!B405)</f>
        <v>2025-04-20 00:58:40</v>
      </c>
      <c r="C405" t="str">
        <f>IF(A405="","",[1]Sheet!C405)</f>
        <v>大双31.45  小双34.28  大单34.28</v>
      </c>
      <c r="D405" t="str">
        <f>IF(A405="","",[1]Sheet!D405)</f>
        <v>大双</v>
      </c>
      <c r="E405">
        <f>IF(A405="","",[1]Sheet!E405)</f>
        <v>100.01</v>
      </c>
      <c r="F405">
        <f>IF(A405="","",[1]Sheet!F405)</f>
        <v>11</v>
      </c>
      <c r="G405" t="str">
        <f>IF(A405="","",[1]Sheet!G405)</f>
        <v>小单</v>
      </c>
      <c r="H405">
        <f>IF(A405="","",[1]Sheet!H405)</f>
        <v>0</v>
      </c>
      <c r="I405">
        <f>IF(A405="","",[1]Sheet!I405)</f>
        <v>-100.01</v>
      </c>
      <c r="J405" t="str">
        <f>IF(A405="","",IF(F405="待开奖","",[1]Sheet!J405))</f>
        <v>否</v>
      </c>
      <c r="K405">
        <f t="shared" si="134"/>
        <v>0</v>
      </c>
      <c r="L405" s="7">
        <f t="shared" si="135"/>
        <v>0</v>
      </c>
      <c r="M405" s="7" cm="1">
        <f ca="1" t="array" ref="M405">IF(L404="",IF(G404=0,M404,""),IF(ROW()&lt;32,"",AVERAGE(IF(OFFSET(L$2,ROW()-31,0,30,1)&lt;&gt;"",OFFSET(L$2,ROW()-31,0,30,1)))))</f>
        <v>0.5</v>
      </c>
      <c r="N405" s="8">
        <f ca="1" t="shared" si="117"/>
        <v>0.498924731182796</v>
      </c>
      <c r="O405" s="7">
        <f ca="1" t="array" ref="O405">IF(L404="","",IF(ROW()&lt;32,"",AVERAGE(IF(OFFSET(L$2,ROW()-21,0,20,1)&lt;&gt;"",OFFSET(L$2,ROW()-21,0,20,1)))))</f>
        <v>0.55</v>
      </c>
      <c r="P405" s="8">
        <f ca="1" t="shared" si="118"/>
        <v>0.514516129032258</v>
      </c>
      <c r="Q405" s="7">
        <f t="shared" si="136"/>
        <v>-100.01</v>
      </c>
      <c r="R405" s="7">
        <f t="shared" si="122"/>
        <v>7822.71799999988</v>
      </c>
      <c r="S405" s="14">
        <f t="shared" si="123"/>
        <v>-0.100053864585207</v>
      </c>
      <c r="T405" s="15">
        <f ca="1" t="shared" si="124"/>
        <v>0.498924731182796</v>
      </c>
      <c r="U405" s="14">
        <f t="shared" si="125"/>
        <v>0.100053864585207</v>
      </c>
      <c r="V405" s="9">
        <f t="shared" si="126"/>
        <v>-3.55428023724337</v>
      </c>
      <c r="W405" s="16">
        <f t="shared" si="127"/>
        <v>0.38553841267227</v>
      </c>
      <c r="X405" s="17">
        <f ca="1" t="shared" si="128"/>
        <v>-0.277121554971675</v>
      </c>
      <c r="Y405" s="9">
        <f ca="1" t="shared" si="119"/>
        <v>-0.059510513815661</v>
      </c>
      <c r="Z405" s="5">
        <f ca="1" t="shared" si="120"/>
        <v>0.0706973889934622</v>
      </c>
      <c r="AA405">
        <f ca="1" t="shared" si="113"/>
        <v>0</v>
      </c>
      <c r="AB405">
        <f t="shared" si="121"/>
        <v>1</v>
      </c>
      <c r="AC405" s="5">
        <f ca="1" t="shared" si="132"/>
        <v>0</v>
      </c>
      <c r="AD405">
        <f ca="1" t="shared" si="133"/>
        <v>0</v>
      </c>
    </row>
    <row r="406" spans="1:30">
      <c r="A406">
        <f>IF([1]Sheet!A406="","",[1]Sheet!A406)</f>
        <v>3275807</v>
      </c>
      <c r="B406" t="str">
        <f>IF(A406="","",[1]Sheet!B406)</f>
        <v>2025-04-20 01:02:21</v>
      </c>
      <c r="C406" t="str">
        <f>IF(A406="","",[1]Sheet!C406)</f>
        <v>大双31.45  小双34.28  大单34.28</v>
      </c>
      <c r="D406" t="str">
        <f>IF(A406="","",[1]Sheet!D406)</f>
        <v>大双</v>
      </c>
      <c r="E406">
        <f>IF(A406="","",[1]Sheet!E406)</f>
        <v>100.01</v>
      </c>
      <c r="F406">
        <f>IF(A406="","",[1]Sheet!F406)</f>
        <v>21</v>
      </c>
      <c r="G406" t="str">
        <f>IF(A406="","",[1]Sheet!G406)</f>
        <v>大单</v>
      </c>
      <c r="H406">
        <f>IF(A406="","",[1]Sheet!H406)</f>
        <v>148.4324</v>
      </c>
      <c r="I406">
        <f>IF(A406="","",[1]Sheet!I406)</f>
        <v>48.4224</v>
      </c>
      <c r="J406" t="str">
        <f>IF(A406="","",IF(F406="待开奖","",[1]Sheet!J406))</f>
        <v>是</v>
      </c>
      <c r="K406">
        <f t="shared" si="134"/>
        <v>1</v>
      </c>
      <c r="L406" s="7">
        <f t="shared" si="135"/>
        <v>1</v>
      </c>
      <c r="M406" s="7" cm="1">
        <f ca="1" t="array" ref="M406">IF(L405="",IF(G405=0,M405,""),IF(ROW()&lt;32,"",AVERAGE(IF(OFFSET(L$2,ROW()-31,0,30,1)&lt;&gt;"",OFFSET(L$2,ROW()-31,0,30,1)))))</f>
        <v>0.533333333333333</v>
      </c>
      <c r="N406" s="8">
        <f ca="1" t="shared" si="117"/>
        <v>0.467741935483871</v>
      </c>
      <c r="O406" s="7">
        <f ca="1" t="array" ref="O406">IF(L405="","",IF(ROW()&lt;32,"",AVERAGE(IF(OFFSET(L$2,ROW()-21,0,20,1)&lt;&gt;"",OFFSET(L$2,ROW()-21,0,20,1)))))</f>
        <v>0.6</v>
      </c>
      <c r="P406" s="8">
        <f ca="1" t="shared" si="118"/>
        <v>0.561290322580645</v>
      </c>
      <c r="Q406" s="7">
        <f t="shared" si="136"/>
        <v>48.4224</v>
      </c>
      <c r="R406" s="7">
        <f t="shared" si="122"/>
        <v>7871.14039999988</v>
      </c>
      <c r="S406" s="14">
        <f t="shared" si="123"/>
        <v>-0.101203555147857</v>
      </c>
      <c r="T406" s="15">
        <f ca="1" t="shared" si="124"/>
        <v>0.467741935483871</v>
      </c>
      <c r="U406" s="14">
        <f t="shared" si="125"/>
        <v>0.111094450238632</v>
      </c>
      <c r="V406" s="9">
        <f t="shared" si="126"/>
        <v>-3.73969632321797</v>
      </c>
      <c r="W406" s="16">
        <f t="shared" si="127"/>
        <v>0.38553841267227</v>
      </c>
      <c r="X406" s="17">
        <f ca="1" t="shared" si="128"/>
        <v>-0.305556805573743</v>
      </c>
      <c r="Y406" s="9">
        <f ca="1" t="shared" si="119"/>
        <v>-0.0707902015313791</v>
      </c>
      <c r="Z406" s="5">
        <f ca="1" t="shared" si="120"/>
        <v>0.0812686869334579</v>
      </c>
      <c r="AA406">
        <f ca="1" t="shared" si="113"/>
        <v>0</v>
      </c>
      <c r="AB406">
        <f t="shared" si="121"/>
        <v>0</v>
      </c>
      <c r="AC406" s="5">
        <f ca="1" t="shared" si="132"/>
        <v>0</v>
      </c>
      <c r="AD406">
        <f ca="1" t="shared" si="133"/>
        <v>0</v>
      </c>
    </row>
    <row r="407" spans="1:30">
      <c r="A407">
        <f>IF([1]Sheet!A407="","",[1]Sheet!A407)</f>
        <v>3275808</v>
      </c>
      <c r="B407" t="str">
        <f>IF(A407="","",[1]Sheet!B407)</f>
        <v>2025-04-20 01:05:41</v>
      </c>
      <c r="C407" t="str">
        <f>IF(A407="","",[1]Sheet!C407)</f>
        <v>大双31.45  小双34.28  大单34.28</v>
      </c>
      <c r="D407" t="str">
        <f>IF(A407="","",[1]Sheet!D407)</f>
        <v>大双</v>
      </c>
      <c r="E407">
        <f>IF(A407="","",[1]Sheet!E407)</f>
        <v>100.01</v>
      </c>
      <c r="F407">
        <f>IF(A407="","",[1]Sheet!F407)</f>
        <v>12</v>
      </c>
      <c r="G407" t="str">
        <f>IF(A407="","",[1]Sheet!G407)</f>
        <v>小双</v>
      </c>
      <c r="H407">
        <f>IF(A407="","",[1]Sheet!H407)</f>
        <v>148.4324</v>
      </c>
      <c r="I407">
        <f>IF(A407="","",[1]Sheet!I407)</f>
        <v>48.4224</v>
      </c>
      <c r="J407" t="str">
        <f>IF(A407="","",IF(F407="待开奖","",[1]Sheet!J407))</f>
        <v>是</v>
      </c>
      <c r="K407">
        <f t="shared" si="134"/>
        <v>1</v>
      </c>
      <c r="L407" s="7">
        <f t="shared" si="135"/>
        <v>1</v>
      </c>
      <c r="M407" s="7" cm="1">
        <f ca="1" t="array" ref="M407">IF(L406="",IF(G406=0,M406,""),IF(ROW()&lt;32,"",AVERAGE(IF(OFFSET(L$2,ROW()-31,0,30,1)&lt;&gt;"",OFFSET(L$2,ROW()-31,0,30,1)))))</f>
        <v>0.533333333333333</v>
      </c>
      <c r="N407" s="8">
        <f ca="1" t="shared" si="117"/>
        <v>0.563440860215054</v>
      </c>
      <c r="O407" s="7">
        <f ca="1" t="array" ref="O407">IF(L406="","",IF(ROW()&lt;32,"",AVERAGE(IF(OFFSET(L$2,ROW()-21,0,20,1)&lt;&gt;"",OFFSET(L$2,ROW()-21,0,20,1)))))</f>
        <v>0.65</v>
      </c>
      <c r="P407" s="8">
        <f ca="1" t="shared" si="118"/>
        <v>0.67258064516129</v>
      </c>
      <c r="Q407" s="7">
        <f t="shared" si="136"/>
        <v>48.4224</v>
      </c>
      <c r="R407" s="7">
        <f t="shared" si="122"/>
        <v>7919.56279999988</v>
      </c>
      <c r="S407" s="14">
        <f t="shared" si="123"/>
        <v>-0.100643621920844</v>
      </c>
      <c r="T407" s="15">
        <f ca="1" t="shared" si="124"/>
        <v>0.563440860215054</v>
      </c>
      <c r="U407" s="14">
        <f t="shared" si="125"/>
        <v>0.111094450238632</v>
      </c>
      <c r="V407" s="9">
        <f t="shared" si="126"/>
        <v>-3.79199789774856</v>
      </c>
      <c r="W407" s="16">
        <f t="shared" si="127"/>
        <v>0.439898255087246</v>
      </c>
      <c r="X407" s="17">
        <f ca="1" t="shared" si="128"/>
        <v>-0.286043213870964</v>
      </c>
      <c r="Y407" s="9">
        <f ca="1" t="shared" si="119"/>
        <v>-0.0805275361661281</v>
      </c>
      <c r="Z407" s="5">
        <f ca="1" t="shared" si="120"/>
        <v>0.0886413810869586</v>
      </c>
      <c r="AA407">
        <f ca="1" t="shared" si="113"/>
        <v>0</v>
      </c>
      <c r="AB407">
        <f t="shared" si="121"/>
        <v>0</v>
      </c>
      <c r="AC407" s="5">
        <f ca="1" t="shared" si="132"/>
        <v>0</v>
      </c>
      <c r="AD407">
        <f ca="1" t="shared" si="133"/>
        <v>0</v>
      </c>
    </row>
    <row r="408" spans="1:30">
      <c r="A408">
        <f>IF([1]Sheet!A408="","",[1]Sheet!A408)</f>
        <v>3275809</v>
      </c>
      <c r="B408" t="str">
        <f>IF(A408="","",[1]Sheet!B408)</f>
        <v>2025-04-20 01:09:12</v>
      </c>
      <c r="C408" t="str">
        <f>IF(A408="","",[1]Sheet!C408)</f>
        <v>大双31.45  小双34.28  大单34.28</v>
      </c>
      <c r="D408" t="str">
        <f>IF(A408="","",[1]Sheet!D408)</f>
        <v>大双</v>
      </c>
      <c r="E408">
        <f>IF(A408="","",[1]Sheet!E408)</f>
        <v>100.01</v>
      </c>
      <c r="F408">
        <f>IF(A408="","",[1]Sheet!F408)</f>
        <v>13</v>
      </c>
      <c r="G408" t="str">
        <f>IF(A408="","",[1]Sheet!G408)</f>
        <v>小单</v>
      </c>
      <c r="H408">
        <f>IF(A408="","",[1]Sheet!H408)</f>
        <v>0</v>
      </c>
      <c r="I408">
        <f>IF(A408="","",[1]Sheet!I408)</f>
        <v>-100.01</v>
      </c>
      <c r="J408" t="str">
        <f>IF(A408="","",IF(F408="待开奖","",[1]Sheet!J408))</f>
        <v>否</v>
      </c>
      <c r="K408">
        <f t="shared" si="134"/>
        <v>0</v>
      </c>
      <c r="L408" s="7">
        <f t="shared" si="135"/>
        <v>0</v>
      </c>
      <c r="M408" s="7" cm="1">
        <f ca="1" t="array" ref="M408">IF(L407="",IF(G407=0,M407,""),IF(ROW()&lt;32,"",AVERAGE(IF(OFFSET(L$2,ROW()-31,0,30,1)&lt;&gt;"",OFFSET(L$2,ROW()-31,0,30,1)))))</f>
        <v>0.5</v>
      </c>
      <c r="N408" s="8">
        <f ca="1" t="shared" si="117"/>
        <v>0.563440860215054</v>
      </c>
      <c r="O408" s="7">
        <f ca="1" t="array" ref="O408">IF(L407="","",IF(ROW()&lt;32,"",AVERAGE(IF(OFFSET(L$2,ROW()-21,0,20,1)&lt;&gt;"",OFFSET(L$2,ROW()-21,0,20,1)))))</f>
        <v>0.6</v>
      </c>
      <c r="P408" s="8">
        <f ca="1" t="shared" si="118"/>
        <v>0.625806451612903</v>
      </c>
      <c r="Q408" s="7">
        <f t="shared" si="136"/>
        <v>-100.01</v>
      </c>
      <c r="R408" s="7">
        <f t="shared" si="122"/>
        <v>7819.55279999988</v>
      </c>
      <c r="S408" s="14">
        <f t="shared" si="123"/>
        <v>-0.100089850534855</v>
      </c>
      <c r="T408" s="15">
        <f ca="1" t="shared" si="124"/>
        <v>0.563440860215054</v>
      </c>
      <c r="U408" s="14">
        <f t="shared" si="125"/>
        <v>0.111094450238632</v>
      </c>
      <c r="V408" s="9">
        <f t="shared" si="126"/>
        <v>-3.87421770470794</v>
      </c>
      <c r="W408" s="16">
        <f t="shared" si="127"/>
        <v>0.439898255087246</v>
      </c>
      <c r="X408" s="17">
        <f ca="1" t="shared" si="128"/>
        <v>-0.294099063151105</v>
      </c>
      <c r="Y408" s="9">
        <f ca="1" t="shared" si="119"/>
        <v>-0.0910157508394018</v>
      </c>
      <c r="Z408" s="5">
        <f ca="1" t="shared" si="120"/>
        <v>0.0944837574889206</v>
      </c>
      <c r="AA408">
        <f ca="1" t="shared" si="113"/>
        <v>0</v>
      </c>
      <c r="AB408">
        <f t="shared" si="121"/>
        <v>0</v>
      </c>
      <c r="AC408" s="5">
        <f ca="1" t="shared" si="132"/>
        <v>0</v>
      </c>
      <c r="AD408">
        <f ca="1" t="shared" si="133"/>
        <v>0</v>
      </c>
    </row>
    <row r="409" spans="1:30">
      <c r="A409">
        <f>IF([1]Sheet!A409="","",[1]Sheet!A409)</f>
        <v>3275810</v>
      </c>
      <c r="B409" t="str">
        <f>IF(A409="","",[1]Sheet!B409)</f>
        <v>2025-04-20 01:12:43</v>
      </c>
      <c r="C409" t="str">
        <f>IF(A409="","",[1]Sheet!C409)</f>
        <v>大双31.45  小双34.28  大单34.28</v>
      </c>
      <c r="D409" t="str">
        <f>IF(A409="","",[1]Sheet!D409)</f>
        <v>大双</v>
      </c>
      <c r="E409">
        <f>IF(A409="","",[1]Sheet!E409)</f>
        <v>100.01</v>
      </c>
      <c r="F409">
        <f>IF(A409="","",[1]Sheet!F409)</f>
        <v>19</v>
      </c>
      <c r="G409" t="str">
        <f>IF(A409="","",[1]Sheet!G409)</f>
        <v>大单</v>
      </c>
      <c r="H409">
        <f>IF(A409="","",[1]Sheet!H409)</f>
        <v>148.4324</v>
      </c>
      <c r="I409">
        <f>IF(A409="","",[1]Sheet!I409)</f>
        <v>48.4224</v>
      </c>
      <c r="J409" t="str">
        <f>IF(A409="","",IF(F409="待开奖","",[1]Sheet!J409))</f>
        <v>是</v>
      </c>
      <c r="K409">
        <f t="shared" si="134"/>
        <v>1</v>
      </c>
      <c r="L409" s="7">
        <f t="shared" si="135"/>
        <v>1</v>
      </c>
      <c r="M409" s="7" cm="1">
        <f ca="1" t="array" ref="M409">IF(L408="",IF(G408=0,M408,""),IF(ROW()&lt;32,"",AVERAGE(IF(OFFSET(L$2,ROW()-31,0,30,1)&lt;&gt;"",OFFSET(L$2,ROW()-31,0,30,1)))))</f>
        <v>0.533333333333333</v>
      </c>
      <c r="N409" s="8">
        <f ca="1" t="shared" si="117"/>
        <v>0.467741935483871</v>
      </c>
      <c r="O409" s="7">
        <f ca="1" t="array" ref="O409">IF(L408="","",IF(ROW()&lt;32,"",AVERAGE(IF(OFFSET(L$2,ROW()-21,0,20,1)&lt;&gt;"",OFFSET(L$2,ROW()-21,0,20,1)))))</f>
        <v>0.65</v>
      </c>
      <c r="P409" s="8">
        <f ca="1" t="shared" si="118"/>
        <v>0.608064516129032</v>
      </c>
      <c r="Q409" s="7">
        <f t="shared" si="136"/>
        <v>48.4224</v>
      </c>
      <c r="R409" s="7">
        <f t="shared" si="122"/>
        <v>7867.97519999988</v>
      </c>
      <c r="S409" s="14">
        <f t="shared" si="123"/>
        <v>-0.101240373009796</v>
      </c>
      <c r="T409" s="15">
        <f ca="1" t="shared" si="124"/>
        <v>0.467741935483871</v>
      </c>
      <c r="U409" s="14">
        <f t="shared" si="125"/>
        <v>0.101240373009796</v>
      </c>
      <c r="V409" s="9">
        <f t="shared" si="126"/>
        <v>-4.19905323155547</v>
      </c>
      <c r="W409" s="16">
        <f t="shared" si="127"/>
        <v>0.38553841267227</v>
      </c>
      <c r="X409" s="17">
        <f ca="1" t="shared" si="128"/>
        <v>-0.348547318597423</v>
      </c>
      <c r="Y409" s="9">
        <f ca="1" t="shared" si="119"/>
        <v>-0.103360785632657</v>
      </c>
      <c r="Z409" s="5">
        <f ca="1" t="shared" si="120"/>
        <v>0.102767973379097</v>
      </c>
      <c r="AA409">
        <f ca="1" t="shared" si="113"/>
        <v>0</v>
      </c>
      <c r="AB409">
        <f t="shared" si="121"/>
        <v>1</v>
      </c>
      <c r="AC409" s="5">
        <f ca="1" t="shared" si="132"/>
        <v>0</v>
      </c>
      <c r="AD409">
        <f ca="1" t="shared" si="133"/>
        <v>0</v>
      </c>
    </row>
    <row r="410" spans="1:30">
      <c r="A410">
        <f>IF([1]Sheet!A410="","",[1]Sheet!A410)</f>
        <v>3275811</v>
      </c>
      <c r="B410" t="str">
        <f>IF(A410="","",[1]Sheet!B410)</f>
        <v>2025-04-20 01:16:14</v>
      </c>
      <c r="C410" t="str">
        <f>IF(A410="","",[1]Sheet!C410)</f>
        <v>大双31.45  小双34.28  大单34.28</v>
      </c>
      <c r="D410" t="str">
        <f>IF(A410="","",[1]Sheet!D410)</f>
        <v>大双</v>
      </c>
      <c r="E410">
        <f>IF(A410="","",[1]Sheet!E410)</f>
        <v>100.01</v>
      </c>
      <c r="F410">
        <f>IF(A410="","",[1]Sheet!F410)</f>
        <v>16</v>
      </c>
      <c r="G410" t="str">
        <f>IF(A410="","",[1]Sheet!G410)</f>
        <v>大双</v>
      </c>
      <c r="H410">
        <f>IF(A410="","",[1]Sheet!H410)</f>
        <v>148.444</v>
      </c>
      <c r="I410">
        <f>IF(A410="","",[1]Sheet!I410)</f>
        <v>48.434</v>
      </c>
      <c r="J410" t="str">
        <f>IF(A410="","",IF(F410="待开奖","",[1]Sheet!J410))</f>
        <v>是</v>
      </c>
      <c r="K410">
        <f t="shared" ref="K410:K441" si="137">IF(J410="是",1,IF(J410="否",0,""))</f>
        <v>1</v>
      </c>
      <c r="L410" s="7">
        <f t="shared" ref="L410:L441" si="138">IF(G410="","",IF(F410="待开奖","",IF(MID(D410,1,1)=MID(G410,1,1),1,IF(MID(D410,2,1)=MID(G410,2,1),1,0))))</f>
        <v>1</v>
      </c>
      <c r="M410" s="7" cm="1">
        <f ca="1" t="array" ref="M410">IF(L409="",IF(G409=0,M409,""),IF(ROW()&lt;32,"",AVERAGE(IF(OFFSET(L$2,ROW()-31,0,30,1)&lt;&gt;"",OFFSET(L$2,ROW()-31,0,30,1)))))</f>
        <v>0.533333333333333</v>
      </c>
      <c r="N410" s="8">
        <f ca="1" t="shared" si="117"/>
        <v>0.563440860215054</v>
      </c>
      <c r="O410" s="7">
        <f ca="1" t="array" ref="O410">IF(L409="","",IF(ROW()&lt;32,"",AVERAGE(IF(OFFSET(L$2,ROW()-21,0,20,1)&lt;&gt;"",OFFSET(L$2,ROW()-21,0,20,1)))))</f>
        <v>0.65</v>
      </c>
      <c r="P410" s="8">
        <f ca="1" t="shared" si="118"/>
        <v>0.67258064516129</v>
      </c>
      <c r="Q410" s="7">
        <f t="shared" ref="Q410:Q441" si="139">IF(OR(F410=13,F410=14),IF(L410=1,-68.1,I410),I410)</f>
        <v>48.434</v>
      </c>
      <c r="R410" s="7">
        <f t="shared" si="122"/>
        <v>7916.40919999988</v>
      </c>
      <c r="S410" s="14">
        <f t="shared" si="123"/>
        <v>-0.0885406117603114</v>
      </c>
      <c r="T410" s="15">
        <f ca="1" t="shared" si="124"/>
        <v>0.563440860215054</v>
      </c>
      <c r="U410" s="14">
        <f t="shared" si="125"/>
        <v>0.0941500665386003</v>
      </c>
      <c r="V410" s="9">
        <f t="shared" si="126"/>
        <v>-4.40192220473131</v>
      </c>
      <c r="W410" s="16">
        <f t="shared" si="127"/>
        <v>0.439898255087246</v>
      </c>
      <c r="X410" s="17">
        <f ca="1" t="shared" si="128"/>
        <v>-0.338321426411069</v>
      </c>
      <c r="Y410" s="9">
        <f ca="1" t="shared" si="119"/>
        <v>-0.11479414831275</v>
      </c>
      <c r="Z410" s="5">
        <f ca="1" t="shared" si="120"/>
        <v>0.109003034582387</v>
      </c>
      <c r="AA410">
        <f ca="1" t="shared" si="113"/>
        <v>0</v>
      </c>
      <c r="AB410">
        <f t="shared" si="121"/>
        <v>0</v>
      </c>
      <c r="AC410" s="5">
        <f ca="1" t="shared" si="132"/>
        <v>0</v>
      </c>
      <c r="AD410">
        <f ca="1" t="shared" si="133"/>
        <v>0</v>
      </c>
    </row>
    <row r="411" spans="1:30">
      <c r="A411">
        <f>IF([1]Sheet!A411="","",[1]Sheet!A411)</f>
        <v>3275812</v>
      </c>
      <c r="B411" t="str">
        <f>IF(A411="","",[1]Sheet!B411)</f>
        <v>2025-04-20 01:19:45</v>
      </c>
      <c r="C411" t="str">
        <f>IF(A411="","",[1]Sheet!C411)</f>
        <v>大双31.45  小双34.28  大单34.28</v>
      </c>
      <c r="D411" t="str">
        <f>IF(A411="","",[1]Sheet!D411)</f>
        <v>大双</v>
      </c>
      <c r="E411">
        <f>IF(A411="","",[1]Sheet!E411)</f>
        <v>100.01</v>
      </c>
      <c r="F411">
        <f>IF(A411="","",[1]Sheet!F411)</f>
        <v>2</v>
      </c>
      <c r="G411" t="str">
        <f>IF(A411="","",[1]Sheet!G411)</f>
        <v>小双</v>
      </c>
      <c r="H411">
        <f>IF(A411="","",[1]Sheet!H411)</f>
        <v>148.4324</v>
      </c>
      <c r="I411">
        <f>IF(A411="","",[1]Sheet!I411)</f>
        <v>48.4224</v>
      </c>
      <c r="J411" t="str">
        <f>IF(A411="","",IF(F411="待开奖","",[1]Sheet!J411))</f>
        <v>是</v>
      </c>
      <c r="K411">
        <f t="shared" si="137"/>
        <v>1</v>
      </c>
      <c r="L411" s="7">
        <f t="shared" si="138"/>
        <v>1</v>
      </c>
      <c r="M411" s="7" cm="1">
        <f ca="1" t="array" ref="M411">IF(L410="",IF(G410=0,M410,""),IF(ROW()&lt;32,"",AVERAGE(IF(OFFSET(L$2,ROW()-31,0,30,1)&lt;&gt;"",OFFSET(L$2,ROW()-31,0,30,1)))))</f>
        <v>0.566666666666667</v>
      </c>
      <c r="N411" s="8">
        <f ca="1" t="shared" si="117"/>
        <v>0.563440860215054</v>
      </c>
      <c r="O411" s="7">
        <f ca="1" t="array" ref="O411">IF(L410="","",IF(ROW()&lt;32,"",AVERAGE(IF(OFFSET(L$2,ROW()-21,0,20,1)&lt;&gt;"",OFFSET(L$2,ROW()-21,0,20,1)))))</f>
        <v>0.65</v>
      </c>
      <c r="P411" s="8">
        <f ca="1" t="shared" si="118"/>
        <v>0.67258064516129</v>
      </c>
      <c r="Q411" s="7">
        <f t="shared" si="139"/>
        <v>48.4224</v>
      </c>
      <c r="R411" s="7">
        <f t="shared" si="122"/>
        <v>7964.83159999988</v>
      </c>
      <c r="S411" s="14">
        <f t="shared" si="123"/>
        <v>-0.0721815737284296</v>
      </c>
      <c r="T411" s="15">
        <f ca="1" t="shared" si="124"/>
        <v>0.563440860215054</v>
      </c>
      <c r="U411" s="14">
        <f t="shared" si="125"/>
        <v>0.0835333306111248</v>
      </c>
      <c r="V411" s="9">
        <f t="shared" si="126"/>
        <v>-4.65482541590551</v>
      </c>
      <c r="W411" s="16">
        <f t="shared" si="127"/>
        <v>0.50151085275452</v>
      </c>
      <c r="X411" s="17">
        <f ca="1" t="shared" si="128"/>
        <v>-0.349357755573954</v>
      </c>
      <c r="Y411" s="9">
        <f ca="1" t="shared" si="119"/>
        <v>-0.126424684361404</v>
      </c>
      <c r="Z411" s="5">
        <f ca="1" t="shared" si="120"/>
        <v>0.114649518515894</v>
      </c>
      <c r="AA411">
        <f ca="1" t="shared" si="113"/>
        <v>0</v>
      </c>
      <c r="AB411">
        <f t="shared" si="121"/>
        <v>0</v>
      </c>
      <c r="AC411" s="5">
        <f ca="1" t="shared" si="132"/>
        <v>0</v>
      </c>
      <c r="AD411">
        <f ca="1" t="shared" si="133"/>
        <v>0</v>
      </c>
    </row>
    <row r="412" spans="1:30">
      <c r="A412">
        <f>IF([1]Sheet!A412="","",[1]Sheet!A412)</f>
        <v>3275813</v>
      </c>
      <c r="B412" t="str">
        <f>IF(A412="","",[1]Sheet!B412)</f>
        <v>2025-04-20 01:23:16</v>
      </c>
      <c r="C412" t="str">
        <f>IF(A412="","",[1]Sheet!C412)</f>
        <v>大双31.45  小双34.28  大单34.28</v>
      </c>
      <c r="D412" t="str">
        <f>IF(A412="","",[1]Sheet!D412)</f>
        <v>大双</v>
      </c>
      <c r="E412">
        <f>IF(A412="","",[1]Sheet!E412)</f>
        <v>100.01</v>
      </c>
      <c r="F412">
        <f>IF(A412="","",[1]Sheet!F412)</f>
        <v>19</v>
      </c>
      <c r="G412" t="str">
        <f>IF(A412="","",[1]Sheet!G412)</f>
        <v>大单</v>
      </c>
      <c r="H412">
        <f>IF(A412="","",[1]Sheet!H412)</f>
        <v>148.4324</v>
      </c>
      <c r="I412">
        <f>IF(A412="","",[1]Sheet!I412)</f>
        <v>48.4224</v>
      </c>
      <c r="J412" t="str">
        <f>IF(A412="","",IF(F412="待开奖","",[1]Sheet!J412))</f>
        <v>是</v>
      </c>
      <c r="K412">
        <f t="shared" si="137"/>
        <v>1</v>
      </c>
      <c r="L412" s="7">
        <f t="shared" si="138"/>
        <v>1</v>
      </c>
      <c r="M412" s="7" cm="1">
        <f ca="1" t="array" ref="M412">IF(L411="",IF(G411=0,M411,""),IF(ROW()&lt;32,"",AVERAGE(IF(OFFSET(L$2,ROW()-31,0,30,1)&lt;&gt;"",OFFSET(L$2,ROW()-31,0,30,1)))))</f>
        <v>0.6</v>
      </c>
      <c r="N412" s="8">
        <f ca="1" t="shared" si="117"/>
        <v>0.594623655913979</v>
      </c>
      <c r="O412" s="7">
        <f ca="1" t="array" ref="O412">IF(L411="","",IF(ROW()&lt;32,"",AVERAGE(IF(OFFSET(L$2,ROW()-21,0,20,1)&lt;&gt;"",OFFSET(L$2,ROW()-21,0,20,1)))))</f>
        <v>0.65</v>
      </c>
      <c r="P412" s="8">
        <f ca="1" t="shared" si="118"/>
        <v>0.67258064516129</v>
      </c>
      <c r="Q412" s="7">
        <f t="shared" si="139"/>
        <v>48.4224</v>
      </c>
      <c r="R412" s="7">
        <f t="shared" si="122"/>
        <v>8013.25399999988</v>
      </c>
      <c r="S412" s="14">
        <f t="shared" si="123"/>
        <v>-0.0554347814743385</v>
      </c>
      <c r="T412" s="15">
        <f ca="1" t="shared" si="124"/>
        <v>0.594623655913979</v>
      </c>
      <c r="U412" s="14">
        <f t="shared" si="125"/>
        <v>0.0726636832717286</v>
      </c>
      <c r="V412" s="9">
        <f t="shared" si="126"/>
        <v>-4.5314204858532</v>
      </c>
      <c r="W412" s="16">
        <f t="shared" si="127"/>
        <v>0.571916461916462</v>
      </c>
      <c r="X412" s="17">
        <f ca="1" t="shared" si="128"/>
        <v>-0.315455210634698</v>
      </c>
      <c r="Y412" s="9">
        <f ca="1" t="shared" si="119"/>
        <v>-0.136391729309158</v>
      </c>
      <c r="Z412" s="5">
        <f ca="1" t="shared" si="120"/>
        <v>0.11761403855385</v>
      </c>
      <c r="AA412">
        <f ca="1" t="shared" ref="AA412:AA475" si="140">IF(X412="","",IF(X412&gt;0,IF(X412&gt;Y412+Z412*$Z$1,I412,0),0))</f>
        <v>0</v>
      </c>
      <c r="AB412">
        <f t="shared" si="121"/>
        <v>0</v>
      </c>
      <c r="AC412" s="5">
        <f ca="1" t="shared" si="132"/>
        <v>0</v>
      </c>
      <c r="AD412">
        <f ca="1" t="shared" si="133"/>
        <v>0</v>
      </c>
    </row>
    <row r="413" spans="1:30">
      <c r="A413">
        <f>IF([1]Sheet!A413="","",[1]Sheet!A413)</f>
        <v>3275814</v>
      </c>
      <c r="B413" t="str">
        <f>IF(A413="","",[1]Sheet!B413)</f>
        <v>2025-04-20 01:26:47</v>
      </c>
      <c r="C413" t="str">
        <f>IF(A413="","",[1]Sheet!C413)</f>
        <v>大双31.45  小双34.28  大单34.28</v>
      </c>
      <c r="D413" t="str">
        <f>IF(A413="","",[1]Sheet!D413)</f>
        <v>大双</v>
      </c>
      <c r="E413">
        <f>IF(A413="","",[1]Sheet!E413)</f>
        <v>100.01</v>
      </c>
      <c r="F413">
        <f>IF(A413="","",[1]Sheet!F413)</f>
        <v>5</v>
      </c>
      <c r="G413" t="str">
        <f>IF(A413="","",[1]Sheet!G413)</f>
        <v>小单</v>
      </c>
      <c r="H413">
        <f>IF(A413="","",[1]Sheet!H413)</f>
        <v>0</v>
      </c>
      <c r="I413">
        <f>IF(A413="","",[1]Sheet!I413)</f>
        <v>-100.01</v>
      </c>
      <c r="J413" t="str">
        <f>IF(A413="","",IF(F413="待开奖","",[1]Sheet!J413))</f>
        <v>否</v>
      </c>
      <c r="K413">
        <f t="shared" si="137"/>
        <v>0</v>
      </c>
      <c r="L413" s="7">
        <f t="shared" si="138"/>
        <v>0</v>
      </c>
      <c r="M413" s="7" cm="1">
        <f ca="1" t="array" ref="M413">IF(L412="",IF(G412=0,M412,""),IF(ROW()&lt;32,"",AVERAGE(IF(OFFSET(L$2,ROW()-31,0,30,1)&lt;&gt;"",OFFSET(L$2,ROW()-31,0,30,1)))))</f>
        <v>0.6</v>
      </c>
      <c r="N413" s="8">
        <f ca="1" t="shared" si="117"/>
        <v>0.625806451612903</v>
      </c>
      <c r="O413" s="7">
        <f ca="1" t="array" ref="O413">IF(L412="","",IF(ROW()&lt;32,"",AVERAGE(IF(OFFSET(L$2,ROW()-21,0,20,1)&lt;&gt;"",OFFSET(L$2,ROW()-21,0,20,1)))))</f>
        <v>0.6</v>
      </c>
      <c r="P413" s="8">
        <f ca="1" t="shared" si="118"/>
        <v>0.625806451612903</v>
      </c>
      <c r="Q413" s="7">
        <f t="shared" si="139"/>
        <v>-100.01</v>
      </c>
      <c r="R413" s="7">
        <f t="shared" si="122"/>
        <v>7913.24399999988</v>
      </c>
      <c r="S413" s="14">
        <f t="shared" si="123"/>
        <v>-0.0382859743694121</v>
      </c>
      <c r="T413" s="15">
        <f ca="1" t="shared" si="124"/>
        <v>0.625806451612903</v>
      </c>
      <c r="U413" s="14">
        <f t="shared" si="125"/>
        <v>0.0669554322360194</v>
      </c>
      <c r="V413" s="9">
        <f t="shared" si="126"/>
        <v>-4.09096495981837</v>
      </c>
      <c r="W413" s="16">
        <f t="shared" si="127"/>
        <v>0.653158060719807</v>
      </c>
      <c r="X413" s="17">
        <f ca="1" t="shared" si="128"/>
        <v>-0.250191821568905</v>
      </c>
      <c r="Y413" s="9">
        <f ca="1" t="shared" si="119"/>
        <v>-0.143794126487957</v>
      </c>
      <c r="Z413" s="5">
        <f ca="1" t="shared" si="120"/>
        <v>0.117555046786406</v>
      </c>
      <c r="AA413">
        <f ca="1" t="shared" si="140"/>
        <v>0</v>
      </c>
      <c r="AB413">
        <f t="shared" si="121"/>
        <v>0</v>
      </c>
      <c r="AC413" s="5">
        <f ca="1" t="shared" si="132"/>
        <v>0</v>
      </c>
      <c r="AD413">
        <f ca="1" t="shared" si="133"/>
        <v>0</v>
      </c>
    </row>
    <row r="414" spans="1:30">
      <c r="A414">
        <f>IF([1]Sheet!A414="","",[1]Sheet!A414)</f>
        <v>3275815</v>
      </c>
      <c r="B414" t="str">
        <f>IF(A414="","",[1]Sheet!B414)</f>
        <v>2025-04-20 01:30:18</v>
      </c>
      <c r="C414" t="str">
        <f>IF(A414="","",[1]Sheet!C414)</f>
        <v>小单32.36  小双35.28  大双32.36</v>
      </c>
      <c r="D414" t="str">
        <f>IF(A414="","",[1]Sheet!D414)</f>
        <v>小双</v>
      </c>
      <c r="E414">
        <f>IF(A414="","",[1]Sheet!E414)</f>
        <v>100</v>
      </c>
      <c r="F414">
        <f>IF(A414="","",[1]Sheet!F414)</f>
        <v>17</v>
      </c>
      <c r="G414" t="str">
        <f>IF(A414="","",[1]Sheet!G414)</f>
        <v>大单</v>
      </c>
      <c r="H414">
        <f>IF(A414="","",[1]Sheet!H414)</f>
        <v>0</v>
      </c>
      <c r="I414">
        <f>IF(A414="","",[1]Sheet!I414)</f>
        <v>-100</v>
      </c>
      <c r="J414" t="str">
        <f>IF(A414="","",IF(F414="待开奖","",[1]Sheet!J414))</f>
        <v>否</v>
      </c>
      <c r="K414">
        <f t="shared" si="137"/>
        <v>0</v>
      </c>
      <c r="L414" s="7">
        <f t="shared" si="138"/>
        <v>0</v>
      </c>
      <c r="M414" s="7" cm="1">
        <f ca="1" t="array" ref="M414">IF(L413="",IF(G413=0,M413,""),IF(ROW()&lt;32,"",AVERAGE(IF(OFFSET(L$2,ROW()-31,0,30,1)&lt;&gt;"",OFFSET(L$2,ROW()-31,0,30,1)))))</f>
        <v>0.566666666666667</v>
      </c>
      <c r="N414" s="8">
        <f ca="1" t="shared" si="117"/>
        <v>0.561290322580645</v>
      </c>
      <c r="O414" s="7">
        <f ca="1" t="array" ref="O414">IF(L413="","",IF(ROW()&lt;32,"",AVERAGE(IF(OFFSET(L$2,ROW()-21,0,20,1)&lt;&gt;"",OFFSET(L$2,ROW()-21,0,20,1)))))</f>
        <v>0.55</v>
      </c>
      <c r="P414" s="8">
        <f ca="1" t="shared" si="118"/>
        <v>0.514516129032258</v>
      </c>
      <c r="Q414" s="7">
        <f t="shared" si="139"/>
        <v>-100</v>
      </c>
      <c r="R414" s="7">
        <f t="shared" si="122"/>
        <v>7813.24399999988</v>
      </c>
      <c r="S414" s="14">
        <f t="shared" si="123"/>
        <v>-0.0557760122048264</v>
      </c>
      <c r="T414" s="15">
        <f ca="1" t="shared" si="124"/>
        <v>0.561290322580645</v>
      </c>
      <c r="U414" s="14">
        <f t="shared" si="125"/>
        <v>0.0669554322360194</v>
      </c>
      <c r="V414" s="9">
        <f t="shared" si="126"/>
        <v>-3.95365584222211</v>
      </c>
      <c r="W414" s="16">
        <f t="shared" si="127"/>
        <v>0.653158060719807</v>
      </c>
      <c r="X414" s="17">
        <f ca="1" t="shared" si="128"/>
        <v>-0.254611146966355</v>
      </c>
      <c r="Y414" s="9">
        <f ca="1" t="shared" si="119"/>
        <v>-0.150773435961861</v>
      </c>
      <c r="Z414" s="5">
        <f ca="1" t="shared" si="120"/>
        <v>0.117711545755016</v>
      </c>
      <c r="AA414">
        <f ca="1" t="shared" si="140"/>
        <v>0</v>
      </c>
      <c r="AB414">
        <f t="shared" si="121"/>
        <v>0</v>
      </c>
      <c r="AC414" s="5">
        <f ca="1" t="shared" si="132"/>
        <v>0</v>
      </c>
      <c r="AD414">
        <f ca="1" t="shared" si="133"/>
        <v>0</v>
      </c>
    </row>
    <row r="415" spans="1:30">
      <c r="A415">
        <f>IF([1]Sheet!A415="","",[1]Sheet!A415)</f>
        <v>3275816</v>
      </c>
      <c r="B415" t="str">
        <f>IF(A415="","",[1]Sheet!B415)</f>
        <v>2025-04-20 01:33:48</v>
      </c>
      <c r="C415" t="str">
        <f>IF(A415="","",[1]Sheet!C415)</f>
        <v>大双31.45  小双34.28  大单34.28</v>
      </c>
      <c r="D415" t="str">
        <f>IF(A415="","",[1]Sheet!D415)</f>
        <v>大双</v>
      </c>
      <c r="E415">
        <f>IF(A415="","",[1]Sheet!E415)</f>
        <v>100.01</v>
      </c>
      <c r="F415">
        <f>IF(A415="","",[1]Sheet!F415)</f>
        <v>22</v>
      </c>
      <c r="G415" t="str">
        <f>IF(A415="","",[1]Sheet!G415)</f>
        <v>大双</v>
      </c>
      <c r="H415">
        <f>IF(A415="","",[1]Sheet!H415)</f>
        <v>148.444</v>
      </c>
      <c r="I415">
        <f>IF(A415="","",[1]Sheet!I415)</f>
        <v>48.434</v>
      </c>
      <c r="J415" t="str">
        <f>IF(A415="","",IF(F415="待开奖","",[1]Sheet!J415))</f>
        <v>是</v>
      </c>
      <c r="K415">
        <f t="shared" si="137"/>
        <v>1</v>
      </c>
      <c r="L415" s="7">
        <f t="shared" si="138"/>
        <v>1</v>
      </c>
      <c r="M415" s="7" cm="1">
        <f ca="1" t="array" ref="M415">IF(L414="",IF(G414=0,M414,""),IF(ROW()&lt;32,"",AVERAGE(IF(OFFSET(L$2,ROW()-31,0,30,1)&lt;&gt;"",OFFSET(L$2,ROW()-31,0,30,1)))))</f>
        <v>0.6</v>
      </c>
      <c r="N415" s="8">
        <f ca="1" t="shared" si="117"/>
        <v>0.53010752688172</v>
      </c>
      <c r="O415" s="7">
        <f ca="1" t="array" ref="O415">IF(L414="","",IF(ROW()&lt;32,"",AVERAGE(IF(OFFSET(L$2,ROW()-21,0,20,1)&lt;&gt;"",OFFSET(L$2,ROW()-21,0,20,1)))))</f>
        <v>0.6</v>
      </c>
      <c r="P415" s="8">
        <f ca="1" t="shared" si="118"/>
        <v>0.561290322580645</v>
      </c>
      <c r="Q415" s="7">
        <f t="shared" si="139"/>
        <v>48.434</v>
      </c>
      <c r="R415" s="7">
        <f t="shared" si="122"/>
        <v>7861.67799999988</v>
      </c>
      <c r="S415" s="14">
        <f t="shared" si="123"/>
        <v>-0.0564495798004745</v>
      </c>
      <c r="T415" s="15">
        <f ca="1" t="shared" si="124"/>
        <v>0.53010752688172</v>
      </c>
      <c r="U415" s="14">
        <f t="shared" si="125"/>
        <v>0.0564495798004745</v>
      </c>
      <c r="V415" s="9">
        <f t="shared" si="126"/>
        <v>-3.83739110943596</v>
      </c>
      <c r="W415" s="16">
        <f t="shared" si="127"/>
        <v>0.571920546829801</v>
      </c>
      <c r="X415" s="17">
        <f ca="1" t="shared" si="128"/>
        <v>-0.254395298764556</v>
      </c>
      <c r="Y415" s="9">
        <f ca="1" t="shared" si="119"/>
        <v>-0.158602871609879</v>
      </c>
      <c r="Z415" s="5">
        <f ca="1" t="shared" si="120"/>
        <v>0.11652599485762</v>
      </c>
      <c r="AA415">
        <f ca="1" t="shared" si="140"/>
        <v>0</v>
      </c>
      <c r="AB415">
        <f t="shared" si="121"/>
        <v>0</v>
      </c>
      <c r="AC415" s="5">
        <f ca="1" t="shared" si="132"/>
        <v>0</v>
      </c>
      <c r="AD415">
        <f ca="1" t="shared" si="133"/>
        <v>0</v>
      </c>
    </row>
    <row r="416" spans="1:30">
      <c r="A416">
        <f>IF([1]Sheet!A416="","",[1]Sheet!A416)</f>
        <v>3275817</v>
      </c>
      <c r="B416" t="str">
        <f>IF(A416="","",[1]Sheet!B416)</f>
        <v>2025-04-20 01:37:19</v>
      </c>
      <c r="C416" t="str">
        <f>IF(A416="","",[1]Sheet!C416)</f>
        <v>大双31.45  小双34.28  大单34.28</v>
      </c>
      <c r="D416" t="str">
        <f>IF(A416="","",[1]Sheet!D416)</f>
        <v>大双</v>
      </c>
      <c r="E416">
        <f>IF(A416="","",[1]Sheet!E416)</f>
        <v>100.01</v>
      </c>
      <c r="F416">
        <f>IF(A416="","",[1]Sheet!F416)</f>
        <v>13</v>
      </c>
      <c r="G416" t="str">
        <f>IF(A416="","",[1]Sheet!G416)</f>
        <v>小单</v>
      </c>
      <c r="H416">
        <f>IF(A416="","",[1]Sheet!H416)</f>
        <v>0</v>
      </c>
      <c r="I416">
        <f>IF(A416="","",[1]Sheet!I416)</f>
        <v>-100.01</v>
      </c>
      <c r="J416" t="str">
        <f>IF(A416="","",IF(F416="待开奖","",[1]Sheet!J416))</f>
        <v>否</v>
      </c>
      <c r="K416">
        <f t="shared" si="137"/>
        <v>0</v>
      </c>
      <c r="L416" s="7">
        <f t="shared" si="138"/>
        <v>0</v>
      </c>
      <c r="M416" s="7" cm="1">
        <f ca="1" t="array" ref="M416">IF(L415="",IF(G415=0,M415,""),IF(ROW()&lt;32,"",AVERAGE(IF(OFFSET(L$2,ROW()-31,0,30,1)&lt;&gt;"",OFFSET(L$2,ROW()-31,0,30,1)))))</f>
        <v>0.6</v>
      </c>
      <c r="N416" s="8">
        <f ca="1" t="shared" si="117"/>
        <v>0.625806451612903</v>
      </c>
      <c r="O416" s="7">
        <f ca="1" t="array" ref="O416">IF(L415="","",IF(ROW()&lt;32,"",AVERAGE(IF(OFFSET(L$2,ROW()-21,0,20,1)&lt;&gt;"",OFFSET(L$2,ROW()-21,0,20,1)))))</f>
        <v>0.55</v>
      </c>
      <c r="P416" s="8">
        <f ca="1" t="shared" si="118"/>
        <v>0.579032258064516</v>
      </c>
      <c r="Q416" s="7">
        <f t="shared" si="139"/>
        <v>-100.01</v>
      </c>
      <c r="R416" s="7">
        <f t="shared" si="122"/>
        <v>7761.66799999988</v>
      </c>
      <c r="S416" s="14">
        <f t="shared" si="123"/>
        <v>-0.0389951687665485</v>
      </c>
      <c r="T416" s="15">
        <f ca="1" t="shared" si="124"/>
        <v>0.625806451612903</v>
      </c>
      <c r="U416" s="14">
        <f t="shared" si="125"/>
        <v>0.0563538099168244</v>
      </c>
      <c r="V416" s="9">
        <f t="shared" si="126"/>
        <v>-3.56628156096408</v>
      </c>
      <c r="W416" s="16">
        <f t="shared" si="127"/>
        <v>0.653166983316283</v>
      </c>
      <c r="X416" s="17">
        <f ca="1" t="shared" si="128"/>
        <v>-0.194754861047211</v>
      </c>
      <c r="Y416" s="9">
        <f ca="1" t="shared" si="119"/>
        <v>-0.163579530485067</v>
      </c>
      <c r="Z416" s="5">
        <f ca="1" t="shared" si="120"/>
        <v>0.114762182688272</v>
      </c>
      <c r="AA416">
        <f ca="1" t="shared" si="140"/>
        <v>0</v>
      </c>
      <c r="AB416">
        <f t="shared" si="121"/>
        <v>0</v>
      </c>
      <c r="AC416" s="5">
        <f ca="1" t="shared" si="132"/>
        <v>0</v>
      </c>
      <c r="AD416">
        <f ca="1" t="shared" si="133"/>
        <v>0</v>
      </c>
    </row>
    <row r="417" spans="1:30">
      <c r="A417">
        <f>IF([1]Sheet!A417="","",[1]Sheet!A417)</f>
        <v>3275818</v>
      </c>
      <c r="B417" t="str">
        <f>IF(A417="","",[1]Sheet!B417)</f>
        <v>2025-04-20 01:40:40</v>
      </c>
      <c r="C417" t="str">
        <f>IF(A417="","",[1]Sheet!C417)</f>
        <v>小单31.45  小双34.28  大单34.28</v>
      </c>
      <c r="D417" t="str">
        <f>IF(A417="","",[1]Sheet!D417)</f>
        <v>小单</v>
      </c>
      <c r="E417">
        <f>IF(A417="","",[1]Sheet!E417)</f>
        <v>100.01</v>
      </c>
      <c r="F417">
        <f>IF(A417="","",[1]Sheet!F417)</f>
        <v>17</v>
      </c>
      <c r="G417" t="str">
        <f>IF(A417="","",[1]Sheet!G417)</f>
        <v>大单</v>
      </c>
      <c r="H417">
        <f>IF(A417="","",[1]Sheet!H417)</f>
        <v>148.4324</v>
      </c>
      <c r="I417">
        <f>IF(A417="","",[1]Sheet!I417)</f>
        <v>48.4224</v>
      </c>
      <c r="J417" t="str">
        <f>IF(A417="","",IF(F417="待开奖","",[1]Sheet!J417))</f>
        <v>是</v>
      </c>
      <c r="K417">
        <f t="shared" si="137"/>
        <v>1</v>
      </c>
      <c r="L417" s="7">
        <f t="shared" si="138"/>
        <v>1</v>
      </c>
      <c r="M417" s="7" cm="1">
        <f ca="1" t="array" ref="M417">IF(L416="",IF(G416=0,M416,""),IF(ROW()&lt;32,"",AVERAGE(IF(OFFSET(L$2,ROW()-31,0,30,1)&lt;&gt;"",OFFSET(L$2,ROW()-31,0,30,1)))))</f>
        <v>0.633333333333333</v>
      </c>
      <c r="N417" s="8">
        <f ca="1" t="shared" ref="N417:N480" si="141">IF(G416=0,N415,IF(L416="","",IF(ROW()&lt;32,"",IF(ROW()=32,AVERAGE(L386:L415),2/31*L416+(1-2/31)*M416))))</f>
        <v>0.561290322580645</v>
      </c>
      <c r="O417" s="7">
        <f ca="1" t="array" ref="O417">IF(L416="","",IF(ROW()&lt;32,"",AVERAGE(IF(OFFSET(L$2,ROW()-21,0,20,1)&lt;&gt;"",OFFSET(L$2,ROW()-21,0,20,1)))))</f>
        <v>0.55</v>
      </c>
      <c r="P417" s="8">
        <f ca="1" t="shared" ref="P417:P480" si="142">IF(G416=0,P415,IF(L416="","",IF(ROW()&lt;32,"",IF(ROW()=32,AVERAGE(L386:L415),2/31*L416+(1-2/31)*O417))))</f>
        <v>0.514516129032258</v>
      </c>
      <c r="Q417" s="7">
        <f t="shared" si="139"/>
        <v>48.4224</v>
      </c>
      <c r="R417" s="7">
        <f t="shared" si="122"/>
        <v>7810.09039999988</v>
      </c>
      <c r="S417" s="14">
        <f t="shared" si="123"/>
        <v>-0.0394777901727823</v>
      </c>
      <c r="T417" s="15">
        <f ca="1" t="shared" si="124"/>
        <v>0.561290322580645</v>
      </c>
      <c r="U417" s="14">
        <f t="shared" si="125"/>
        <v>0.062582912182123</v>
      </c>
      <c r="V417" s="9">
        <f t="shared" si="126"/>
        <v>-3.38680670598161</v>
      </c>
      <c r="W417" s="16">
        <f t="shared" si="127"/>
        <v>0.653161959264045</v>
      </c>
      <c r="X417" s="17">
        <f ca="1" t="shared" si="128"/>
        <v>-0.191724620862099</v>
      </c>
      <c r="Y417" s="9">
        <f ca="1" t="shared" si="119"/>
        <v>-0.168381858478565</v>
      </c>
      <c r="Z417" s="5">
        <f ca="1" t="shared" si="120"/>
        <v>0.112808463810565</v>
      </c>
      <c r="AA417">
        <f ca="1" t="shared" si="140"/>
        <v>0</v>
      </c>
      <c r="AB417">
        <f t="shared" si="121"/>
        <v>1</v>
      </c>
      <c r="AC417" s="5">
        <f ca="1" t="shared" si="132"/>
        <v>0</v>
      </c>
      <c r="AD417">
        <f ca="1" t="shared" si="133"/>
        <v>0</v>
      </c>
    </row>
    <row r="418" spans="1:30">
      <c r="A418">
        <f>IF([1]Sheet!A418="","",[1]Sheet!A418)</f>
        <v>3275819</v>
      </c>
      <c r="B418" t="str">
        <f>IF(A418="","",[1]Sheet!B418)</f>
        <v>2025-04-20 01:44:11</v>
      </c>
      <c r="C418" t="str">
        <f>IF(A418="","",[1]Sheet!C418)</f>
        <v>小单32.36  大双32.36  大单35.28</v>
      </c>
      <c r="D418" t="str">
        <f>IF(A418="","",[1]Sheet!D418)</f>
        <v>大单</v>
      </c>
      <c r="E418">
        <f>IF(A418="","",[1]Sheet!E418)</f>
        <v>100</v>
      </c>
      <c r="F418">
        <f>IF(A418="","",[1]Sheet!F418)</f>
        <v>9</v>
      </c>
      <c r="G418" t="str">
        <f>IF(A418="","",[1]Sheet!G418)</f>
        <v>小单</v>
      </c>
      <c r="H418">
        <f>IF(A418="","",[1]Sheet!H418)</f>
        <v>152.7392</v>
      </c>
      <c r="I418">
        <f>IF(A418="","",[1]Sheet!I418)</f>
        <v>52.7392</v>
      </c>
      <c r="J418" t="str">
        <f>IF(A418="","",IF(F418="待开奖","",[1]Sheet!J418))</f>
        <v>是</v>
      </c>
      <c r="K418">
        <f t="shared" si="137"/>
        <v>1</v>
      </c>
      <c r="L418" s="7">
        <f t="shared" si="138"/>
        <v>1</v>
      </c>
      <c r="M418" s="7" cm="1">
        <f ca="1" t="array" ref="M418">IF(L417="",IF(G417=0,M417,""),IF(ROW()&lt;32,"",AVERAGE(IF(OFFSET(L$2,ROW()-31,0,30,1)&lt;&gt;"",OFFSET(L$2,ROW()-31,0,30,1)))))</f>
        <v>0.633333333333333</v>
      </c>
      <c r="N418" s="8">
        <f ca="1" t="shared" si="141"/>
        <v>0.656989247311828</v>
      </c>
      <c r="O418" s="7">
        <f ca="1" t="array" ref="O418">IF(L417="","",IF(ROW()&lt;32,"",AVERAGE(IF(OFFSET(L$2,ROW()-21,0,20,1)&lt;&gt;"",OFFSET(L$2,ROW()-21,0,20,1)))))</f>
        <v>0.55</v>
      </c>
      <c r="P418" s="8">
        <f ca="1" t="shared" si="142"/>
        <v>0.579032258064516</v>
      </c>
      <c r="Q418" s="7">
        <f t="shared" si="139"/>
        <v>52.7392</v>
      </c>
      <c r="R418" s="7">
        <f t="shared" si="122"/>
        <v>7862.82959999988</v>
      </c>
      <c r="S418" s="14">
        <f t="shared" si="123"/>
        <v>-0.0392440047428574</v>
      </c>
      <c r="T418" s="15">
        <f ca="1" t="shared" si="124"/>
        <v>0.656989247311828</v>
      </c>
      <c r="U418" s="14">
        <f t="shared" si="125"/>
        <v>0.062582912182123</v>
      </c>
      <c r="V418" s="9">
        <f t="shared" si="126"/>
        <v>-3.26260168120766</v>
      </c>
      <c r="W418" s="16">
        <f t="shared" si="127"/>
        <v>0.747944036597865</v>
      </c>
      <c r="X418" s="17">
        <f ca="1" t="shared" si="128"/>
        <v>-0.150615990076109</v>
      </c>
      <c r="Y418" s="9">
        <f ca="1" t="shared" ref="Y418:Y481" si="143">IF(X418="","",AVERAGE(X389:X418))</f>
        <v>-0.171363376068846</v>
      </c>
      <c r="Z418" s="5">
        <f ca="1" t="shared" ref="Z418:Z481" si="144">IF(X418="","",(_xlfn.STDEV.P(X389:X418)))</f>
        <v>0.11110462703068</v>
      </c>
      <c r="AA418">
        <f ca="1" t="shared" si="140"/>
        <v>0</v>
      </c>
      <c r="AB418">
        <f t="shared" ref="AB418:AB481" si="145">IF(S418="","",IF(OR(F417=13,F417=14),1,0))</f>
        <v>0</v>
      </c>
      <c r="AC418" s="5">
        <f ca="1" t="shared" si="132"/>
        <v>0</v>
      </c>
      <c r="AD418">
        <f ca="1" t="shared" si="133"/>
        <v>0</v>
      </c>
    </row>
    <row r="419" spans="1:30">
      <c r="A419">
        <f>IF([1]Sheet!A419="","",[1]Sheet!A419)</f>
        <v>3275820</v>
      </c>
      <c r="B419" t="str">
        <f>IF(A419="","",[1]Sheet!B419)</f>
        <v>2025-04-20 01:47:42</v>
      </c>
      <c r="C419" t="str">
        <f>IF(A419="","",[1]Sheet!C419)</f>
        <v>小单32.36  大双32.36  大单35.28</v>
      </c>
      <c r="D419" t="str">
        <f>IF(A419="","",[1]Sheet!D419)</f>
        <v>大单</v>
      </c>
      <c r="E419">
        <f>IF(A419="","",[1]Sheet!E419)</f>
        <v>100</v>
      </c>
      <c r="F419">
        <f>IF(A419="","",[1]Sheet!F419)</f>
        <v>9</v>
      </c>
      <c r="G419" t="str">
        <f>IF(A419="","",[1]Sheet!G419)</f>
        <v>小单</v>
      </c>
      <c r="H419">
        <f>IF(A419="","",[1]Sheet!H419)</f>
        <v>152.7392</v>
      </c>
      <c r="I419">
        <f>IF(A419="","",[1]Sheet!I419)</f>
        <v>52.7392</v>
      </c>
      <c r="J419" t="str">
        <f>IF(A419="","",IF(F419="待开奖","",[1]Sheet!J419))</f>
        <v>是</v>
      </c>
      <c r="K419">
        <f t="shared" si="137"/>
        <v>1</v>
      </c>
      <c r="L419" s="7">
        <f t="shared" si="138"/>
        <v>1</v>
      </c>
      <c r="M419" s="7" cm="1">
        <f ca="1" t="array" ref="M419">IF(L418="",IF(G418=0,M418,""),IF(ROW()&lt;32,"",AVERAGE(IF(OFFSET(L$2,ROW()-31,0,30,1)&lt;&gt;"",OFFSET(L$2,ROW()-31,0,30,1)))))</f>
        <v>0.666666666666667</v>
      </c>
      <c r="N419" s="8">
        <f ca="1" t="shared" si="141"/>
        <v>0.656989247311828</v>
      </c>
      <c r="O419" s="7">
        <f ca="1" t="array" ref="O419">IF(L418="","",IF(ROW()&lt;32,"",AVERAGE(IF(OFFSET(L$2,ROW()-21,0,20,1)&lt;&gt;"",OFFSET(L$2,ROW()-21,0,20,1)))))</f>
        <v>0.55</v>
      </c>
      <c r="P419" s="8">
        <f ca="1" t="shared" si="142"/>
        <v>0.579032258064516</v>
      </c>
      <c r="Q419" s="7">
        <f t="shared" si="139"/>
        <v>52.7392</v>
      </c>
      <c r="R419" s="7">
        <f t="shared" ref="R419:R482" si="146">IF(G419=0,R418,IF(Q419="","",+R418+Q419))</f>
        <v>7915.56879999988</v>
      </c>
      <c r="S419" s="14">
        <f t="shared" si="123"/>
        <v>-0.0207083753554824</v>
      </c>
      <c r="T419" s="15">
        <f ca="1" t="shared" si="124"/>
        <v>0.656989247311828</v>
      </c>
      <c r="U419" s="14">
        <f t="shared" si="125"/>
        <v>0.062582912182123</v>
      </c>
      <c r="V419" s="9">
        <f t="shared" si="126"/>
        <v>-2.95079554100775</v>
      </c>
      <c r="W419" s="16">
        <f t="shared" si="127"/>
        <v>0.751531493996184</v>
      </c>
      <c r="X419" s="17">
        <f ca="1" t="shared" si="128"/>
        <v>-0.113515941500073</v>
      </c>
      <c r="Y419" s="9">
        <f ca="1" t="shared" si="143"/>
        <v>-0.173674954508271</v>
      </c>
      <c r="Z419" s="5">
        <f ca="1" t="shared" si="144"/>
        <v>0.109138238675755</v>
      </c>
      <c r="AA419">
        <f ca="1" t="shared" si="140"/>
        <v>0</v>
      </c>
      <c r="AB419">
        <f t="shared" si="145"/>
        <v>0</v>
      </c>
      <c r="AC419" s="5">
        <f ca="1" t="shared" si="132"/>
        <v>0</v>
      </c>
      <c r="AD419">
        <f ca="1" t="shared" si="133"/>
        <v>0</v>
      </c>
    </row>
    <row r="420" spans="1:30">
      <c r="A420">
        <f>IF([1]Sheet!A420="","",[1]Sheet!A420)</f>
        <v>3275821</v>
      </c>
      <c r="B420" t="str">
        <f>IF(A420="","",[1]Sheet!B420)</f>
        <v>2025-04-20 01:51:13</v>
      </c>
      <c r="C420" t="str">
        <f>IF(A420="","",[1]Sheet!C420)</f>
        <v>小单32.36  大双32.36  大单35.28</v>
      </c>
      <c r="D420" t="str">
        <f>IF(A420="","",[1]Sheet!D420)</f>
        <v>大单</v>
      </c>
      <c r="E420">
        <f>IF(A420="","",[1]Sheet!E420)</f>
        <v>100</v>
      </c>
      <c r="F420">
        <f>IF(A420="","",[1]Sheet!F420)</f>
        <v>7</v>
      </c>
      <c r="G420" t="str">
        <f>IF(A420="","",[1]Sheet!G420)</f>
        <v>小单</v>
      </c>
      <c r="H420">
        <f>IF(A420="","",[1]Sheet!H420)</f>
        <v>152.7392</v>
      </c>
      <c r="I420">
        <f>IF(A420="","",[1]Sheet!I420)</f>
        <v>52.7392</v>
      </c>
      <c r="J420" t="str">
        <f>IF(A420="","",IF(F420="待开奖","",[1]Sheet!J420))</f>
        <v>是</v>
      </c>
      <c r="K420">
        <f t="shared" si="137"/>
        <v>1</v>
      </c>
      <c r="L420" s="7">
        <f t="shared" si="138"/>
        <v>1</v>
      </c>
      <c r="M420" s="7" cm="1">
        <f ca="1" t="array" ref="M420">IF(L419="",IF(G419=0,M419,""),IF(ROW()&lt;32,"",AVERAGE(IF(OFFSET(L$2,ROW()-31,0,30,1)&lt;&gt;"",OFFSET(L$2,ROW()-31,0,30,1)))))</f>
        <v>0.666666666666667</v>
      </c>
      <c r="N420" s="8">
        <f ca="1" t="shared" si="141"/>
        <v>0.688172043010753</v>
      </c>
      <c r="O420" s="7">
        <f ca="1" t="array" ref="O420">IF(L419="","",IF(ROW()&lt;32,"",AVERAGE(IF(OFFSET(L$2,ROW()-21,0,20,1)&lt;&gt;"",OFFSET(L$2,ROW()-21,0,20,1)))))</f>
        <v>0.6</v>
      </c>
      <c r="P420" s="8">
        <f ca="1" t="shared" si="142"/>
        <v>0.625806451612903</v>
      </c>
      <c r="Q420" s="7">
        <f t="shared" si="139"/>
        <v>52.7392</v>
      </c>
      <c r="R420" s="7">
        <f t="shared" si="146"/>
        <v>7968.30799999988</v>
      </c>
      <c r="S420" s="14">
        <f t="shared" si="123"/>
        <v>-0.0205732398707704</v>
      </c>
      <c r="T420" s="15">
        <f ca="1" t="shared" si="124"/>
        <v>0.688172043010753</v>
      </c>
      <c r="U420" s="14">
        <f t="shared" si="125"/>
        <v>0.062582912182123</v>
      </c>
      <c r="V420" s="9">
        <f t="shared" si="126"/>
        <v>-2.76625571714163</v>
      </c>
      <c r="W420" s="16">
        <f t="shared" si="127"/>
        <v>0.86779775648601</v>
      </c>
      <c r="X420" s="17">
        <f ca="1" t="shared" si="128"/>
        <v>-0.0771582330792791</v>
      </c>
      <c r="Y420" s="9">
        <f ca="1" t="shared" si="143"/>
        <v>-0.173780610332069</v>
      </c>
      <c r="Z420" s="5">
        <f ca="1" t="shared" si="144"/>
        <v>0.109043174825728</v>
      </c>
      <c r="AA420">
        <f ca="1" t="shared" si="140"/>
        <v>0</v>
      </c>
      <c r="AB420">
        <f t="shared" si="145"/>
        <v>0</v>
      </c>
      <c r="AC420" s="5">
        <f ca="1" t="shared" si="132"/>
        <v>0</v>
      </c>
      <c r="AD420">
        <f ca="1" t="shared" si="133"/>
        <v>0</v>
      </c>
    </row>
    <row r="421" spans="1:30">
      <c r="A421">
        <f>IF([1]Sheet!A421="","",[1]Sheet!A421)</f>
        <v>3275822</v>
      </c>
      <c r="B421" t="str">
        <f>IF(A421="","",[1]Sheet!B421)</f>
        <v>2025-04-20 01:54:44</v>
      </c>
      <c r="C421" t="str">
        <f>IF(A421="","",[1]Sheet!C421)</f>
        <v>小单31.45  小双34.28  大单34.28</v>
      </c>
      <c r="D421" t="str">
        <f>IF(A421="","",[1]Sheet!D421)</f>
        <v>小单</v>
      </c>
      <c r="E421">
        <f>IF(A421="","",[1]Sheet!E421)</f>
        <v>100.01</v>
      </c>
      <c r="F421">
        <f>IF(A421="","",[1]Sheet!F421)</f>
        <v>8</v>
      </c>
      <c r="G421" t="str">
        <f>IF(A421="","",[1]Sheet!G421)</f>
        <v>小双</v>
      </c>
      <c r="H421">
        <f>IF(A421="","",[1]Sheet!H421)</f>
        <v>148.4324</v>
      </c>
      <c r="I421">
        <f>IF(A421="","",[1]Sheet!I421)</f>
        <v>48.4224</v>
      </c>
      <c r="J421" t="str">
        <f>IF(A421="","",IF(F421="待开奖","",[1]Sheet!J421))</f>
        <v>是</v>
      </c>
      <c r="K421">
        <f t="shared" si="137"/>
        <v>1</v>
      </c>
      <c r="L421" s="7">
        <f t="shared" si="138"/>
        <v>1</v>
      </c>
      <c r="M421" s="7" cm="1">
        <f ca="1" t="array" ref="M421">IF(L420="",IF(G420=0,M420,""),IF(ROW()&lt;32,"",AVERAGE(IF(OFFSET(L$2,ROW()-31,0,30,1)&lt;&gt;"",OFFSET(L$2,ROW()-31,0,30,1)))))</f>
        <v>0.666666666666667</v>
      </c>
      <c r="N421" s="8">
        <f ca="1" t="shared" si="141"/>
        <v>0.688172043010753</v>
      </c>
      <c r="O421" s="7">
        <f ca="1" t="array" ref="O421">IF(L420="","",IF(ROW()&lt;32,"",AVERAGE(IF(OFFSET(L$2,ROW()-21,0,20,1)&lt;&gt;"",OFFSET(L$2,ROW()-21,0,20,1)))))</f>
        <v>0.6</v>
      </c>
      <c r="P421" s="8">
        <f ca="1" t="shared" si="142"/>
        <v>0.625806451612903</v>
      </c>
      <c r="Q421" s="7">
        <f t="shared" si="139"/>
        <v>48.4224</v>
      </c>
      <c r="R421" s="7">
        <f t="shared" si="146"/>
        <v>8016.73039999988</v>
      </c>
      <c r="S421" s="14">
        <f t="shared" si="123"/>
        <v>-0.0204398566435709</v>
      </c>
      <c r="T421" s="15">
        <f ca="1" t="shared" si="124"/>
        <v>0.688172043010753</v>
      </c>
      <c r="U421" s="14">
        <f t="shared" si="125"/>
        <v>0.062582912182123</v>
      </c>
      <c r="V421" s="9">
        <f t="shared" si="126"/>
        <v>-2.5684628326297</v>
      </c>
      <c r="W421" s="16">
        <f t="shared" si="127"/>
        <v>0.86779775648601</v>
      </c>
      <c r="X421" s="17">
        <f ca="1" t="shared" si="128"/>
        <v>-0.0573389296599265</v>
      </c>
      <c r="Y421" s="9">
        <f ca="1" t="shared" si="143"/>
        <v>-0.173570054362259</v>
      </c>
      <c r="Z421" s="5">
        <f ca="1" t="shared" si="144"/>
        <v>0.109261496464975</v>
      </c>
      <c r="AA421">
        <f ca="1" t="shared" si="140"/>
        <v>0</v>
      </c>
      <c r="AB421">
        <f t="shared" si="145"/>
        <v>0</v>
      </c>
      <c r="AC421" s="5">
        <f ca="1" t="shared" si="132"/>
        <v>0</v>
      </c>
      <c r="AD421">
        <f ca="1" t="shared" si="133"/>
        <v>0</v>
      </c>
    </row>
    <row r="422" spans="1:30">
      <c r="A422">
        <f>IF([1]Sheet!A422="","",[1]Sheet!A422)</f>
        <v>3275823</v>
      </c>
      <c r="B422" t="str">
        <f>IF(A422="","",[1]Sheet!B422)</f>
        <v>2025-04-20 01:58:15</v>
      </c>
      <c r="C422" t="str">
        <f>IF(A422="","",[1]Sheet!C422)</f>
        <v>小单31.45  小双34.28  大单34.28</v>
      </c>
      <c r="D422" t="str">
        <f>IF(A422="","",[1]Sheet!D422)</f>
        <v>小单</v>
      </c>
      <c r="E422">
        <f>IF(A422="","",[1]Sheet!E422)</f>
        <v>100.01</v>
      </c>
      <c r="F422">
        <f>IF(A422="","",[1]Sheet!F422)</f>
        <v>10</v>
      </c>
      <c r="G422" t="str">
        <f>IF(A422="","",[1]Sheet!G422)</f>
        <v>小双</v>
      </c>
      <c r="H422">
        <f>IF(A422="","",[1]Sheet!H422)</f>
        <v>148.4324</v>
      </c>
      <c r="I422">
        <f>IF(A422="","",[1]Sheet!I422)</f>
        <v>48.4224</v>
      </c>
      <c r="J422" t="str">
        <f>IF(A422="","",IF(F422="待开奖","",[1]Sheet!J422))</f>
        <v>是</v>
      </c>
      <c r="K422">
        <f t="shared" si="137"/>
        <v>1</v>
      </c>
      <c r="L422" s="7">
        <f t="shared" si="138"/>
        <v>1</v>
      </c>
      <c r="M422" s="7" cm="1">
        <f ca="1" t="array" ref="M422">IF(L421="",IF(G421=0,M421,""),IF(ROW()&lt;32,"",AVERAGE(IF(OFFSET(L$2,ROW()-31,0,30,1)&lt;&gt;"",OFFSET(L$2,ROW()-31,0,30,1)))))</f>
        <v>0.666666666666667</v>
      </c>
      <c r="N422" s="8">
        <f ca="1" t="shared" si="141"/>
        <v>0.688172043010753</v>
      </c>
      <c r="O422" s="7">
        <f ca="1" t="array" ref="O422">IF(L421="","",IF(ROW()&lt;32,"",AVERAGE(IF(OFFSET(L$2,ROW()-21,0,20,1)&lt;&gt;"",OFFSET(L$2,ROW()-21,0,20,1)))))</f>
        <v>0.65</v>
      </c>
      <c r="P422" s="8">
        <f ca="1" t="shared" si="142"/>
        <v>0.67258064516129</v>
      </c>
      <c r="Q422" s="7">
        <f t="shared" si="139"/>
        <v>48.4224</v>
      </c>
      <c r="R422" s="7">
        <f t="shared" si="146"/>
        <v>8065.15279999988</v>
      </c>
      <c r="S422" s="14">
        <f t="shared" si="123"/>
        <v>-0.0203189050470491</v>
      </c>
      <c r="T422" s="15">
        <f ca="1" t="shared" si="124"/>
        <v>0.688172043010753</v>
      </c>
      <c r="U422" s="14">
        <f t="shared" si="125"/>
        <v>0.062582912182123</v>
      </c>
      <c r="V422" s="9">
        <f t="shared" si="126"/>
        <v>-2.38941848329881</v>
      </c>
      <c r="W422" s="16">
        <f t="shared" si="127"/>
        <v>0.863873606894169</v>
      </c>
      <c r="X422" s="17">
        <f ca="1" t="shared" si="128"/>
        <v>-0.0397906242070648</v>
      </c>
      <c r="Y422" s="9">
        <f ca="1" t="shared" si="143"/>
        <v>-0.173122657574898</v>
      </c>
      <c r="Z422" s="5">
        <f ca="1" t="shared" si="144"/>
        <v>0.109779663434777</v>
      </c>
      <c r="AA422">
        <f ca="1" t="shared" si="140"/>
        <v>0</v>
      </c>
      <c r="AB422">
        <f t="shared" si="145"/>
        <v>0</v>
      </c>
      <c r="AC422" s="5">
        <f ca="1" t="shared" si="132"/>
        <v>0</v>
      </c>
      <c r="AD422">
        <f ca="1" t="shared" si="133"/>
        <v>0</v>
      </c>
    </row>
    <row r="423" spans="1:30">
      <c r="A423">
        <f>IF([1]Sheet!A423="","",[1]Sheet!A423)</f>
        <v>3275824</v>
      </c>
      <c r="B423" t="str">
        <f>IF(A423="","",[1]Sheet!B423)</f>
        <v>2025-04-20 02:01:45</v>
      </c>
      <c r="C423" t="str">
        <f>IF(A423="","",[1]Sheet!C423)</f>
        <v>小单31.45  小双34.28  大单34.28</v>
      </c>
      <c r="D423" t="str">
        <f>IF(A423="","",[1]Sheet!D423)</f>
        <v>小单</v>
      </c>
      <c r="E423">
        <f>IF(A423="","",[1]Sheet!E423)</f>
        <v>100.01</v>
      </c>
      <c r="F423">
        <f>IF(A423="","",[1]Sheet!F423)</f>
        <v>13</v>
      </c>
      <c r="G423" t="str">
        <f>IF(A423="","",[1]Sheet!G423)</f>
        <v>小单</v>
      </c>
      <c r="H423">
        <f>IF(A423="","",[1]Sheet!H423)</f>
        <v>0</v>
      </c>
      <c r="I423">
        <f>IF(A423="","",[1]Sheet!I423)</f>
        <v>-100.01</v>
      </c>
      <c r="J423" t="str">
        <f>IF(A423="","",IF(F423="待开奖","",[1]Sheet!J423))</f>
        <v>否</v>
      </c>
      <c r="K423">
        <f t="shared" si="137"/>
        <v>0</v>
      </c>
      <c r="L423" s="7">
        <f t="shared" si="138"/>
        <v>1</v>
      </c>
      <c r="M423" s="7" cm="1">
        <f ca="1" t="array" ref="M423">IF(L422="",IF(G422=0,M422,""),IF(ROW()&lt;32,"",AVERAGE(IF(OFFSET(L$2,ROW()-31,0,30,1)&lt;&gt;"",OFFSET(L$2,ROW()-31,0,30,1)))))</f>
        <v>0.666666666666667</v>
      </c>
      <c r="N423" s="8">
        <f ca="1" t="shared" si="141"/>
        <v>0.688172043010753</v>
      </c>
      <c r="O423" s="7">
        <f ca="1" t="array" ref="O423">IF(L422="","",IF(ROW()&lt;32,"",AVERAGE(IF(OFFSET(L$2,ROW()-21,0,20,1)&lt;&gt;"",OFFSET(L$2,ROW()-21,0,20,1)))))</f>
        <v>0.7</v>
      </c>
      <c r="P423" s="8">
        <f ca="1" t="shared" si="142"/>
        <v>0.719354838709677</v>
      </c>
      <c r="Q423" s="7">
        <f t="shared" si="139"/>
        <v>-68.1</v>
      </c>
      <c r="R423" s="7">
        <f t="shared" si="146"/>
        <v>7997.05279999988</v>
      </c>
      <c r="S423" s="14">
        <f t="shared" ref="S423:S486" si="147">IF(R422="","",(R422-R393)/R393)</f>
        <v>-0.0201993764771447</v>
      </c>
      <c r="T423" s="15">
        <f ca="1" t="shared" ref="T423:T486" si="148">N423</f>
        <v>0.688172043010753</v>
      </c>
      <c r="U423" s="14">
        <f t="shared" ref="U423:U486" si="149">IF(R422="","",(MAX(R393:R422)-MIN(R393:R422))/MAX(R393:R422))</f>
        <v>0.062582912182123</v>
      </c>
      <c r="V423" s="9">
        <f t="shared" ref="V423:V486" si="150">IF(ROW()&lt;=62,"",IF(S423="","",(AVERAGE(S394:S423)-0)/(_xlfn.STDEV.P(S394:S423)+1/1000000)))</f>
        <v>-2.24308569346746</v>
      </c>
      <c r="W423" s="16">
        <f t="shared" ref="W423:W486" si="151">IF(I422="","",IF(ABS(SUMIF(I393:I422,"&lt;0"))=0,10,IF(SUMIF(I393:I422,"&gt;0")/ABS(SUMIF(I393:I422,"&lt;0"))&gt;10,10,SUMIF(I393:I422,"&gt;0")/ABS(SUMIF(I393:I422,"&lt;0")))))</f>
        <v>0.863873606894169</v>
      </c>
      <c r="X423" s="17">
        <f ca="1" t="shared" ref="X423:X486" si="152">IF(V423="","",S423*0.3+T423*0.2-0.3*U423+0.1*V423+0.1*W423)</f>
        <v>-0.025121486652959</v>
      </c>
      <c r="Y423" s="9">
        <f ca="1" t="shared" si="143"/>
        <v>-0.172325208694484</v>
      </c>
      <c r="Z423" s="5">
        <f ca="1" t="shared" si="144"/>
        <v>0.110760586734331</v>
      </c>
      <c r="AA423">
        <f ca="1" t="shared" si="140"/>
        <v>0</v>
      </c>
      <c r="AB423">
        <f t="shared" si="145"/>
        <v>0</v>
      </c>
      <c r="AC423" s="5">
        <f ca="1" t="shared" si="132"/>
        <v>0</v>
      </c>
      <c r="AD423">
        <f ca="1" t="shared" si="133"/>
        <v>0</v>
      </c>
    </row>
    <row r="424" spans="1:30">
      <c r="A424">
        <f>IF([1]Sheet!A424="","",[1]Sheet!A424)</f>
        <v>3275825</v>
      </c>
      <c r="B424" t="str">
        <f>IF(A424="","",[1]Sheet!B424)</f>
        <v>2025-04-20 02:05:16</v>
      </c>
      <c r="C424" t="str">
        <f>IF(A424="","",[1]Sheet!C424)</f>
        <v>小单31.45  小双34.28  大单34.28</v>
      </c>
      <c r="D424" t="str">
        <f>IF(A424="","",[1]Sheet!D424)</f>
        <v>小单</v>
      </c>
      <c r="E424">
        <f>IF(A424="","",[1]Sheet!E424)</f>
        <v>100.01</v>
      </c>
      <c r="F424">
        <f>IF(A424="","",[1]Sheet!F424)</f>
        <v>19</v>
      </c>
      <c r="G424" t="str">
        <f>IF(A424="","",[1]Sheet!G424)</f>
        <v>大单</v>
      </c>
      <c r="H424">
        <f>IF(A424="","",[1]Sheet!H424)</f>
        <v>148.4324</v>
      </c>
      <c r="I424">
        <f>IF(A424="","",[1]Sheet!I424)</f>
        <v>48.4224</v>
      </c>
      <c r="J424" t="str">
        <f>IF(A424="","",IF(F424="待开奖","",[1]Sheet!J424))</f>
        <v>是</v>
      </c>
      <c r="K424">
        <f t="shared" si="137"/>
        <v>1</v>
      </c>
      <c r="L424" s="7">
        <f t="shared" si="138"/>
        <v>1</v>
      </c>
      <c r="M424" s="7" cm="1">
        <f ca="1" t="array" ref="M424">IF(L423="",IF(G423=0,M423,""),IF(ROW()&lt;32,"",AVERAGE(IF(OFFSET(L$2,ROW()-31,0,30,1)&lt;&gt;"",OFFSET(L$2,ROW()-31,0,30,1)))))</f>
        <v>0.666666666666667</v>
      </c>
      <c r="N424" s="8">
        <f ca="1" t="shared" si="141"/>
        <v>0.688172043010753</v>
      </c>
      <c r="O424" s="7">
        <f ca="1" t="array" ref="O424">IF(L423="","",IF(ROW()&lt;32,"",AVERAGE(IF(OFFSET(L$2,ROW()-21,0,20,1)&lt;&gt;"",OFFSET(L$2,ROW()-21,0,20,1)))))</f>
        <v>0.75</v>
      </c>
      <c r="P424" s="8">
        <f ca="1" t="shared" si="142"/>
        <v>0.766129032258065</v>
      </c>
      <c r="Q424" s="7">
        <f t="shared" si="139"/>
        <v>48.4224</v>
      </c>
      <c r="R424" s="7">
        <f t="shared" si="146"/>
        <v>8045.47519999988</v>
      </c>
      <c r="S424" s="14">
        <f t="shared" si="147"/>
        <v>-0.034154263374599</v>
      </c>
      <c r="T424" s="15">
        <f ca="1" t="shared" si="148"/>
        <v>0.688172043010753</v>
      </c>
      <c r="U424" s="14">
        <f t="shared" si="149"/>
        <v>0.062582912182123</v>
      </c>
      <c r="V424" s="9">
        <f t="shared" si="150"/>
        <v>-2.17458083820112</v>
      </c>
      <c r="W424" s="16">
        <f t="shared" si="151"/>
        <v>0.751531493996183</v>
      </c>
      <c r="X424" s="17">
        <f ca="1" t="shared" si="152"/>
        <v>-0.0336916784853598</v>
      </c>
      <c r="Y424" s="9">
        <f ca="1" t="shared" si="143"/>
        <v>-0.172152589219918</v>
      </c>
      <c r="Z424" s="5">
        <f ca="1" t="shared" si="144"/>
        <v>0.110972273771623</v>
      </c>
      <c r="AA424">
        <f ca="1" t="shared" si="140"/>
        <v>0</v>
      </c>
      <c r="AB424">
        <f t="shared" si="145"/>
        <v>1</v>
      </c>
      <c r="AC424" s="5">
        <f ca="1" t="shared" si="132"/>
        <v>0</v>
      </c>
      <c r="AD424">
        <f ca="1" t="shared" si="133"/>
        <v>0</v>
      </c>
    </row>
    <row r="425" spans="1:30">
      <c r="A425">
        <f>IF([1]Sheet!A425="","",[1]Sheet!A425)</f>
        <v>3275826</v>
      </c>
      <c r="B425" t="str">
        <f>IF(A425="","",[1]Sheet!B425)</f>
        <v>2025-04-20 02:08:47</v>
      </c>
      <c r="C425" t="str">
        <f>IF(A425="","",[1]Sheet!C425)</f>
        <v>小单31.45  小双34.28  大单34.28</v>
      </c>
      <c r="D425" t="str">
        <f>IF(A425="","",[1]Sheet!D425)</f>
        <v>小单</v>
      </c>
      <c r="E425">
        <f>IF(A425="","",[1]Sheet!E425)</f>
        <v>100.01</v>
      </c>
      <c r="F425">
        <f>IF(A425="","",[1]Sheet!F425)</f>
        <v>15</v>
      </c>
      <c r="G425" t="str">
        <f>IF(A425="","",[1]Sheet!G425)</f>
        <v>大单</v>
      </c>
      <c r="H425">
        <f>IF(A425="","",[1]Sheet!H425)</f>
        <v>148.4324</v>
      </c>
      <c r="I425">
        <f>IF(A425="","",[1]Sheet!I425)</f>
        <v>48.4224</v>
      </c>
      <c r="J425" t="str">
        <f>IF(A425="","",IF(F425="待开奖","",[1]Sheet!J425))</f>
        <v>是</v>
      </c>
      <c r="K425">
        <f t="shared" si="137"/>
        <v>1</v>
      </c>
      <c r="L425" s="7">
        <f t="shared" si="138"/>
        <v>1</v>
      </c>
      <c r="M425" s="7" cm="1">
        <f ca="1" t="array" ref="M425">IF(L424="",IF(G424=0,M424,""),IF(ROW()&lt;32,"",AVERAGE(IF(OFFSET(L$2,ROW()-31,0,30,1)&lt;&gt;"",OFFSET(L$2,ROW()-31,0,30,1)))))</f>
        <v>0.7</v>
      </c>
      <c r="N425" s="8">
        <f ca="1" t="shared" si="141"/>
        <v>0.688172043010753</v>
      </c>
      <c r="O425" s="7">
        <f ca="1" t="array" ref="O425">IF(L424="","",IF(ROW()&lt;32,"",AVERAGE(IF(OFFSET(L$2,ROW()-21,0,20,1)&lt;&gt;"",OFFSET(L$2,ROW()-21,0,20,1)))))</f>
        <v>0.8</v>
      </c>
      <c r="P425" s="8">
        <f ca="1" t="shared" si="142"/>
        <v>0.812903225806452</v>
      </c>
      <c r="Q425" s="7">
        <f t="shared" si="139"/>
        <v>48.4224</v>
      </c>
      <c r="R425" s="7">
        <f t="shared" si="146"/>
        <v>8093.89759999988</v>
      </c>
      <c r="S425" s="14">
        <f t="shared" si="147"/>
        <v>-0.0164269131365428</v>
      </c>
      <c r="T425" s="15">
        <f ca="1" t="shared" si="148"/>
        <v>0.688172043010753</v>
      </c>
      <c r="U425" s="14">
        <f t="shared" si="149"/>
        <v>0.0614653549094459</v>
      </c>
      <c r="V425" s="9">
        <f t="shared" si="150"/>
        <v>-2.05724982556909</v>
      </c>
      <c r="W425" s="16">
        <f t="shared" si="151"/>
        <v>0.751531493996184</v>
      </c>
      <c r="X425" s="17">
        <f ca="1" t="shared" si="152"/>
        <v>-0.0163051049689368</v>
      </c>
      <c r="Y425" s="9">
        <f ca="1" t="shared" si="143"/>
        <v>-0.171452132847706</v>
      </c>
      <c r="Z425" s="5">
        <f ca="1" t="shared" si="144"/>
        <v>0.111883709537658</v>
      </c>
      <c r="AA425">
        <f ca="1" t="shared" si="140"/>
        <v>0</v>
      </c>
      <c r="AB425">
        <f t="shared" si="145"/>
        <v>0</v>
      </c>
      <c r="AC425" s="5">
        <f ca="1" t="shared" si="132"/>
        <v>0</v>
      </c>
      <c r="AD425">
        <f ca="1" t="shared" si="133"/>
        <v>0</v>
      </c>
    </row>
    <row r="426" spans="1:30">
      <c r="A426">
        <f>IF([1]Sheet!A426="","",[1]Sheet!A426)</f>
        <v>3275827</v>
      </c>
      <c r="B426" t="str">
        <f>IF(A426="","",[1]Sheet!B426)</f>
        <v>2025-04-20 02:12:18</v>
      </c>
      <c r="C426" t="str">
        <f>IF(A426="","",[1]Sheet!C426)</f>
        <v>小单31.45  小双34.28  大单34.28</v>
      </c>
      <c r="D426" t="str">
        <f>IF(A426="","",[1]Sheet!D426)</f>
        <v>小单</v>
      </c>
      <c r="E426">
        <f>IF(A426="","",[1]Sheet!E426)</f>
        <v>100.01</v>
      </c>
      <c r="F426">
        <f>IF(A426="","",[1]Sheet!F426)</f>
        <v>11</v>
      </c>
      <c r="G426" t="str">
        <f>IF(A426="","",[1]Sheet!G426)</f>
        <v>小单</v>
      </c>
      <c r="H426">
        <f>IF(A426="","",[1]Sheet!H426)</f>
        <v>148.444</v>
      </c>
      <c r="I426">
        <f>IF(A426="","",[1]Sheet!I426)</f>
        <v>48.434</v>
      </c>
      <c r="J426" t="str">
        <f>IF(A426="","",IF(F426="待开奖","",[1]Sheet!J426))</f>
        <v>是</v>
      </c>
      <c r="K426">
        <f t="shared" si="137"/>
        <v>1</v>
      </c>
      <c r="L426" s="7">
        <f t="shared" si="138"/>
        <v>1</v>
      </c>
      <c r="M426" s="7" cm="1">
        <f ca="1" t="array" ref="M426">IF(L425="",IF(G425=0,M425,""),IF(ROW()&lt;32,"",AVERAGE(IF(OFFSET(L$2,ROW()-31,0,30,1)&lt;&gt;"",OFFSET(L$2,ROW()-31,0,30,1)))))</f>
        <v>0.7</v>
      </c>
      <c r="N426" s="8">
        <f ca="1" t="shared" si="141"/>
        <v>0.719354838709677</v>
      </c>
      <c r="O426" s="7">
        <f ca="1" t="array" ref="O426">IF(L425="","",IF(ROW()&lt;32,"",AVERAGE(IF(OFFSET(L$2,ROW()-21,0,20,1)&lt;&gt;"",OFFSET(L$2,ROW()-21,0,20,1)))))</f>
        <v>0.8</v>
      </c>
      <c r="P426" s="8">
        <f ca="1" t="shared" si="142"/>
        <v>0.812903225806452</v>
      </c>
      <c r="Q426" s="7">
        <f t="shared" si="139"/>
        <v>48.434</v>
      </c>
      <c r="R426" s="7">
        <f t="shared" si="146"/>
        <v>8142.33159999988</v>
      </c>
      <c r="S426" s="14">
        <f t="shared" si="147"/>
        <v>-0.0168488058072296</v>
      </c>
      <c r="T426" s="15">
        <f ca="1" t="shared" si="148"/>
        <v>0.719354838709677</v>
      </c>
      <c r="U426" s="14">
        <f t="shared" si="149"/>
        <v>0.0614653549094459</v>
      </c>
      <c r="V426" s="9">
        <f t="shared" si="150"/>
        <v>-1.95399221631162</v>
      </c>
      <c r="W426" s="16">
        <f t="shared" si="151"/>
        <v>0.863865753997473</v>
      </c>
      <c r="X426" s="17">
        <f ca="1" t="shared" si="152"/>
        <v>0.0113640732955186</v>
      </c>
      <c r="Y426" s="9">
        <f ca="1" t="shared" si="143"/>
        <v>-0.169090237055091</v>
      </c>
      <c r="Z426" s="5">
        <f ca="1" t="shared" si="144"/>
        <v>0.114928738844294</v>
      </c>
      <c r="AA426">
        <f ca="1" t="shared" si="140"/>
        <v>0</v>
      </c>
      <c r="AB426">
        <f t="shared" si="145"/>
        <v>0</v>
      </c>
      <c r="AC426" s="5">
        <f ca="1" t="shared" si="132"/>
        <v>0</v>
      </c>
      <c r="AD426">
        <f ca="1" t="shared" si="133"/>
        <v>0</v>
      </c>
    </row>
    <row r="427" spans="1:30">
      <c r="A427">
        <f>IF([1]Sheet!A427="","",[1]Sheet!A427)</f>
        <v>3275828</v>
      </c>
      <c r="B427" t="str">
        <f>IF(A427="","",[1]Sheet!B427)</f>
        <v>2025-04-20 02:15:49</v>
      </c>
      <c r="C427" t="str">
        <f>IF(A427="","",[1]Sheet!C427)</f>
        <v>小单31.45  小双34.28  大单34.28</v>
      </c>
      <c r="D427" t="str">
        <f>IF(A427="","",[1]Sheet!D427)</f>
        <v>小单</v>
      </c>
      <c r="E427">
        <f>IF(A427="","",[1]Sheet!E427)</f>
        <v>100.01</v>
      </c>
      <c r="F427">
        <f>IF(A427="","",[1]Sheet!F427)</f>
        <v>18</v>
      </c>
      <c r="G427" t="str">
        <f>IF(A427="","",[1]Sheet!G427)</f>
        <v>大双</v>
      </c>
      <c r="H427">
        <f>IF(A427="","",[1]Sheet!H427)</f>
        <v>0</v>
      </c>
      <c r="I427">
        <f>IF(A427="","",[1]Sheet!I427)</f>
        <v>-100.01</v>
      </c>
      <c r="J427" t="str">
        <f>IF(A427="","",IF(F427="待开奖","",[1]Sheet!J427))</f>
        <v>否</v>
      </c>
      <c r="K427">
        <f t="shared" si="137"/>
        <v>0</v>
      </c>
      <c r="L427" s="7">
        <f t="shared" si="138"/>
        <v>0</v>
      </c>
      <c r="M427" s="7" cm="1">
        <f ca="1" t="array" ref="M427">IF(L426="",IF(G426=0,M426,""),IF(ROW()&lt;32,"",AVERAGE(IF(OFFSET(L$2,ROW()-31,0,30,1)&lt;&gt;"",OFFSET(L$2,ROW()-31,0,30,1)))))</f>
        <v>0.666666666666667</v>
      </c>
      <c r="N427" s="8">
        <f ca="1" t="shared" si="141"/>
        <v>0.719354838709677</v>
      </c>
      <c r="O427" s="7">
        <f ca="1" t="array" ref="O427">IF(L426="","",IF(ROW()&lt;32,"",AVERAGE(IF(OFFSET(L$2,ROW()-21,0,20,1)&lt;&gt;"",OFFSET(L$2,ROW()-21,0,20,1)))))</f>
        <v>0.75</v>
      </c>
      <c r="P427" s="8">
        <f ca="1" t="shared" si="142"/>
        <v>0.766129032258065</v>
      </c>
      <c r="Q427" s="7">
        <f t="shared" si="139"/>
        <v>-100.01</v>
      </c>
      <c r="R427" s="7">
        <f t="shared" si="146"/>
        <v>8042.32159999988</v>
      </c>
      <c r="S427" s="14">
        <f t="shared" si="147"/>
        <v>-0.00271609779461008</v>
      </c>
      <c r="T427" s="15">
        <f ca="1" t="shared" si="148"/>
        <v>0.719354838709677</v>
      </c>
      <c r="U427" s="14">
        <f t="shared" si="149"/>
        <v>0.0614653549094459</v>
      </c>
      <c r="V427" s="9">
        <f t="shared" si="150"/>
        <v>-1.80503205060044</v>
      </c>
      <c r="W427" s="16">
        <f t="shared" si="151"/>
        <v>0.859931095293936</v>
      </c>
      <c r="X427" s="17">
        <f ca="1" t="shared" si="152"/>
        <v>0.0301064364000681</v>
      </c>
      <c r="Y427" s="9">
        <f ca="1" t="shared" si="143"/>
        <v>-0.166967725421688</v>
      </c>
      <c r="Z427" s="5">
        <f ca="1" t="shared" si="144"/>
        <v>0.117959962704197</v>
      </c>
      <c r="AA427">
        <f ca="1" t="shared" si="140"/>
        <v>0</v>
      </c>
      <c r="AB427">
        <f t="shared" si="145"/>
        <v>0</v>
      </c>
      <c r="AC427" s="5">
        <f ca="1" t="shared" si="132"/>
        <v>0</v>
      </c>
      <c r="AD427">
        <f ca="1" t="shared" si="133"/>
        <v>0</v>
      </c>
    </row>
    <row r="428" spans="1:30">
      <c r="A428">
        <f>IF([1]Sheet!A428="","",[1]Sheet!A428)</f>
        <v>3275829</v>
      </c>
      <c r="B428" t="str">
        <f>IF(A428="","",[1]Sheet!B428)</f>
        <v>2025-04-20 02:19:20</v>
      </c>
      <c r="C428" t="str">
        <f>IF(A428="","",[1]Sheet!C428)</f>
        <v>小单31.45  小双34.28  大单34.28</v>
      </c>
      <c r="D428" t="str">
        <f>IF(A428="","",[1]Sheet!D428)</f>
        <v>小单</v>
      </c>
      <c r="E428">
        <f>IF(A428="","",[1]Sheet!E428)</f>
        <v>100.01</v>
      </c>
      <c r="F428">
        <f>IF(A428="","",[1]Sheet!F428)</f>
        <v>10</v>
      </c>
      <c r="G428" t="str">
        <f>IF(A428="","",[1]Sheet!G428)</f>
        <v>小双</v>
      </c>
      <c r="H428">
        <f>IF(A428="","",[1]Sheet!H428)</f>
        <v>148.4324</v>
      </c>
      <c r="I428">
        <f>IF(A428="","",[1]Sheet!I428)</f>
        <v>48.4224</v>
      </c>
      <c r="J428" t="str">
        <f>IF(A428="","",IF(F428="待开奖","",[1]Sheet!J428))</f>
        <v>是</v>
      </c>
      <c r="K428">
        <f t="shared" si="137"/>
        <v>1</v>
      </c>
      <c r="L428" s="7">
        <f t="shared" si="138"/>
        <v>1</v>
      </c>
      <c r="M428" s="7" cm="1">
        <f ca="1" t="array" ref="M428">IF(L427="",IF(G427=0,M427,""),IF(ROW()&lt;32,"",AVERAGE(IF(OFFSET(L$2,ROW()-31,0,30,1)&lt;&gt;"",OFFSET(L$2,ROW()-31,0,30,1)))))</f>
        <v>0.666666666666667</v>
      </c>
      <c r="N428" s="8">
        <f ca="1" t="shared" si="141"/>
        <v>0.623655913978495</v>
      </c>
      <c r="O428" s="7">
        <f ca="1" t="array" ref="O428">IF(L427="","",IF(ROW()&lt;32,"",AVERAGE(IF(OFFSET(L$2,ROW()-21,0,20,1)&lt;&gt;"",OFFSET(L$2,ROW()-21,0,20,1)))))</f>
        <v>0.8</v>
      </c>
      <c r="P428" s="8">
        <f ca="1" t="shared" si="142"/>
        <v>0.748387096774194</v>
      </c>
      <c r="Q428" s="7">
        <f t="shared" si="139"/>
        <v>48.4224</v>
      </c>
      <c r="R428" s="7">
        <f t="shared" si="146"/>
        <v>8090.74399999988</v>
      </c>
      <c r="S428" s="14">
        <f t="shared" si="147"/>
        <v>-0.0212875203547505</v>
      </c>
      <c r="T428" s="15">
        <f ca="1" t="shared" si="148"/>
        <v>0.623655913978495</v>
      </c>
      <c r="U428" s="14">
        <f t="shared" si="149"/>
        <v>0.0614653549094459</v>
      </c>
      <c r="V428" s="9">
        <f t="shared" si="150"/>
        <v>-1.72751222769565</v>
      </c>
      <c r="W428" s="16">
        <f t="shared" si="151"/>
        <v>0.859923278307032</v>
      </c>
      <c r="X428" s="17">
        <f ca="1" t="shared" si="152"/>
        <v>0.0131464252775787</v>
      </c>
      <c r="Y428" s="9">
        <f ca="1" t="shared" si="143"/>
        <v>-0.164765899648827</v>
      </c>
      <c r="Z428" s="5">
        <f ca="1" t="shared" si="144"/>
        <v>0.120654148791302</v>
      </c>
      <c r="AA428">
        <f ca="1" t="shared" si="140"/>
        <v>0</v>
      </c>
      <c r="AB428">
        <f t="shared" si="145"/>
        <v>0</v>
      </c>
      <c r="AC428" s="5">
        <f ca="1" t="shared" si="132"/>
        <v>0</v>
      </c>
      <c r="AD428">
        <f ca="1" t="shared" si="133"/>
        <v>0</v>
      </c>
    </row>
    <row r="429" spans="1:30">
      <c r="A429">
        <f>IF([1]Sheet!A429="","",[1]Sheet!A429)</f>
        <v>3275830</v>
      </c>
      <c r="B429" t="str">
        <f>IF(A429="","",[1]Sheet!B429)</f>
        <v>2025-04-20 02:22:41</v>
      </c>
      <c r="C429" t="str">
        <f>IF(A429="","",[1]Sheet!C429)</f>
        <v>小单31.45  小双34.28  大单34.28</v>
      </c>
      <c r="D429" t="str">
        <f>IF(A429="","",[1]Sheet!D429)</f>
        <v>小单</v>
      </c>
      <c r="E429">
        <f>IF(A429="","",[1]Sheet!E429)</f>
        <v>100.01</v>
      </c>
      <c r="F429">
        <f>IF(A429="","",[1]Sheet!F429)</f>
        <v>11</v>
      </c>
      <c r="G429" t="str">
        <f>IF(A429="","",[1]Sheet!G429)</f>
        <v>小单</v>
      </c>
      <c r="H429">
        <f>IF(A429="","",[1]Sheet!H429)</f>
        <v>148.444</v>
      </c>
      <c r="I429">
        <f>IF(A429="","",[1]Sheet!I429)</f>
        <v>48.434</v>
      </c>
      <c r="J429" t="str">
        <f>IF(A429="","",IF(F429="待开奖","",[1]Sheet!J429))</f>
        <v>是</v>
      </c>
      <c r="K429">
        <f t="shared" si="137"/>
        <v>1</v>
      </c>
      <c r="L429" s="7">
        <f t="shared" si="138"/>
        <v>1</v>
      </c>
      <c r="M429" s="7" cm="1">
        <f ca="1" t="array" ref="M429">IF(L428="",IF(G428=0,M428,""),IF(ROW()&lt;32,"",AVERAGE(IF(OFFSET(L$2,ROW()-31,0,30,1)&lt;&gt;"",OFFSET(L$2,ROW()-31,0,30,1)))))</f>
        <v>0.666666666666667</v>
      </c>
      <c r="N429" s="8">
        <f ca="1" t="shared" si="141"/>
        <v>0.688172043010753</v>
      </c>
      <c r="O429" s="7">
        <f ca="1" t="array" ref="O429">IF(L428="","",IF(ROW()&lt;32,"",AVERAGE(IF(OFFSET(L$2,ROW()-21,0,20,1)&lt;&gt;"",OFFSET(L$2,ROW()-21,0,20,1)))))</f>
        <v>0.8</v>
      </c>
      <c r="P429" s="8">
        <f ca="1" t="shared" si="142"/>
        <v>0.812903225806452</v>
      </c>
      <c r="Q429" s="7">
        <f t="shared" si="139"/>
        <v>48.434</v>
      </c>
      <c r="R429" s="7">
        <f t="shared" si="146"/>
        <v>8139.17799999988</v>
      </c>
      <c r="S429" s="14">
        <f t="shared" si="147"/>
        <v>-0.0216737499518742</v>
      </c>
      <c r="T429" s="15">
        <f ca="1" t="shared" si="148"/>
        <v>0.688172043010753</v>
      </c>
      <c r="U429" s="14">
        <f t="shared" si="149"/>
        <v>0.0614653549094459</v>
      </c>
      <c r="V429" s="9">
        <f t="shared" si="150"/>
        <v>-1.65771178938245</v>
      </c>
      <c r="W429" s="16">
        <f t="shared" si="151"/>
        <v>0.855999200058178</v>
      </c>
      <c r="X429" s="17">
        <f ca="1" t="shared" si="152"/>
        <v>0.0325214182113269</v>
      </c>
      <c r="Y429" s="9">
        <f ca="1" t="shared" si="143"/>
        <v>-0.161657393915165</v>
      </c>
      <c r="Z429" s="5">
        <f ca="1" t="shared" si="144"/>
        <v>0.124436385728874</v>
      </c>
      <c r="AA429">
        <f ca="1" t="shared" si="140"/>
        <v>0</v>
      </c>
      <c r="AB429">
        <f t="shared" si="145"/>
        <v>0</v>
      </c>
      <c r="AC429" s="5">
        <f ca="1" t="shared" si="132"/>
        <v>0</v>
      </c>
      <c r="AD429">
        <f ca="1" t="shared" si="133"/>
        <v>0</v>
      </c>
    </row>
    <row r="430" spans="1:30">
      <c r="A430">
        <f>IF([1]Sheet!A430="","",[1]Sheet!A430)</f>
        <v>3275831</v>
      </c>
      <c r="B430" t="str">
        <f>IF(A430="","",[1]Sheet!B430)</f>
        <v>2025-04-20 02:26:12</v>
      </c>
      <c r="C430" t="str">
        <f>IF(A430="","",[1]Sheet!C430)</f>
        <v>小单31.45  小双34.28  大单34.28</v>
      </c>
      <c r="D430" t="str">
        <f>IF(A430="","",[1]Sheet!D430)</f>
        <v>小单</v>
      </c>
      <c r="E430">
        <f>IF(A430="","",[1]Sheet!E430)</f>
        <v>100.01</v>
      </c>
      <c r="F430">
        <f>IF(A430="","",[1]Sheet!F430)</f>
        <v>11</v>
      </c>
      <c r="G430" t="str">
        <f>IF(A430="","",[1]Sheet!G430)</f>
        <v>小单</v>
      </c>
      <c r="H430">
        <f>IF(A430="","",[1]Sheet!H430)</f>
        <v>148.444</v>
      </c>
      <c r="I430">
        <f>IF(A430="","",[1]Sheet!I430)</f>
        <v>48.434</v>
      </c>
      <c r="J430" t="str">
        <f>IF(A430="","",IF(F430="待开奖","",[1]Sheet!J430))</f>
        <v>是</v>
      </c>
      <c r="K430">
        <f t="shared" si="137"/>
        <v>1</v>
      </c>
      <c r="L430" s="7">
        <f t="shared" si="138"/>
        <v>1</v>
      </c>
      <c r="M430" s="7" cm="1">
        <f ca="1" t="array" ref="M430">IF(L429="",IF(G429=0,M429,""),IF(ROW()&lt;32,"",AVERAGE(IF(OFFSET(L$2,ROW()-31,0,30,1)&lt;&gt;"",OFFSET(L$2,ROW()-31,0,30,1)))))</f>
        <v>0.7</v>
      </c>
      <c r="N430" s="8">
        <f ca="1" t="shared" si="141"/>
        <v>0.688172043010753</v>
      </c>
      <c r="O430" s="7">
        <f ca="1" t="array" ref="O430">IF(L429="","",IF(ROW()&lt;32,"",AVERAGE(IF(OFFSET(L$2,ROW()-21,0,20,1)&lt;&gt;"",OFFSET(L$2,ROW()-21,0,20,1)))))</f>
        <v>0.8</v>
      </c>
      <c r="P430" s="8">
        <f ca="1" t="shared" si="142"/>
        <v>0.812903225806452</v>
      </c>
      <c r="Q430" s="7">
        <f t="shared" si="139"/>
        <v>48.434</v>
      </c>
      <c r="R430" s="7">
        <f t="shared" si="146"/>
        <v>8187.61199999988</v>
      </c>
      <c r="S430" s="14">
        <f t="shared" si="147"/>
        <v>-0.00376960734129948</v>
      </c>
      <c r="T430" s="15">
        <f ca="1" t="shared" si="148"/>
        <v>0.688172043010753</v>
      </c>
      <c r="U430" s="14">
        <f t="shared" si="149"/>
        <v>0.0560725636643179</v>
      </c>
      <c r="V430" s="9">
        <f t="shared" si="150"/>
        <v>-1.54214593201482</v>
      </c>
      <c r="W430" s="16">
        <f t="shared" si="151"/>
        <v>0.852085666496982</v>
      </c>
      <c r="X430" s="17">
        <f ca="1" t="shared" si="152"/>
        <v>0.0506757307486819</v>
      </c>
      <c r="Y430" s="9">
        <f ca="1" t="shared" si="143"/>
        <v>-0.157649280808078</v>
      </c>
      <c r="Z430" s="5">
        <f ca="1" t="shared" si="144"/>
        <v>0.129184017441314</v>
      </c>
      <c r="AA430">
        <f ca="1" t="shared" si="140"/>
        <v>0</v>
      </c>
      <c r="AB430">
        <f t="shared" si="145"/>
        <v>0</v>
      </c>
      <c r="AC430" s="5">
        <f ca="1" t="shared" si="132"/>
        <v>0</v>
      </c>
      <c r="AD430">
        <f ca="1" t="shared" si="133"/>
        <v>0</v>
      </c>
    </row>
    <row r="431" s="5" customFormat="1" spans="1:30">
      <c r="A431" s="5">
        <f>IF([1]Sheet!A431="","",[1]Sheet!A431)</f>
        <v>3275832</v>
      </c>
      <c r="B431" s="5" t="str">
        <f>IF(A431="","",[1]Sheet!B431)</f>
        <v>2025-04-20 02:29:43</v>
      </c>
      <c r="C431" s="5" t="str">
        <f>IF(A431="","",[1]Sheet!C431)</f>
        <v>小单31.45  小双34.28  大单34.28</v>
      </c>
      <c r="D431" s="5" t="str">
        <f>IF(A431="","",[1]Sheet!D431)</f>
        <v>小单</v>
      </c>
      <c r="E431" s="5">
        <f>IF(A431="","",[1]Sheet!E431)</f>
        <v>100.01</v>
      </c>
      <c r="F431" s="5">
        <f>IF(A431="","",[1]Sheet!F431)</f>
        <v>17</v>
      </c>
      <c r="G431" s="5" t="str">
        <f>IF(A431="","",[1]Sheet!G431)</f>
        <v>大单</v>
      </c>
      <c r="H431" s="5">
        <f>IF(A431="","",[1]Sheet!H431)</f>
        <v>148.4324</v>
      </c>
      <c r="I431" s="5">
        <f>IF(A431="","",[1]Sheet!I431)</f>
        <v>48.4224</v>
      </c>
      <c r="J431" s="5" t="str">
        <f>IF(A431="","",IF(F431="待开奖","",[1]Sheet!J431))</f>
        <v>是</v>
      </c>
      <c r="K431" s="5">
        <f t="shared" si="137"/>
        <v>1</v>
      </c>
      <c r="L431" s="9">
        <f t="shared" si="138"/>
        <v>1</v>
      </c>
      <c r="M431" s="9" cm="1">
        <f ca="1" t="array" ref="M431">IF(L430="",IF(G430=0,M430,""),IF(ROW()&lt;32,"",AVERAGE(IF(OFFSET(L$2,ROW()-31,0,30,1)&lt;&gt;"",OFFSET(L$2,ROW()-31,0,30,1)))))</f>
        <v>0.7</v>
      </c>
      <c r="N431" s="24">
        <f ca="1" t="shared" si="141"/>
        <v>0.719354838709677</v>
      </c>
      <c r="O431" s="9">
        <f ca="1" t="array" ref="O431">IF(L430="","",IF(ROW()&lt;32,"",AVERAGE(IF(OFFSET(L$2,ROW()-21,0,20,1)&lt;&gt;"",OFFSET(L$2,ROW()-21,0,20,1)))))</f>
        <v>0.8</v>
      </c>
      <c r="P431" s="24">
        <f ca="1" t="shared" si="142"/>
        <v>0.812903225806452</v>
      </c>
      <c r="Q431" s="9">
        <f t="shared" si="139"/>
        <v>48.4224</v>
      </c>
      <c r="R431" s="9">
        <f t="shared" si="146"/>
        <v>8236.03439999988</v>
      </c>
      <c r="S431" s="14">
        <f t="shared" si="147"/>
        <v>-0.00427181311139879</v>
      </c>
      <c r="T431" s="15">
        <f ca="1" t="shared" si="148"/>
        <v>0.719354838709677</v>
      </c>
      <c r="U431" s="14">
        <f t="shared" si="149"/>
        <v>0.0560725636643179</v>
      </c>
      <c r="V431" s="9">
        <f t="shared" si="150"/>
        <v>-1.4398913226142</v>
      </c>
      <c r="W431" s="15">
        <f t="shared" si="151"/>
        <v>0.985727399082064</v>
      </c>
      <c r="X431" s="17">
        <f ca="1" t="shared" si="152"/>
        <v>0.0803512623560073</v>
      </c>
      <c r="Y431" s="9">
        <f ca="1" t="shared" si="143"/>
        <v>-0.15093477539505</v>
      </c>
      <c r="Z431" s="5">
        <f ca="1" t="shared" si="144"/>
        <v>0.13596690833378</v>
      </c>
      <c r="AA431" s="5">
        <f ca="1" t="shared" si="140"/>
        <v>0</v>
      </c>
      <c r="AB431">
        <f t="shared" si="145"/>
        <v>0</v>
      </c>
      <c r="AC431" s="5">
        <f ca="1" t="shared" si="132"/>
        <v>0</v>
      </c>
      <c r="AD431">
        <f ca="1" t="shared" si="133"/>
        <v>0</v>
      </c>
    </row>
    <row r="432" spans="1:30">
      <c r="A432">
        <f>IF([1]Sheet!A432="","",[1]Sheet!A432)</f>
        <v>3275833</v>
      </c>
      <c r="B432" t="str">
        <f>IF(A432="","",[1]Sheet!B432)</f>
        <v>2025-04-20 02:33:13</v>
      </c>
      <c r="C432" t="str">
        <f>IF(A432="","",[1]Sheet!C432)</f>
        <v>小单31.45  小双34.28  大单34.28</v>
      </c>
      <c r="D432" t="str">
        <f>IF(A432="","",[1]Sheet!D432)</f>
        <v>小单</v>
      </c>
      <c r="E432">
        <f>IF(A432="","",[1]Sheet!E432)</f>
        <v>100.01</v>
      </c>
      <c r="F432">
        <f>IF(A432="","",[1]Sheet!F432)</f>
        <v>18</v>
      </c>
      <c r="G432" t="str">
        <f>IF(A432="","",[1]Sheet!G432)</f>
        <v>大双</v>
      </c>
      <c r="H432">
        <f>IF(A432="","",[1]Sheet!H432)</f>
        <v>0</v>
      </c>
      <c r="I432">
        <f>IF(A432="","",[1]Sheet!I432)</f>
        <v>-100.01</v>
      </c>
      <c r="J432" t="str">
        <f>IF(A432="","",IF(F432="待开奖","",[1]Sheet!J432))</f>
        <v>否</v>
      </c>
      <c r="K432">
        <f t="shared" si="137"/>
        <v>0</v>
      </c>
      <c r="L432" s="7">
        <f t="shared" si="138"/>
        <v>0</v>
      </c>
      <c r="M432" s="7" cm="1">
        <f ca="1" t="array" ref="M432">IF(L431="",IF(G431=0,M431,""),IF(ROW()&lt;32,"",AVERAGE(IF(OFFSET(L$2,ROW()-31,0,30,1)&lt;&gt;"",OFFSET(L$2,ROW()-31,0,30,1)))))</f>
        <v>0.7</v>
      </c>
      <c r="N432" s="8">
        <f ca="1" t="shared" si="141"/>
        <v>0.719354838709677</v>
      </c>
      <c r="O432" s="7">
        <f ca="1" t="array" ref="O432">IF(L431="","",IF(ROW()&lt;32,"",AVERAGE(IF(OFFSET(L$2,ROW()-21,0,20,1)&lt;&gt;"",OFFSET(L$2,ROW()-21,0,20,1)))))</f>
        <v>0.75</v>
      </c>
      <c r="P432" s="8">
        <f ca="1" t="shared" si="142"/>
        <v>0.766129032258065</v>
      </c>
      <c r="Q432" s="7">
        <f t="shared" si="139"/>
        <v>-100.01</v>
      </c>
      <c r="R432" s="7">
        <f t="shared" si="146"/>
        <v>8136.02439999988</v>
      </c>
      <c r="S432" s="14">
        <f t="shared" si="147"/>
        <v>0.0139480554463291</v>
      </c>
      <c r="T432" s="15">
        <f ca="1" t="shared" si="148"/>
        <v>0.719354838709677</v>
      </c>
      <c r="U432" s="14">
        <f t="shared" si="149"/>
        <v>0.0575964568579277</v>
      </c>
      <c r="V432" s="9">
        <f t="shared" si="150"/>
        <v>-1.29810301094241</v>
      </c>
      <c r="W432" s="16">
        <f t="shared" si="151"/>
        <v>0.9813877028608</v>
      </c>
      <c r="X432" s="17">
        <f ca="1" t="shared" si="152"/>
        <v>0.0991049165102948</v>
      </c>
      <c r="Y432" s="9">
        <f ca="1" t="shared" si="143"/>
        <v>-0.143186495185675</v>
      </c>
      <c r="Z432" s="5">
        <f ca="1" t="shared" si="144"/>
        <v>0.143180459987564</v>
      </c>
      <c r="AA432">
        <f ca="1" t="shared" si="140"/>
        <v>0</v>
      </c>
      <c r="AB432">
        <f t="shared" si="145"/>
        <v>0</v>
      </c>
      <c r="AC432" s="5">
        <f ca="1" t="shared" ref="AC432:AC463" si="153">IF(OR(SUM(AB413:AB432)&gt;3,SUM(AB423:AB432)&gt;2),0,AA432)</f>
        <v>0</v>
      </c>
      <c r="AD432">
        <f ca="1" t="shared" si="133"/>
        <v>0</v>
      </c>
    </row>
    <row r="433" spans="1:30">
      <c r="A433">
        <f>IF([1]Sheet!A433="","",[1]Sheet!A433)</f>
        <v>3275834</v>
      </c>
      <c r="B433" t="str">
        <f>IF(A433="","",[1]Sheet!B433)</f>
        <v>2025-04-20 02:36:44</v>
      </c>
      <c r="C433" t="str">
        <f>IF(A433="","",[1]Sheet!C433)</f>
        <v>小单31.45  小双34.28  大单34.28</v>
      </c>
      <c r="D433" t="str">
        <f>IF(A433="","",[1]Sheet!D433)</f>
        <v>小单</v>
      </c>
      <c r="E433">
        <f>IF(A433="","",[1]Sheet!E433)</f>
        <v>100.01</v>
      </c>
      <c r="F433">
        <f>IF(A433="","",[1]Sheet!F433)</f>
        <v>15</v>
      </c>
      <c r="G433" t="str">
        <f>IF(A433="","",[1]Sheet!G433)</f>
        <v>大单</v>
      </c>
      <c r="H433">
        <f>IF(A433="","",[1]Sheet!H433)</f>
        <v>148.4324</v>
      </c>
      <c r="I433">
        <f>IF(A433="","",[1]Sheet!I433)</f>
        <v>48.4224</v>
      </c>
      <c r="J433" t="str">
        <f>IF(A433="","",IF(F433="待开奖","",[1]Sheet!J433))</f>
        <v>是</v>
      </c>
      <c r="K433">
        <f t="shared" si="137"/>
        <v>1</v>
      </c>
      <c r="L433" s="7">
        <f t="shared" si="138"/>
        <v>1</v>
      </c>
      <c r="M433" s="7" cm="1">
        <f ca="1" t="array" ref="M433">IF(L432="",IF(G432=0,M432,""),IF(ROW()&lt;32,"",AVERAGE(IF(OFFSET(L$2,ROW()-31,0,30,1)&lt;&gt;"",OFFSET(L$2,ROW()-31,0,30,1)))))</f>
        <v>0.733333333333333</v>
      </c>
      <c r="N433" s="8">
        <f ca="1" t="shared" si="141"/>
        <v>0.654838709677419</v>
      </c>
      <c r="O433" s="7">
        <f ca="1" t="array" ref="O433">IF(L432="","",IF(ROW()&lt;32,"",AVERAGE(IF(OFFSET(L$2,ROW()-21,0,20,1)&lt;&gt;"",OFFSET(L$2,ROW()-21,0,20,1)))))</f>
        <v>0.8</v>
      </c>
      <c r="P433" s="8">
        <f ca="1" t="shared" si="142"/>
        <v>0.748387096774194</v>
      </c>
      <c r="Q433" s="7">
        <f t="shared" si="139"/>
        <v>48.4224</v>
      </c>
      <c r="R433" s="7">
        <f t="shared" si="146"/>
        <v>8184.44679999988</v>
      </c>
      <c r="S433" s="14">
        <f t="shared" si="147"/>
        <v>0.0141206655383741</v>
      </c>
      <c r="T433" s="15">
        <f ca="1" t="shared" si="148"/>
        <v>0.654838709677419</v>
      </c>
      <c r="U433" s="14">
        <f t="shared" si="149"/>
        <v>0.0575964568579277</v>
      </c>
      <c r="V433" s="9">
        <f t="shared" si="150"/>
        <v>-1.18231770401174</v>
      </c>
      <c r="W433" s="16">
        <f t="shared" si="151"/>
        <v>0.981377889768819</v>
      </c>
      <c r="X433" s="17">
        <f ca="1" t="shared" si="152"/>
        <v>0.0978310231153259</v>
      </c>
      <c r="Y433" s="9">
        <f ca="1" t="shared" si="143"/>
        <v>-0.133460237273476</v>
      </c>
      <c r="Z433" s="5">
        <f ca="1" t="shared" si="144"/>
        <v>0.149185918667764</v>
      </c>
      <c r="AA433">
        <f ca="1" t="shared" si="140"/>
        <v>0</v>
      </c>
      <c r="AB433">
        <f t="shared" si="145"/>
        <v>0</v>
      </c>
      <c r="AC433" s="5">
        <f ca="1" t="shared" si="153"/>
        <v>0</v>
      </c>
      <c r="AD433">
        <f ca="1" t="shared" si="133"/>
        <v>0</v>
      </c>
    </row>
    <row r="434" spans="1:30">
      <c r="A434">
        <f>IF([1]Sheet!A434="","",[1]Sheet!A434)</f>
        <v>3275835</v>
      </c>
      <c r="B434" t="str">
        <f>IF(A434="","",[1]Sheet!B434)</f>
        <v>2025-04-20 02:40:15</v>
      </c>
      <c r="C434" t="str">
        <f>IF(A434="","",[1]Sheet!C434)</f>
        <v>小单31.45  小双34.28  大单34.28</v>
      </c>
      <c r="D434" t="str">
        <f>IF(A434="","",[1]Sheet!D434)</f>
        <v>小单</v>
      </c>
      <c r="E434">
        <f>IF(A434="","",[1]Sheet!E434)</f>
        <v>100.01</v>
      </c>
      <c r="F434">
        <f>IF(A434="","",[1]Sheet!F434)</f>
        <v>10</v>
      </c>
      <c r="G434" t="str">
        <f>IF(A434="","",[1]Sheet!G434)</f>
        <v>小双</v>
      </c>
      <c r="H434">
        <f>IF(A434="","",[1]Sheet!H434)</f>
        <v>148.4324</v>
      </c>
      <c r="I434">
        <f>IF(A434="","",[1]Sheet!I434)</f>
        <v>48.4224</v>
      </c>
      <c r="J434" t="str">
        <f>IF(A434="","",IF(F434="待开奖","",[1]Sheet!J434))</f>
        <v>是</v>
      </c>
      <c r="K434">
        <f t="shared" si="137"/>
        <v>1</v>
      </c>
      <c r="L434" s="7">
        <f t="shared" si="138"/>
        <v>1</v>
      </c>
      <c r="M434" s="7" cm="1">
        <f ca="1" t="array" ref="M434">IF(L433="",IF(G433=0,M433,""),IF(ROW()&lt;32,"",AVERAGE(IF(OFFSET(L$2,ROW()-31,0,30,1)&lt;&gt;"",OFFSET(L$2,ROW()-31,0,30,1)))))</f>
        <v>0.766666666666667</v>
      </c>
      <c r="N434" s="8">
        <f ca="1" t="shared" si="141"/>
        <v>0.750537634408602</v>
      </c>
      <c r="O434" s="7">
        <f ca="1" t="array" ref="O434">IF(L433="","",IF(ROW()&lt;32,"",AVERAGE(IF(OFFSET(L$2,ROW()-21,0,20,1)&lt;&gt;"",OFFSET(L$2,ROW()-21,0,20,1)))))</f>
        <v>0.85</v>
      </c>
      <c r="P434" s="8">
        <f ca="1" t="shared" si="142"/>
        <v>0.859677419354839</v>
      </c>
      <c r="Q434" s="7">
        <f t="shared" si="139"/>
        <v>48.4224</v>
      </c>
      <c r="R434" s="7">
        <f t="shared" si="146"/>
        <v>8232.86919999988</v>
      </c>
      <c r="S434" s="14">
        <f t="shared" si="147"/>
        <v>0.0330339246784703</v>
      </c>
      <c r="T434" s="15">
        <f ca="1" t="shared" si="148"/>
        <v>0.750537634408602</v>
      </c>
      <c r="U434" s="14">
        <f t="shared" si="149"/>
        <v>0.0575964568579277</v>
      </c>
      <c r="V434" s="9">
        <f t="shared" si="150"/>
        <v>-1.03255822558205</v>
      </c>
      <c r="W434" s="16">
        <f t="shared" si="151"/>
        <v>1.14420807039374</v>
      </c>
      <c r="X434" s="17">
        <f ca="1" t="shared" si="152"/>
        <v>0.153903751709053</v>
      </c>
      <c r="Y434" s="9">
        <f ca="1" t="shared" si="143"/>
        <v>-0.12015710163332</v>
      </c>
      <c r="Z434" s="5">
        <f ca="1" t="shared" si="144"/>
        <v>0.156256029074511</v>
      </c>
      <c r="AA434">
        <f ca="1" t="shared" si="140"/>
        <v>0</v>
      </c>
      <c r="AB434">
        <f t="shared" si="145"/>
        <v>0</v>
      </c>
      <c r="AC434" s="5">
        <f ca="1" t="shared" si="153"/>
        <v>0</v>
      </c>
      <c r="AD434">
        <f ca="1" t="shared" si="133"/>
        <v>0</v>
      </c>
    </row>
    <row r="435" spans="1:30">
      <c r="A435">
        <f>IF([1]Sheet!A435="","",[1]Sheet!A435)</f>
        <v>3275836</v>
      </c>
      <c r="B435" t="str">
        <f>IF(A435="","",[1]Sheet!B435)</f>
        <v>2025-04-20 02:43:46</v>
      </c>
      <c r="C435" t="str">
        <f>IF(A435="","",[1]Sheet!C435)</f>
        <v>小单31.45  小双34.28  大单34.28</v>
      </c>
      <c r="D435" t="str">
        <f>IF(A435="","",[1]Sheet!D435)</f>
        <v>小单</v>
      </c>
      <c r="E435">
        <f>IF(A435="","",[1]Sheet!E435)</f>
        <v>100.01</v>
      </c>
      <c r="F435">
        <f>IF(A435="","",[1]Sheet!F435)</f>
        <v>17</v>
      </c>
      <c r="G435" t="str">
        <f>IF(A435="","",[1]Sheet!G435)</f>
        <v>大单</v>
      </c>
      <c r="H435">
        <f>IF(A435="","",[1]Sheet!H435)</f>
        <v>148.4324</v>
      </c>
      <c r="I435">
        <f>IF(A435="","",[1]Sheet!I435)</f>
        <v>48.4224</v>
      </c>
      <c r="J435" t="str">
        <f>IF(A435="","",IF(F435="待开奖","",[1]Sheet!J435))</f>
        <v>是</v>
      </c>
      <c r="K435">
        <f t="shared" si="137"/>
        <v>1</v>
      </c>
      <c r="L435" s="7">
        <f t="shared" si="138"/>
        <v>1</v>
      </c>
      <c r="M435" s="7" cm="1">
        <f ca="1" t="array" ref="M435">IF(L434="",IF(G434=0,M434,""),IF(ROW()&lt;32,"",AVERAGE(IF(OFFSET(L$2,ROW()-31,0,30,1)&lt;&gt;"",OFFSET(L$2,ROW()-31,0,30,1)))))</f>
        <v>0.8</v>
      </c>
      <c r="N435" s="8">
        <f ca="1" t="shared" si="141"/>
        <v>0.781720430107527</v>
      </c>
      <c r="O435" s="7">
        <f ca="1" t="array" ref="O435">IF(L434="","",IF(ROW()&lt;32,"",AVERAGE(IF(OFFSET(L$2,ROW()-21,0,20,1)&lt;&gt;"",OFFSET(L$2,ROW()-21,0,20,1)))))</f>
        <v>0.85</v>
      </c>
      <c r="P435" s="8">
        <f ca="1" t="shared" si="142"/>
        <v>0.859677419354839</v>
      </c>
      <c r="Q435" s="7">
        <f t="shared" si="139"/>
        <v>48.4224</v>
      </c>
      <c r="R435" s="7">
        <f t="shared" si="146"/>
        <v>8281.29159999988</v>
      </c>
      <c r="S435" s="14">
        <f t="shared" si="147"/>
        <v>0.0524307791741963</v>
      </c>
      <c r="T435" s="15">
        <f ca="1" t="shared" si="148"/>
        <v>0.781720430107527</v>
      </c>
      <c r="U435" s="14">
        <f t="shared" si="149"/>
        <v>0.0575964568579277</v>
      </c>
      <c r="V435" s="9">
        <f t="shared" si="150"/>
        <v>-0.858508655372763</v>
      </c>
      <c r="W435" s="16">
        <f t="shared" si="151"/>
        <v>1.34775857112503</v>
      </c>
      <c r="X435" s="17">
        <f ca="1" t="shared" si="152"/>
        <v>0.203719374291612</v>
      </c>
      <c r="Y435" s="9">
        <f ca="1" t="shared" si="143"/>
        <v>-0.104129070657877</v>
      </c>
      <c r="Z435" s="5">
        <f ca="1" t="shared" si="144"/>
        <v>0.163811843019289</v>
      </c>
      <c r="AA435">
        <f ca="1" t="shared" si="140"/>
        <v>0</v>
      </c>
      <c r="AB435">
        <f t="shared" si="145"/>
        <v>0</v>
      </c>
      <c r="AC435" s="5">
        <f ca="1" t="shared" si="153"/>
        <v>0</v>
      </c>
      <c r="AD435">
        <f ca="1" t="shared" si="133"/>
        <v>0</v>
      </c>
    </row>
    <row r="436" spans="1:30">
      <c r="A436">
        <f>IF([1]Sheet!A436="","",[1]Sheet!A436)</f>
        <v>3275837</v>
      </c>
      <c r="B436" t="str">
        <f>IF(A436="","",[1]Sheet!B436)</f>
        <v>2025-04-20 02:47:17</v>
      </c>
      <c r="C436" t="str">
        <f>IF(A436="","",[1]Sheet!C436)</f>
        <v>小单31.45  小双34.28  大单34.28</v>
      </c>
      <c r="D436" t="str">
        <f>IF(A436="","",[1]Sheet!D436)</f>
        <v>小单</v>
      </c>
      <c r="E436">
        <f>IF(A436="","",[1]Sheet!E436)</f>
        <v>100.01</v>
      </c>
      <c r="F436">
        <f>IF(A436="","",[1]Sheet!F436)</f>
        <v>13</v>
      </c>
      <c r="G436" t="str">
        <f>IF(A436="","",[1]Sheet!G436)</f>
        <v>小单</v>
      </c>
      <c r="H436">
        <f>IF(A436="","",[1]Sheet!H436)</f>
        <v>0</v>
      </c>
      <c r="I436">
        <f>IF(A436="","",[1]Sheet!I436)</f>
        <v>-100.01</v>
      </c>
      <c r="J436" t="str">
        <f>IF(A436="","",IF(F436="待开奖","",[1]Sheet!J436))</f>
        <v>否</v>
      </c>
      <c r="K436">
        <f t="shared" si="137"/>
        <v>0</v>
      </c>
      <c r="L436" s="7">
        <f t="shared" si="138"/>
        <v>1</v>
      </c>
      <c r="M436" s="7" cm="1">
        <f ca="1" t="array" ref="M436">IF(L435="",IF(G435=0,M435,""),IF(ROW()&lt;32,"",AVERAGE(IF(OFFSET(L$2,ROW()-31,0,30,1)&lt;&gt;"",OFFSET(L$2,ROW()-31,0,30,1)))))</f>
        <v>0.8</v>
      </c>
      <c r="N436" s="8">
        <f ca="1" t="shared" si="141"/>
        <v>0.812903225806452</v>
      </c>
      <c r="O436" s="7">
        <f ca="1" t="array" ref="O436">IF(L435="","",IF(ROW()&lt;32,"",AVERAGE(IF(OFFSET(L$2,ROW()-21,0,20,1)&lt;&gt;"",OFFSET(L$2,ROW()-21,0,20,1)))))</f>
        <v>0.9</v>
      </c>
      <c r="P436" s="8">
        <f ca="1" t="shared" si="142"/>
        <v>0.906451612903226</v>
      </c>
      <c r="Q436" s="7">
        <f t="shared" si="139"/>
        <v>-68.1</v>
      </c>
      <c r="R436" s="7">
        <f t="shared" si="146"/>
        <v>8213.19159999988</v>
      </c>
      <c r="S436" s="14">
        <f t="shared" si="147"/>
        <v>0.052108230720927</v>
      </c>
      <c r="T436" s="15">
        <f ca="1" t="shared" si="148"/>
        <v>0.812903225806452</v>
      </c>
      <c r="U436" s="14">
        <f t="shared" si="149"/>
        <v>0.0627466855532547</v>
      </c>
      <c r="V436" s="9">
        <f t="shared" si="150"/>
        <v>-0.711798066534189</v>
      </c>
      <c r="W436" s="16">
        <f t="shared" si="151"/>
        <v>1.6094671885267</v>
      </c>
      <c r="X436" s="17">
        <f ca="1" t="shared" si="152"/>
        <v>0.249156020910843</v>
      </c>
      <c r="Y436" s="9">
        <f ca="1" t="shared" si="143"/>
        <v>-0.0856386431083912</v>
      </c>
      <c r="Z436" s="5">
        <f ca="1" t="shared" si="144"/>
        <v>0.171173395869392</v>
      </c>
      <c r="AA436">
        <f ca="1" t="shared" si="140"/>
        <v>0</v>
      </c>
      <c r="AB436">
        <f t="shared" si="145"/>
        <v>0</v>
      </c>
      <c r="AC436" s="5">
        <f ca="1" t="shared" si="153"/>
        <v>0</v>
      </c>
      <c r="AD436">
        <f ca="1" t="shared" si="133"/>
        <v>0</v>
      </c>
    </row>
    <row r="437" spans="1:30">
      <c r="A437">
        <f>IF([1]Sheet!A437="","",[1]Sheet!A437)</f>
        <v>3275838</v>
      </c>
      <c r="B437" t="str">
        <f>IF(A437="","",[1]Sheet!B437)</f>
        <v>2025-04-20 02:50:48</v>
      </c>
      <c r="C437" t="str">
        <f>IF(A437="","",[1]Sheet!C437)</f>
        <v>小单31.45  小双34.28  大单34.28</v>
      </c>
      <c r="D437" t="str">
        <f>IF(A437="","",[1]Sheet!D437)</f>
        <v>小单</v>
      </c>
      <c r="E437">
        <f>IF(A437="","",[1]Sheet!E437)</f>
        <v>100.01</v>
      </c>
      <c r="F437">
        <f>IF(A437="","",[1]Sheet!F437)</f>
        <v>12</v>
      </c>
      <c r="G437" t="str">
        <f>IF(A437="","",[1]Sheet!G437)</f>
        <v>小双</v>
      </c>
      <c r="H437">
        <f>IF(A437="","",[1]Sheet!H437)</f>
        <v>148.4324</v>
      </c>
      <c r="I437">
        <f>IF(A437="","",[1]Sheet!I437)</f>
        <v>48.4224</v>
      </c>
      <c r="J437" t="str">
        <f>IF(A437="","",IF(F437="待开奖","",[1]Sheet!J437))</f>
        <v>是</v>
      </c>
      <c r="K437">
        <f t="shared" si="137"/>
        <v>1</v>
      </c>
      <c r="L437" s="7">
        <f t="shared" si="138"/>
        <v>1</v>
      </c>
      <c r="M437" s="7" cm="1">
        <f ca="1" t="array" ref="M437">IF(L436="",IF(G436=0,M436,""),IF(ROW()&lt;32,"",AVERAGE(IF(OFFSET(L$2,ROW()-31,0,30,1)&lt;&gt;"",OFFSET(L$2,ROW()-31,0,30,1)))))</f>
        <v>0.8</v>
      </c>
      <c r="N437" s="8">
        <f ca="1" t="shared" si="141"/>
        <v>0.812903225806452</v>
      </c>
      <c r="O437" s="7">
        <f ca="1" t="array" ref="O437">IF(L436="","",IF(ROW()&lt;32,"",AVERAGE(IF(OFFSET(L$2,ROW()-21,0,20,1)&lt;&gt;"",OFFSET(L$2,ROW()-21,0,20,1)))))</f>
        <v>0.9</v>
      </c>
      <c r="P437" s="8">
        <f ca="1" t="shared" si="142"/>
        <v>0.906451612903226</v>
      </c>
      <c r="Q437" s="7">
        <f t="shared" si="139"/>
        <v>48.4224</v>
      </c>
      <c r="R437" s="7">
        <f t="shared" si="146"/>
        <v>8261.61399999988</v>
      </c>
      <c r="S437" s="14">
        <f t="shared" si="147"/>
        <v>0.037076390125981</v>
      </c>
      <c r="T437" s="15">
        <f ca="1" t="shared" si="148"/>
        <v>0.812903225806452</v>
      </c>
      <c r="U437" s="14">
        <f t="shared" si="149"/>
        <v>0.0627466855532547</v>
      </c>
      <c r="V437" s="9">
        <f t="shared" si="150"/>
        <v>-0.606344189721129</v>
      </c>
      <c r="W437" s="16">
        <f t="shared" si="151"/>
        <v>1.34775857112503</v>
      </c>
      <c r="X437" s="17">
        <f ca="1" t="shared" si="152"/>
        <v>0.229020994673498</v>
      </c>
      <c r="Y437" s="9">
        <f ca="1" t="shared" si="143"/>
        <v>-0.0684698361569091</v>
      </c>
      <c r="Z437" s="5">
        <f ca="1" t="shared" si="144"/>
        <v>0.175974960463714</v>
      </c>
      <c r="AA437">
        <f ca="1" t="shared" si="140"/>
        <v>0</v>
      </c>
      <c r="AB437">
        <f t="shared" si="145"/>
        <v>1</v>
      </c>
      <c r="AC437" s="5">
        <f ca="1" t="shared" si="153"/>
        <v>0</v>
      </c>
      <c r="AD437">
        <f ca="1" t="shared" si="133"/>
        <v>0</v>
      </c>
    </row>
    <row r="438" spans="1:30">
      <c r="A438">
        <f>IF([1]Sheet!A438="","",[1]Sheet!A438)</f>
        <v>3275839</v>
      </c>
      <c r="B438" t="str">
        <f>IF(A438="","",[1]Sheet!B438)</f>
        <v>2025-04-20 02:54:19</v>
      </c>
      <c r="C438" t="str">
        <f>IF(A438="","",[1]Sheet!C438)</f>
        <v>小单31.45  小双34.28  大单34.28</v>
      </c>
      <c r="D438" t="str">
        <f>IF(A438="","",[1]Sheet!D438)</f>
        <v>小单</v>
      </c>
      <c r="E438">
        <f>IF(A438="","",[1]Sheet!E438)</f>
        <v>100.01</v>
      </c>
      <c r="F438">
        <f>IF(A438="","",[1]Sheet!F438)</f>
        <v>23</v>
      </c>
      <c r="G438" t="str">
        <f>IF(A438="","",[1]Sheet!G438)</f>
        <v>大单</v>
      </c>
      <c r="H438">
        <f>IF(A438="","",[1]Sheet!H438)</f>
        <v>148.4324</v>
      </c>
      <c r="I438">
        <f>IF(A438="","",[1]Sheet!I438)</f>
        <v>48.4224</v>
      </c>
      <c r="J438" t="str">
        <f>IF(A438="","",IF(F438="待开奖","",[1]Sheet!J438))</f>
        <v>是</v>
      </c>
      <c r="K438">
        <f t="shared" si="137"/>
        <v>1</v>
      </c>
      <c r="L438" s="7">
        <f t="shared" si="138"/>
        <v>1</v>
      </c>
      <c r="M438" s="7" cm="1">
        <f ca="1" t="array" ref="M438">IF(L437="",IF(G437=0,M437,""),IF(ROW()&lt;32,"",AVERAGE(IF(OFFSET(L$2,ROW()-31,0,30,1)&lt;&gt;"",OFFSET(L$2,ROW()-31,0,30,1)))))</f>
        <v>0.833333333333333</v>
      </c>
      <c r="N438" s="8">
        <f ca="1" t="shared" si="141"/>
        <v>0.812903225806452</v>
      </c>
      <c r="O438" s="7">
        <f ca="1" t="array" ref="O438">IF(L437="","",IF(ROW()&lt;32,"",AVERAGE(IF(OFFSET(L$2,ROW()-21,0,20,1)&lt;&gt;"",OFFSET(L$2,ROW()-21,0,20,1)))))</f>
        <v>0.9</v>
      </c>
      <c r="P438" s="8">
        <f ca="1" t="shared" si="142"/>
        <v>0.906451612903226</v>
      </c>
      <c r="Q438" s="7">
        <f t="shared" si="139"/>
        <v>48.4224</v>
      </c>
      <c r="R438" s="7">
        <f t="shared" si="146"/>
        <v>8310.03639999988</v>
      </c>
      <c r="S438" s="14">
        <f t="shared" si="147"/>
        <v>0.0565327981416033</v>
      </c>
      <c r="T438" s="15">
        <f ca="1" t="shared" si="148"/>
        <v>0.812903225806452</v>
      </c>
      <c r="U438" s="14">
        <f t="shared" si="149"/>
        <v>0.0627466855532547</v>
      </c>
      <c r="V438" s="9">
        <f t="shared" si="150"/>
        <v>-0.473286075391671</v>
      </c>
      <c r="W438" s="16">
        <f t="shared" si="151"/>
        <v>1.34775857112503</v>
      </c>
      <c r="X438" s="17">
        <f ca="1" t="shared" si="152"/>
        <v>0.248163728511131</v>
      </c>
      <c r="Y438" s="9">
        <f ca="1" t="shared" si="143"/>
        <v>-0.050394409768168</v>
      </c>
      <c r="Z438" s="5">
        <f ca="1" t="shared" si="144"/>
        <v>0.179681406599989</v>
      </c>
      <c r="AA438">
        <f ca="1" t="shared" si="140"/>
        <v>0</v>
      </c>
      <c r="AB438">
        <f t="shared" si="145"/>
        <v>0</v>
      </c>
      <c r="AC438" s="5">
        <f ca="1" t="shared" si="153"/>
        <v>0</v>
      </c>
      <c r="AD438">
        <f ca="1" t="shared" si="133"/>
        <v>0</v>
      </c>
    </row>
    <row r="439" spans="1:30">
      <c r="A439">
        <f>IF([1]Sheet!A439="","",[1]Sheet!A439)</f>
        <v>3275840</v>
      </c>
      <c r="B439" t="str">
        <f>IF(A439="","",[1]Sheet!B439)</f>
        <v>2025-04-20 02:57:50</v>
      </c>
      <c r="C439" t="str">
        <f>IF(A439="","",[1]Sheet!C439)</f>
        <v>小单31.45  小双34.28  大单34.28</v>
      </c>
      <c r="D439" t="str">
        <f>IF(A439="","",[1]Sheet!D439)</f>
        <v>小单</v>
      </c>
      <c r="E439">
        <f>IF(A439="","",[1]Sheet!E439)</f>
        <v>100.01</v>
      </c>
      <c r="F439">
        <f>IF(A439="","",[1]Sheet!F439)</f>
        <v>6</v>
      </c>
      <c r="G439" t="str">
        <f>IF(A439="","",[1]Sheet!G439)</f>
        <v>小双</v>
      </c>
      <c r="H439">
        <f>IF(A439="","",[1]Sheet!H439)</f>
        <v>148.4324</v>
      </c>
      <c r="I439">
        <f>IF(A439="","",[1]Sheet!I439)</f>
        <v>48.4224</v>
      </c>
      <c r="J439" t="str">
        <f>IF(A439="","",IF(F439="待开奖","",[1]Sheet!J439))</f>
        <v>是</v>
      </c>
      <c r="K439">
        <f t="shared" si="137"/>
        <v>1</v>
      </c>
      <c r="L439" s="7">
        <f t="shared" si="138"/>
        <v>1</v>
      </c>
      <c r="M439" s="7" cm="1">
        <f ca="1" t="array" ref="M439">IF(L438="",IF(G438=0,M438,""),IF(ROW()&lt;32,"",AVERAGE(IF(OFFSET(L$2,ROW()-31,0,30,1)&lt;&gt;"",OFFSET(L$2,ROW()-31,0,30,1)))))</f>
        <v>0.833333333333333</v>
      </c>
      <c r="N439" s="8">
        <f ca="1" t="shared" si="141"/>
        <v>0.844086021505376</v>
      </c>
      <c r="O439" s="7">
        <f ca="1" t="array" ref="O439">IF(L438="","",IF(ROW()&lt;32,"",AVERAGE(IF(OFFSET(L$2,ROW()-21,0,20,1)&lt;&gt;"",OFFSET(L$2,ROW()-21,0,20,1)))))</f>
        <v>0.9</v>
      </c>
      <c r="P439" s="8">
        <f ca="1" t="shared" si="142"/>
        <v>0.906451612903226</v>
      </c>
      <c r="Q439" s="7">
        <f t="shared" si="139"/>
        <v>48.4224</v>
      </c>
      <c r="R439" s="7">
        <f t="shared" si="146"/>
        <v>8358.45879999988</v>
      </c>
      <c r="S439" s="14">
        <f t="shared" si="147"/>
        <v>0.0561848746040796</v>
      </c>
      <c r="T439" s="15">
        <f ca="1" t="shared" si="148"/>
        <v>0.844086021505376</v>
      </c>
      <c r="U439" s="14">
        <f t="shared" si="149"/>
        <v>0.065988688088058</v>
      </c>
      <c r="V439" s="9">
        <f t="shared" si="150"/>
        <v>-0.346131599213843</v>
      </c>
      <c r="W439" s="16">
        <f t="shared" si="151"/>
        <v>1.6094671885267</v>
      </c>
      <c r="X439" s="17">
        <f ca="1" t="shared" si="152"/>
        <v>0.292209619187167</v>
      </c>
      <c r="Y439" s="9">
        <f ca="1" t="shared" si="143"/>
        <v>-0.0290358451753483</v>
      </c>
      <c r="Z439" s="5">
        <f ca="1" t="shared" si="144"/>
        <v>0.181048699848193</v>
      </c>
      <c r="AA439">
        <f ca="1" t="shared" si="140"/>
        <v>0</v>
      </c>
      <c r="AB439">
        <f t="shared" si="145"/>
        <v>0</v>
      </c>
      <c r="AC439" s="5">
        <f ca="1" t="shared" si="153"/>
        <v>0</v>
      </c>
      <c r="AD439">
        <f ca="1" t="shared" si="133"/>
        <v>0</v>
      </c>
    </row>
    <row r="440" spans="1:30">
      <c r="A440">
        <f>IF([1]Sheet!A440="","",[1]Sheet!A440)</f>
        <v>3275841</v>
      </c>
      <c r="B440" t="str">
        <f>IF(A440="","",[1]Sheet!B440)</f>
        <v>2025-04-20 03:01:21</v>
      </c>
      <c r="C440" t="str">
        <f>IF(A440="","",[1]Sheet!C440)</f>
        <v>小单31.45  小双34.28  大单34.28</v>
      </c>
      <c r="D440" t="str">
        <f>IF(A440="","",[1]Sheet!D440)</f>
        <v>小单</v>
      </c>
      <c r="E440">
        <f>IF(A440="","",[1]Sheet!E440)</f>
        <v>100.01</v>
      </c>
      <c r="F440">
        <f>IF(A440="","",[1]Sheet!F440)</f>
        <v>10</v>
      </c>
      <c r="G440" t="str">
        <f>IF(A440="","",[1]Sheet!G440)</f>
        <v>小双</v>
      </c>
      <c r="H440">
        <f>IF(A440="","",[1]Sheet!H440)</f>
        <v>148.4324</v>
      </c>
      <c r="I440">
        <f>IF(A440="","",[1]Sheet!I440)</f>
        <v>48.4224</v>
      </c>
      <c r="J440" t="str">
        <f>IF(A440="","",IF(F440="待开奖","",[1]Sheet!J440))</f>
        <v>是</v>
      </c>
      <c r="K440">
        <f t="shared" si="137"/>
        <v>1</v>
      </c>
      <c r="L440" s="7">
        <f t="shared" si="138"/>
        <v>1</v>
      </c>
      <c r="M440" s="7" cm="1">
        <f ca="1" t="array" ref="M440">IF(L439="",IF(G439=0,M439,""),IF(ROW()&lt;32,"",AVERAGE(IF(OFFSET(L$2,ROW()-31,0,30,1)&lt;&gt;"",OFFSET(L$2,ROW()-31,0,30,1)))))</f>
        <v>0.833333333333333</v>
      </c>
      <c r="N440" s="8">
        <f ca="1" t="shared" si="141"/>
        <v>0.844086021505376</v>
      </c>
      <c r="O440" s="7">
        <f ca="1" t="array" ref="O440">IF(L439="","",IF(ROW()&lt;32,"",AVERAGE(IF(OFFSET(L$2,ROW()-21,0,20,1)&lt;&gt;"",OFFSET(L$2,ROW()-21,0,20,1)))))</f>
        <v>0.9</v>
      </c>
      <c r="P440" s="8">
        <f ca="1" t="shared" si="142"/>
        <v>0.906451612903226</v>
      </c>
      <c r="Q440" s="7">
        <f t="shared" si="139"/>
        <v>48.4224</v>
      </c>
      <c r="R440" s="7">
        <f t="shared" si="146"/>
        <v>8406.88119999988</v>
      </c>
      <c r="S440" s="14">
        <f t="shared" si="147"/>
        <v>0.0558396602338352</v>
      </c>
      <c r="T440" s="15">
        <f ca="1" t="shared" si="148"/>
        <v>0.844086021505376</v>
      </c>
      <c r="U440" s="14">
        <f t="shared" si="149"/>
        <v>0.0713996221408675</v>
      </c>
      <c r="V440" s="9">
        <f t="shared" si="150"/>
        <v>-0.223067766684997</v>
      </c>
      <c r="W440" s="16">
        <f t="shared" si="151"/>
        <v>1.6094671885267</v>
      </c>
      <c r="X440" s="17">
        <f ca="1" t="shared" si="152"/>
        <v>0.302789157913136</v>
      </c>
      <c r="Y440" s="9">
        <f ca="1" t="shared" si="143"/>
        <v>-0.00766549236454147</v>
      </c>
      <c r="Z440" s="5">
        <f ca="1" t="shared" si="144"/>
        <v>0.181117683108546</v>
      </c>
      <c r="AA440">
        <f ca="1" t="shared" si="140"/>
        <v>0</v>
      </c>
      <c r="AB440">
        <f t="shared" si="145"/>
        <v>0</v>
      </c>
      <c r="AC440" s="5">
        <f ca="1" t="shared" si="153"/>
        <v>0</v>
      </c>
      <c r="AD440">
        <f ca="1" t="shared" si="133"/>
        <v>0</v>
      </c>
    </row>
    <row r="441" spans="1:30">
      <c r="A441">
        <f>IF([1]Sheet!A441="","",[1]Sheet!A441)</f>
        <v>3275842</v>
      </c>
      <c r="B441" t="str">
        <f>IF(A441="","",[1]Sheet!B441)</f>
        <v>2025-04-20 03:04:41</v>
      </c>
      <c r="C441" t="str">
        <f>IF(A441="","",[1]Sheet!C441)</f>
        <v>小单31.45  小双34.28  大单34.28</v>
      </c>
      <c r="D441" t="str">
        <f>IF(A441="","",[1]Sheet!D441)</f>
        <v>小单</v>
      </c>
      <c r="E441">
        <f>IF(A441="","",[1]Sheet!E441)</f>
        <v>100.01</v>
      </c>
      <c r="F441">
        <f>IF(A441="","",[1]Sheet!F441)</f>
        <v>15</v>
      </c>
      <c r="G441" t="str">
        <f>IF(A441="","",[1]Sheet!G441)</f>
        <v>大单</v>
      </c>
      <c r="H441">
        <f>IF(A441="","",[1]Sheet!H441)</f>
        <v>148.4324</v>
      </c>
      <c r="I441">
        <f>IF(A441="","",[1]Sheet!I441)</f>
        <v>48.4224</v>
      </c>
      <c r="J441" t="str">
        <f>IF(A441="","",IF(F441="待开奖","",[1]Sheet!J441))</f>
        <v>是</v>
      </c>
      <c r="K441">
        <f t="shared" si="137"/>
        <v>1</v>
      </c>
      <c r="L441" s="7">
        <f t="shared" si="138"/>
        <v>1</v>
      </c>
      <c r="M441" s="7" cm="1">
        <f ca="1" t="array" ref="M441">IF(L440="",IF(G440=0,M440,""),IF(ROW()&lt;32,"",AVERAGE(IF(OFFSET(L$2,ROW()-31,0,30,1)&lt;&gt;"",OFFSET(L$2,ROW()-31,0,30,1)))))</f>
        <v>0.833333333333333</v>
      </c>
      <c r="N441" s="8">
        <f ca="1" t="shared" si="141"/>
        <v>0.844086021505376</v>
      </c>
      <c r="O441" s="7">
        <f ca="1" t="array" ref="O441">IF(L440="","",IF(ROW()&lt;32,"",AVERAGE(IF(OFFSET(L$2,ROW()-21,0,20,1)&lt;&gt;"",OFFSET(L$2,ROW()-21,0,20,1)))))</f>
        <v>0.9</v>
      </c>
      <c r="P441" s="8">
        <f ca="1" t="shared" si="142"/>
        <v>0.906451612903226</v>
      </c>
      <c r="Q441" s="7">
        <f t="shared" si="139"/>
        <v>48.4224</v>
      </c>
      <c r="R441" s="7">
        <f t="shared" si="146"/>
        <v>8455.30359999988</v>
      </c>
      <c r="S441" s="14">
        <f t="shared" si="147"/>
        <v>0.0555001815732057</v>
      </c>
      <c r="T441" s="15">
        <f ca="1" t="shared" si="148"/>
        <v>0.844086021505376</v>
      </c>
      <c r="U441" s="14">
        <f t="shared" si="149"/>
        <v>0.0767482238240751</v>
      </c>
      <c r="V441" s="9">
        <f t="shared" si="150"/>
        <v>-0.108949621596326</v>
      </c>
      <c r="W441" s="16">
        <f t="shared" si="151"/>
        <v>1.60945061851841</v>
      </c>
      <c r="X441" s="17">
        <f ca="1" t="shared" si="152"/>
        <v>0.312492891318023</v>
      </c>
      <c r="Y441" s="9">
        <f ca="1" t="shared" si="143"/>
        <v>0.0143961958651911</v>
      </c>
      <c r="Z441" s="5">
        <f ca="1" t="shared" si="144"/>
        <v>0.178442773209127</v>
      </c>
      <c r="AA441">
        <f ca="1" t="shared" si="140"/>
        <v>0</v>
      </c>
      <c r="AB441">
        <f t="shared" si="145"/>
        <v>0</v>
      </c>
      <c r="AC441" s="5">
        <f ca="1" t="shared" si="153"/>
        <v>0</v>
      </c>
      <c r="AD441">
        <f ca="1" t="shared" si="133"/>
        <v>0</v>
      </c>
    </row>
    <row r="442" spans="1:30">
      <c r="A442">
        <f>IF([1]Sheet!A442="","",[1]Sheet!A442)</f>
        <v>3275843</v>
      </c>
      <c r="B442" t="str">
        <f>IF(A442="","",[1]Sheet!B442)</f>
        <v>2025-04-20 03:08:12</v>
      </c>
      <c r="C442" t="str">
        <f>IF(A442="","",[1]Sheet!C442)</f>
        <v>小单31.45  小双34.28  大单34.28</v>
      </c>
      <c r="D442" t="str">
        <f>IF(A442="","",[1]Sheet!D442)</f>
        <v>小单</v>
      </c>
      <c r="E442">
        <f>IF(A442="","",[1]Sheet!E442)</f>
        <v>100.01</v>
      </c>
      <c r="F442">
        <f>IF(A442="","",[1]Sheet!F442)</f>
        <v>17</v>
      </c>
      <c r="G442" t="str">
        <f>IF(A442="","",[1]Sheet!G442)</f>
        <v>大单</v>
      </c>
      <c r="H442">
        <f>IF(A442="","",[1]Sheet!H442)</f>
        <v>148.4324</v>
      </c>
      <c r="I442">
        <f>IF(A442="","",[1]Sheet!I442)</f>
        <v>48.4224</v>
      </c>
      <c r="J442" t="str">
        <f>IF(A442="","",IF(F442="待开奖","",[1]Sheet!J442))</f>
        <v>是</v>
      </c>
      <c r="K442">
        <f t="shared" ref="K442:K473" si="154">IF(J442="是",1,IF(J442="否",0,""))</f>
        <v>1</v>
      </c>
      <c r="L442" s="7">
        <f t="shared" ref="L442:L473" si="155">IF(G442="","",IF(F442="待开奖","",IF(MID(D442,1,1)=MID(G442,1,1),1,IF(MID(D442,2,1)=MID(G442,2,1),1,0))))</f>
        <v>1</v>
      </c>
      <c r="M442" s="7" cm="1">
        <f ca="1" t="array" ref="M442">IF(L441="",IF(G441=0,M441,""),IF(ROW()&lt;32,"",AVERAGE(IF(OFFSET(L$2,ROW()-31,0,30,1)&lt;&gt;"",OFFSET(L$2,ROW()-31,0,30,1)))))</f>
        <v>0.833333333333333</v>
      </c>
      <c r="N442" s="8">
        <f ca="1" t="shared" si="141"/>
        <v>0.844086021505376</v>
      </c>
      <c r="O442" s="7">
        <f ca="1" t="array" ref="O442">IF(L441="","",IF(ROW()&lt;32,"",AVERAGE(IF(OFFSET(L$2,ROW()-21,0,20,1)&lt;&gt;"",OFFSET(L$2,ROW()-21,0,20,1)))))</f>
        <v>0.9</v>
      </c>
      <c r="P442" s="8">
        <f ca="1" t="shared" si="142"/>
        <v>0.906451612903226</v>
      </c>
      <c r="Q442" s="7">
        <f t="shared" ref="Q442:Q473" si="156">IF(OR(F442=13,F442=14),IF(L442=1,-68.1,I442),I442)</f>
        <v>48.4224</v>
      </c>
      <c r="R442" s="7">
        <f t="shared" si="146"/>
        <v>8503.72599999988</v>
      </c>
      <c r="S442" s="14">
        <f t="shared" si="147"/>
        <v>0.0551648057081437</v>
      </c>
      <c r="T442" s="15">
        <f ca="1" t="shared" si="148"/>
        <v>0.844086021505376</v>
      </c>
      <c r="U442" s="14">
        <f t="shared" si="149"/>
        <v>0.0820355640452708</v>
      </c>
      <c r="V442" s="9">
        <f t="shared" si="150"/>
        <v>-0.00871734777007437</v>
      </c>
      <c r="W442" s="16">
        <f t="shared" si="151"/>
        <v>1.60945061851841</v>
      </c>
      <c r="X442" s="17">
        <f ca="1" t="shared" si="152"/>
        <v>0.320829303874771</v>
      </c>
      <c r="Y442" s="9">
        <f ca="1" t="shared" si="143"/>
        <v>0.0356056796821734</v>
      </c>
      <c r="Z442" s="5">
        <f ca="1" t="shared" si="144"/>
        <v>0.175770563758354</v>
      </c>
      <c r="AA442">
        <f ca="1" t="shared" si="140"/>
        <v>0</v>
      </c>
      <c r="AB442">
        <f t="shared" si="145"/>
        <v>0</v>
      </c>
      <c r="AC442" s="5">
        <f ca="1" t="shared" si="153"/>
        <v>0</v>
      </c>
      <c r="AD442">
        <f ca="1" t="shared" si="133"/>
        <v>0</v>
      </c>
    </row>
    <row r="443" spans="1:30">
      <c r="A443">
        <f>IF([1]Sheet!A443="","",[1]Sheet!A443)</f>
        <v>3275844</v>
      </c>
      <c r="B443" t="str">
        <f>IF(A443="","",[1]Sheet!B443)</f>
        <v>2025-04-20 03:11:43</v>
      </c>
      <c r="C443" t="str">
        <f>IF(A443="","",[1]Sheet!C443)</f>
        <v>小单31.45  小双34.28  大单34.28</v>
      </c>
      <c r="D443" t="str">
        <f>IF(A443="","",[1]Sheet!D443)</f>
        <v>小单</v>
      </c>
      <c r="E443">
        <f>IF(A443="","",[1]Sheet!E443)</f>
        <v>100.01</v>
      </c>
      <c r="F443">
        <f>IF(A443="","",[1]Sheet!F443)</f>
        <v>20</v>
      </c>
      <c r="G443" t="str">
        <f>IF(A443="","",[1]Sheet!G443)</f>
        <v>大双</v>
      </c>
      <c r="H443">
        <f>IF(A443="","",[1]Sheet!H443)</f>
        <v>0</v>
      </c>
      <c r="I443">
        <f>IF(A443="","",[1]Sheet!I443)</f>
        <v>-100.01</v>
      </c>
      <c r="J443" t="str">
        <f>IF(A443="","",IF(F443="待开奖","",[1]Sheet!J443))</f>
        <v>否</v>
      </c>
      <c r="K443">
        <f t="shared" si="154"/>
        <v>0</v>
      </c>
      <c r="L443" s="7">
        <f t="shared" si="155"/>
        <v>0</v>
      </c>
      <c r="M443" s="7" cm="1">
        <f ca="1" t="array" ref="M443">IF(L442="",IF(G442=0,M442,""),IF(ROW()&lt;32,"",AVERAGE(IF(OFFSET(L$2,ROW()-31,0,30,1)&lt;&gt;"",OFFSET(L$2,ROW()-31,0,30,1)))))</f>
        <v>0.833333333333333</v>
      </c>
      <c r="N443" s="8">
        <f ca="1" t="shared" si="141"/>
        <v>0.844086021505376</v>
      </c>
      <c r="O443" s="7">
        <f ca="1" t="array" ref="O443">IF(L442="","",IF(ROW()&lt;32,"",AVERAGE(IF(OFFSET(L$2,ROW()-21,0,20,1)&lt;&gt;"",OFFSET(L$2,ROW()-21,0,20,1)))))</f>
        <v>0.85</v>
      </c>
      <c r="P443" s="8">
        <f ca="1" t="shared" si="142"/>
        <v>0.859677419354839</v>
      </c>
      <c r="Q443" s="7">
        <f t="shared" si="156"/>
        <v>-100.01</v>
      </c>
      <c r="R443" s="7">
        <f t="shared" si="146"/>
        <v>8403.71599999987</v>
      </c>
      <c r="S443" s="14">
        <f t="shared" si="147"/>
        <v>0.0746194607420177</v>
      </c>
      <c r="T443" s="15">
        <f ca="1" t="shared" si="148"/>
        <v>0.844086021505376</v>
      </c>
      <c r="U443" s="14">
        <f t="shared" si="149"/>
        <v>0.0872626893199533</v>
      </c>
      <c r="V443" s="9">
        <f t="shared" si="150"/>
        <v>0.0890194788542124</v>
      </c>
      <c r="W443" s="16">
        <f t="shared" si="151"/>
        <v>1.60945061851841</v>
      </c>
      <c r="X443" s="17">
        <f ca="1" t="shared" si="152"/>
        <v>0.334871245464957</v>
      </c>
      <c r="Y443" s="9">
        <f ca="1" t="shared" si="143"/>
        <v>0.0551077819166354</v>
      </c>
      <c r="Z443" s="5">
        <f ca="1" t="shared" si="144"/>
        <v>0.175435500010014</v>
      </c>
      <c r="AA443">
        <f ca="1" t="shared" si="140"/>
        <v>0</v>
      </c>
      <c r="AB443">
        <f t="shared" si="145"/>
        <v>0</v>
      </c>
      <c r="AC443" s="5">
        <f ca="1" t="shared" si="153"/>
        <v>0</v>
      </c>
      <c r="AD443">
        <f ca="1" t="shared" si="133"/>
        <v>0</v>
      </c>
    </row>
    <row r="444" spans="1:30">
      <c r="A444">
        <f>IF([1]Sheet!A444="","",[1]Sheet!A444)</f>
        <v>3275845</v>
      </c>
      <c r="B444" t="str">
        <f>IF(A444="","",[1]Sheet!B444)</f>
        <v>2025-04-20 03:15:14</v>
      </c>
      <c r="C444" t="str">
        <f>IF(A444="","",[1]Sheet!C444)</f>
        <v>小单31.45  小双34.28  大单34.28</v>
      </c>
      <c r="D444" t="str">
        <f>IF(A444="","",[1]Sheet!D444)</f>
        <v>小单</v>
      </c>
      <c r="E444">
        <f>IF(A444="","",[1]Sheet!E444)</f>
        <v>100.01</v>
      </c>
      <c r="F444">
        <f>IF(A444="","",[1]Sheet!F444)</f>
        <v>9</v>
      </c>
      <c r="G444" t="str">
        <f>IF(A444="","",[1]Sheet!G444)</f>
        <v>小单</v>
      </c>
      <c r="H444">
        <f>IF(A444="","",[1]Sheet!H444)</f>
        <v>148.444</v>
      </c>
      <c r="I444">
        <f>IF(A444="","",[1]Sheet!I444)</f>
        <v>48.434</v>
      </c>
      <c r="J444" t="str">
        <f>IF(A444="","",IF(F444="待开奖","",[1]Sheet!J444))</f>
        <v>是</v>
      </c>
      <c r="K444">
        <f t="shared" si="154"/>
        <v>1</v>
      </c>
      <c r="L444" s="7">
        <f t="shared" si="155"/>
        <v>1</v>
      </c>
      <c r="M444" s="7" cm="1">
        <f ca="1" t="array" ref="M444">IF(L443="",IF(G443=0,M443,""),IF(ROW()&lt;32,"",AVERAGE(IF(OFFSET(L$2,ROW()-31,0,30,1)&lt;&gt;"",OFFSET(L$2,ROW()-31,0,30,1)))))</f>
        <v>0.866666666666667</v>
      </c>
      <c r="N444" s="8">
        <f ca="1" t="shared" si="141"/>
        <v>0.779569892473118</v>
      </c>
      <c r="O444" s="7">
        <f ca="1" t="array" ref="O444">IF(L443="","",IF(ROW()&lt;32,"",AVERAGE(IF(OFFSET(L$2,ROW()-21,0,20,1)&lt;&gt;"",OFFSET(L$2,ROW()-21,0,20,1)))))</f>
        <v>0.85</v>
      </c>
      <c r="P444" s="8">
        <f ca="1" t="shared" si="142"/>
        <v>0.795161290322581</v>
      </c>
      <c r="Q444" s="7">
        <f t="shared" si="156"/>
        <v>48.434</v>
      </c>
      <c r="R444" s="7">
        <f t="shared" si="146"/>
        <v>8452.14999999987</v>
      </c>
      <c r="S444" s="14">
        <f t="shared" si="147"/>
        <v>0.075573219011208</v>
      </c>
      <c r="T444" s="15">
        <f ca="1" t="shared" si="148"/>
        <v>0.779569892473118</v>
      </c>
      <c r="U444" s="14">
        <f t="shared" si="149"/>
        <v>0.0872626893199533</v>
      </c>
      <c r="V444" s="9">
        <f t="shared" si="150"/>
        <v>0.199804894394901</v>
      </c>
      <c r="W444" s="16">
        <f t="shared" si="151"/>
        <v>1.60945061851841</v>
      </c>
      <c r="X444" s="17">
        <f ca="1" t="shared" si="152"/>
        <v>0.333332688693331</v>
      </c>
      <c r="Y444" s="9">
        <f ca="1" t="shared" si="143"/>
        <v>0.0747059097719583</v>
      </c>
      <c r="Z444" s="5">
        <f ca="1" t="shared" si="144"/>
        <v>0.172558118257046</v>
      </c>
      <c r="AA444">
        <f ca="1" t="shared" si="140"/>
        <v>0</v>
      </c>
      <c r="AB444">
        <f t="shared" si="145"/>
        <v>0</v>
      </c>
      <c r="AC444" s="5">
        <f ca="1" t="shared" si="153"/>
        <v>0</v>
      </c>
      <c r="AD444">
        <f ca="1" t="shared" si="133"/>
        <v>0</v>
      </c>
    </row>
    <row r="445" spans="1:30">
      <c r="A445">
        <f>IF([1]Sheet!A445="","",[1]Sheet!A445)</f>
        <v>3275846</v>
      </c>
      <c r="B445" t="str">
        <f>IF(A445="","",[1]Sheet!B445)</f>
        <v>2025-04-20 03:18:45</v>
      </c>
      <c r="C445" t="str">
        <f>IF(A445="","",[1]Sheet!C445)</f>
        <v>小单31.45  小双34.28  大单34.28</v>
      </c>
      <c r="D445" t="str">
        <f>IF(A445="","",[1]Sheet!D445)</f>
        <v>小单</v>
      </c>
      <c r="E445">
        <f>IF(A445="","",[1]Sheet!E445)</f>
        <v>100.01</v>
      </c>
      <c r="F445">
        <f>IF(A445="","",[1]Sheet!F445)</f>
        <v>15</v>
      </c>
      <c r="G445" t="str">
        <f>IF(A445="","",[1]Sheet!G445)</f>
        <v>大单</v>
      </c>
      <c r="H445">
        <f>IF(A445="","",[1]Sheet!H445)</f>
        <v>148.4324</v>
      </c>
      <c r="I445">
        <f>IF(A445="","",[1]Sheet!I445)</f>
        <v>48.4224</v>
      </c>
      <c r="J445" t="str">
        <f>IF(A445="","",IF(F445="待开奖","",[1]Sheet!J445))</f>
        <v>是</v>
      </c>
      <c r="K445">
        <f t="shared" si="154"/>
        <v>1</v>
      </c>
      <c r="L445" s="7">
        <f t="shared" si="155"/>
        <v>1</v>
      </c>
      <c r="M445" s="7" cm="1">
        <f ca="1" t="array" ref="M445">IF(L444="",IF(G444=0,M444,""),IF(ROW()&lt;32,"",AVERAGE(IF(OFFSET(L$2,ROW()-31,0,30,1)&lt;&gt;"",OFFSET(L$2,ROW()-31,0,30,1)))))</f>
        <v>0.866666666666667</v>
      </c>
      <c r="N445" s="8">
        <f ca="1" t="shared" si="141"/>
        <v>0.875268817204301</v>
      </c>
      <c r="O445" s="7">
        <f ca="1" t="array" ref="O445">IF(L444="","",IF(ROW()&lt;32,"",AVERAGE(IF(OFFSET(L$2,ROW()-21,0,20,1)&lt;&gt;"",OFFSET(L$2,ROW()-21,0,20,1)))))</f>
        <v>0.85</v>
      </c>
      <c r="P445" s="8">
        <f ca="1" t="shared" si="142"/>
        <v>0.859677419354839</v>
      </c>
      <c r="Q445" s="7">
        <f t="shared" si="156"/>
        <v>48.4224</v>
      </c>
      <c r="R445" s="7">
        <f t="shared" si="146"/>
        <v>8500.57239999987</v>
      </c>
      <c r="S445" s="14">
        <f t="shared" si="147"/>
        <v>0.0751076296943231</v>
      </c>
      <c r="T445" s="15">
        <f ca="1" t="shared" si="148"/>
        <v>0.875268817204301</v>
      </c>
      <c r="U445" s="14">
        <f t="shared" si="149"/>
        <v>0.0872626893199533</v>
      </c>
      <c r="V445" s="9">
        <f t="shared" si="150"/>
        <v>0.312472067540636</v>
      </c>
      <c r="W445" s="16">
        <f t="shared" si="151"/>
        <v>1.95838082858381</v>
      </c>
      <c r="X445" s="17">
        <f ca="1" t="shared" si="152"/>
        <v>0.398492535165616</v>
      </c>
      <c r="Y445" s="9">
        <f ca="1" t="shared" si="143"/>
        <v>0.0964688375696307</v>
      </c>
      <c r="Z445" s="5">
        <f ca="1" t="shared" si="144"/>
        <v>0.170842085742575</v>
      </c>
      <c r="AA445">
        <f ca="1" t="shared" si="140"/>
        <v>0</v>
      </c>
      <c r="AB445">
        <f t="shared" si="145"/>
        <v>0</v>
      </c>
      <c r="AC445" s="5">
        <f ca="1" t="shared" si="153"/>
        <v>0</v>
      </c>
      <c r="AD445">
        <f ca="1" t="shared" si="133"/>
        <v>0</v>
      </c>
    </row>
    <row r="446" spans="1:30">
      <c r="A446">
        <f>IF([1]Sheet!A446="","",[1]Sheet!A446)</f>
        <v>3275847</v>
      </c>
      <c r="B446" t="str">
        <f>IF(A446="","",[1]Sheet!B446)</f>
        <v>2025-04-20 03:22:16</v>
      </c>
      <c r="C446" t="str">
        <f>IF(A446="","",[1]Sheet!C446)</f>
        <v>小单31.45  小双34.28  大单34.28</v>
      </c>
      <c r="D446" t="str">
        <f>IF(A446="","",[1]Sheet!D446)</f>
        <v>小单</v>
      </c>
      <c r="E446">
        <f>IF(A446="","",[1]Sheet!E446)</f>
        <v>100.01</v>
      </c>
      <c r="F446">
        <f>IF(A446="","",[1]Sheet!F446)</f>
        <v>12</v>
      </c>
      <c r="G446" t="str">
        <f>IF(A446="","",[1]Sheet!G446)</f>
        <v>小双</v>
      </c>
      <c r="H446">
        <f>IF(A446="","",[1]Sheet!H446)</f>
        <v>148.4324</v>
      </c>
      <c r="I446">
        <f>IF(A446="","",[1]Sheet!I446)</f>
        <v>48.4224</v>
      </c>
      <c r="J446" t="str">
        <f>IF(A446="","",IF(F446="待开奖","",[1]Sheet!J446))</f>
        <v>是</v>
      </c>
      <c r="K446">
        <f t="shared" si="154"/>
        <v>1</v>
      </c>
      <c r="L446" s="7">
        <f t="shared" si="155"/>
        <v>1</v>
      </c>
      <c r="M446" s="7" cm="1">
        <f ca="1" t="array" ref="M446">IF(L445="",IF(G445=0,M445,""),IF(ROW()&lt;32,"",AVERAGE(IF(OFFSET(L$2,ROW()-31,0,30,1)&lt;&gt;"",OFFSET(L$2,ROW()-31,0,30,1)))))</f>
        <v>0.9</v>
      </c>
      <c r="N446" s="8">
        <f ca="1" t="shared" si="141"/>
        <v>0.875268817204301</v>
      </c>
      <c r="O446" s="7">
        <f ca="1" t="array" ref="O446">IF(L445="","",IF(ROW()&lt;32,"",AVERAGE(IF(OFFSET(L$2,ROW()-21,0,20,1)&lt;&gt;"",OFFSET(L$2,ROW()-21,0,20,1)))))</f>
        <v>0.85</v>
      </c>
      <c r="P446" s="8">
        <f ca="1" t="shared" si="142"/>
        <v>0.859677419354839</v>
      </c>
      <c r="Q446" s="7">
        <f t="shared" si="156"/>
        <v>48.4224</v>
      </c>
      <c r="R446" s="7">
        <f t="shared" si="146"/>
        <v>8548.99479999987</v>
      </c>
      <c r="S446" s="14">
        <f t="shared" si="147"/>
        <v>0.0951991762595371</v>
      </c>
      <c r="T446" s="15">
        <f ca="1" t="shared" si="148"/>
        <v>0.875268817204301</v>
      </c>
      <c r="U446" s="14">
        <f t="shared" si="149"/>
        <v>0.0872626893199533</v>
      </c>
      <c r="V446" s="9">
        <f t="shared" si="150"/>
        <v>0.4108570974761</v>
      </c>
      <c r="W446" s="16">
        <f t="shared" si="151"/>
        <v>1.95836149718361</v>
      </c>
      <c r="X446" s="17">
        <f ca="1" t="shared" si="152"/>
        <v>0.414356568988707</v>
      </c>
      <c r="Y446" s="9">
        <f ca="1" t="shared" si="143"/>
        <v>0.116772551904161</v>
      </c>
      <c r="Z446" s="5">
        <f ca="1" t="shared" si="144"/>
        <v>0.171219614384913</v>
      </c>
      <c r="AA446">
        <f ca="1" t="shared" si="140"/>
        <v>0</v>
      </c>
      <c r="AB446">
        <f t="shared" si="145"/>
        <v>0</v>
      </c>
      <c r="AC446" s="5">
        <f ca="1" t="shared" si="153"/>
        <v>0</v>
      </c>
      <c r="AD446">
        <f ca="1" t="shared" si="133"/>
        <v>0</v>
      </c>
    </row>
    <row r="447" spans="1:30">
      <c r="A447">
        <f>IF([1]Sheet!A447="","",[1]Sheet!A447)</f>
        <v>3275848</v>
      </c>
      <c r="B447" t="str">
        <f>IF(A447="","",[1]Sheet!B447)</f>
        <v>2025-04-20 03:25:47</v>
      </c>
      <c r="C447" t="str">
        <f>IF(A447="","",[1]Sheet!C447)</f>
        <v>小单31.45  小双34.28  大单34.28</v>
      </c>
      <c r="D447" t="str">
        <f>IF(A447="","",[1]Sheet!D447)</f>
        <v>小单</v>
      </c>
      <c r="E447">
        <f>IF(A447="","",[1]Sheet!E447)</f>
        <v>100.01</v>
      </c>
      <c r="F447">
        <f>IF(A447="","",[1]Sheet!F447)</f>
        <v>9</v>
      </c>
      <c r="G447" t="str">
        <f>IF(A447="","",[1]Sheet!G447)</f>
        <v>小单</v>
      </c>
      <c r="H447">
        <f>IF(A447="","",[1]Sheet!H447)</f>
        <v>148.444</v>
      </c>
      <c r="I447">
        <f>IF(A447="","",[1]Sheet!I447)</f>
        <v>48.434</v>
      </c>
      <c r="J447" t="str">
        <f>IF(A447="","",IF(F447="待开奖","",[1]Sheet!J447))</f>
        <v>是</v>
      </c>
      <c r="K447">
        <f t="shared" si="154"/>
        <v>1</v>
      </c>
      <c r="L447" s="7">
        <f t="shared" si="155"/>
        <v>1</v>
      </c>
      <c r="M447" s="7" cm="1">
        <f ca="1" t="array" ref="M447">IF(L446="",IF(G446=0,M446,""),IF(ROW()&lt;32,"",AVERAGE(IF(OFFSET(L$2,ROW()-31,0,30,1)&lt;&gt;"",OFFSET(L$2,ROW()-31,0,30,1)))))</f>
        <v>0.9</v>
      </c>
      <c r="N447" s="8">
        <f ca="1" t="shared" si="141"/>
        <v>0.906451612903226</v>
      </c>
      <c r="O447" s="7">
        <f ca="1" t="array" ref="O447">IF(L446="","",IF(ROW()&lt;32,"",AVERAGE(IF(OFFSET(L$2,ROW()-21,0,20,1)&lt;&gt;"",OFFSET(L$2,ROW()-21,0,20,1)))))</f>
        <v>0.9</v>
      </c>
      <c r="P447" s="8">
        <f ca="1" t="shared" si="142"/>
        <v>0.906451612903226</v>
      </c>
      <c r="Q447" s="7">
        <f t="shared" si="156"/>
        <v>48.434</v>
      </c>
      <c r="R447" s="7">
        <f t="shared" si="146"/>
        <v>8597.42879999987</v>
      </c>
      <c r="S447" s="14">
        <f t="shared" si="147"/>
        <v>0.0946089433228593</v>
      </c>
      <c r="T447" s="15">
        <f ca="1" t="shared" si="148"/>
        <v>0.906451612903226</v>
      </c>
      <c r="U447" s="14">
        <f t="shared" si="149"/>
        <v>0.086431728792256</v>
      </c>
      <c r="V447" s="9">
        <f t="shared" si="150"/>
        <v>0.50915146053706</v>
      </c>
      <c r="W447" s="16">
        <f t="shared" si="151"/>
        <v>2.44686891310869</v>
      </c>
      <c r="X447" s="17">
        <f ca="1" t="shared" si="152"/>
        <v>0.479345524304401</v>
      </c>
      <c r="Y447" s="9">
        <f ca="1" t="shared" si="143"/>
        <v>0.139141556743045</v>
      </c>
      <c r="Z447" s="5">
        <f ca="1" t="shared" si="144"/>
        <v>0.173278405452945</v>
      </c>
      <c r="AA447">
        <f ca="1" t="shared" si="140"/>
        <v>0</v>
      </c>
      <c r="AB447">
        <f t="shared" si="145"/>
        <v>0</v>
      </c>
      <c r="AC447" s="5">
        <f ca="1" t="shared" si="153"/>
        <v>0</v>
      </c>
      <c r="AD447">
        <f ca="1" t="shared" si="133"/>
        <v>0</v>
      </c>
    </row>
    <row r="448" spans="1:30">
      <c r="A448">
        <f>IF([1]Sheet!A448="","",[1]Sheet!A448)</f>
        <v>3275849</v>
      </c>
      <c r="B448" t="str">
        <f>IF(A448="","",[1]Sheet!B448)</f>
        <v>2025-04-20 03:29:18</v>
      </c>
      <c r="C448" t="str">
        <f>IF(A448="","",[1]Sheet!C448)</f>
        <v>小单31.45  小双34.28  大单34.28</v>
      </c>
      <c r="D448" t="str">
        <f>IF(A448="","",[1]Sheet!D448)</f>
        <v>小单</v>
      </c>
      <c r="E448">
        <f>IF(A448="","",[1]Sheet!E448)</f>
        <v>100.01</v>
      </c>
      <c r="F448">
        <f>IF(A448="","",[1]Sheet!F448)</f>
        <v>14</v>
      </c>
      <c r="G448" t="str">
        <f>IF(A448="","",[1]Sheet!G448)</f>
        <v>大双</v>
      </c>
      <c r="H448">
        <f>IF(A448="","",[1]Sheet!H448)</f>
        <v>0</v>
      </c>
      <c r="I448">
        <f>IF(A448="","",[1]Sheet!I448)</f>
        <v>-100.01</v>
      </c>
      <c r="J448" t="str">
        <f>IF(A448="","",IF(F448="待开奖","",[1]Sheet!J448))</f>
        <v>否</v>
      </c>
      <c r="K448">
        <f t="shared" si="154"/>
        <v>0</v>
      </c>
      <c r="L448" s="7">
        <f t="shared" si="155"/>
        <v>0</v>
      </c>
      <c r="M448" s="7" cm="1">
        <f ca="1" t="array" ref="M448">IF(L447="",IF(G447=0,M447,""),IF(ROW()&lt;32,"",AVERAGE(IF(OFFSET(L$2,ROW()-31,0,30,1)&lt;&gt;"",OFFSET(L$2,ROW()-31,0,30,1)))))</f>
        <v>0.866666666666667</v>
      </c>
      <c r="N448" s="8">
        <f ca="1" t="shared" si="141"/>
        <v>0.906451612903226</v>
      </c>
      <c r="O448" s="7">
        <f ca="1" t="array" ref="O448">IF(L447="","",IF(ROW()&lt;32,"",AVERAGE(IF(OFFSET(L$2,ROW()-21,0,20,1)&lt;&gt;"",OFFSET(L$2,ROW()-21,0,20,1)))))</f>
        <v>0.85</v>
      </c>
      <c r="P448" s="8">
        <f ca="1" t="shared" si="142"/>
        <v>0.859677419354839</v>
      </c>
      <c r="Q448" s="7">
        <f t="shared" si="156"/>
        <v>-100.01</v>
      </c>
      <c r="R448" s="7">
        <f t="shared" si="146"/>
        <v>8497.41879999987</v>
      </c>
      <c r="S448" s="14">
        <f t="shared" si="147"/>
        <v>0.093426824358499</v>
      </c>
      <c r="T448" s="15">
        <f ca="1" t="shared" si="148"/>
        <v>0.906451612903226</v>
      </c>
      <c r="U448" s="14">
        <f t="shared" si="149"/>
        <v>0.0854440574140034</v>
      </c>
      <c r="V448" s="9">
        <f t="shared" si="150"/>
        <v>0.609818266070596</v>
      </c>
      <c r="W448" s="16">
        <f t="shared" si="151"/>
        <v>2.44689211078892</v>
      </c>
      <c r="X448" s="17">
        <f ca="1" t="shared" si="152"/>
        <v>0.489356190349946</v>
      </c>
      <c r="Y448" s="9">
        <f ca="1" t="shared" si="143"/>
        <v>0.160473962757246</v>
      </c>
      <c r="Z448" s="5">
        <f ca="1" t="shared" si="144"/>
        <v>0.175670229042238</v>
      </c>
      <c r="AA448">
        <f ca="1" t="shared" si="140"/>
        <v>0</v>
      </c>
      <c r="AB448">
        <f t="shared" si="145"/>
        <v>0</v>
      </c>
      <c r="AC448" s="5">
        <f ca="1" t="shared" si="153"/>
        <v>0</v>
      </c>
      <c r="AD448">
        <f ca="1" t="shared" si="133"/>
        <v>0</v>
      </c>
    </row>
    <row r="449" spans="1:30">
      <c r="A449">
        <f>IF([1]Sheet!A449="","",[1]Sheet!A449)</f>
        <v>3275850</v>
      </c>
      <c r="B449" t="str">
        <f>IF(A449="","",[1]Sheet!B449)</f>
        <v>2025-04-20 03:32:49</v>
      </c>
      <c r="C449" t="str">
        <f>IF(A449="","",[1]Sheet!C449)</f>
        <v>小单32.36  大双32.36  大单35.28</v>
      </c>
      <c r="D449" t="str">
        <f>IF(A449="","",[1]Sheet!D449)</f>
        <v>大单</v>
      </c>
      <c r="E449">
        <f>IF(A449="","",[1]Sheet!E449)</f>
        <v>100</v>
      </c>
      <c r="F449">
        <f>IF(A449="","",[1]Sheet!F449)</f>
        <v>18</v>
      </c>
      <c r="G449" t="str">
        <f>IF(A449="","",[1]Sheet!G449)</f>
        <v>大双</v>
      </c>
      <c r="H449">
        <f>IF(A449="","",[1]Sheet!H449)</f>
        <v>152.7392</v>
      </c>
      <c r="I449">
        <f>IF(A449="","",[1]Sheet!I449)</f>
        <v>52.7392</v>
      </c>
      <c r="J449" t="str">
        <f>IF(A449="","",IF(F449="待开奖","",[1]Sheet!J449))</f>
        <v>是</v>
      </c>
      <c r="K449">
        <f t="shared" si="154"/>
        <v>1</v>
      </c>
      <c r="L449" s="7">
        <f t="shared" si="155"/>
        <v>1</v>
      </c>
      <c r="M449" s="7" cm="1">
        <f ca="1" t="array" ref="M449">IF(L448="",IF(G448=0,M448,""),IF(ROW()&lt;32,"",AVERAGE(IF(OFFSET(L$2,ROW()-31,0,30,1)&lt;&gt;"",OFFSET(L$2,ROW()-31,0,30,1)))))</f>
        <v>0.866666666666667</v>
      </c>
      <c r="N449" s="8">
        <f ca="1" t="shared" si="141"/>
        <v>0.810752688172043</v>
      </c>
      <c r="O449" s="7">
        <f ca="1" t="array" ref="O449">IF(L448="","",IF(ROW()&lt;32,"",AVERAGE(IF(OFFSET(L$2,ROW()-21,0,20,1)&lt;&gt;"",OFFSET(L$2,ROW()-21,0,20,1)))))</f>
        <v>0.85</v>
      </c>
      <c r="P449" s="8">
        <f ca="1" t="shared" si="142"/>
        <v>0.795161290322581</v>
      </c>
      <c r="Q449" s="7">
        <f t="shared" si="156"/>
        <v>52.7392</v>
      </c>
      <c r="R449" s="7">
        <f t="shared" si="146"/>
        <v>8550.15799999987</v>
      </c>
      <c r="S449" s="14">
        <f t="shared" si="147"/>
        <v>0.0735070359062515</v>
      </c>
      <c r="T449" s="15">
        <f ca="1" t="shared" si="148"/>
        <v>0.810752688172043</v>
      </c>
      <c r="U449" s="14">
        <f t="shared" si="149"/>
        <v>0.0793097582849427</v>
      </c>
      <c r="V449" s="9">
        <f t="shared" si="150"/>
        <v>0.685625088644247</v>
      </c>
      <c r="W449" s="16">
        <f t="shared" si="151"/>
        <v>1.95118688131187</v>
      </c>
      <c r="X449" s="17">
        <f ca="1" t="shared" si="152"/>
        <v>0.424090917916413</v>
      </c>
      <c r="Y449" s="9">
        <f ca="1" t="shared" si="143"/>
        <v>0.178394191404463</v>
      </c>
      <c r="Z449" s="5">
        <f ca="1" t="shared" si="144"/>
        <v>0.174221150143716</v>
      </c>
      <c r="AA449">
        <f ca="1" t="shared" si="140"/>
        <v>0</v>
      </c>
      <c r="AB449">
        <f t="shared" si="145"/>
        <v>1</v>
      </c>
      <c r="AC449" s="5">
        <f ca="1" t="shared" si="153"/>
        <v>0</v>
      </c>
      <c r="AD449">
        <f ca="1" t="shared" ref="AD449:AD512" si="157">IF(X449&gt;=$Y$1,I449,0)</f>
        <v>0</v>
      </c>
    </row>
    <row r="450" spans="1:30">
      <c r="A450">
        <f>IF([1]Sheet!A450="","",[1]Sheet!A450)</f>
        <v>3275851</v>
      </c>
      <c r="B450" t="str">
        <f>IF(A450="","",[1]Sheet!B450)</f>
        <v>2025-04-20 03:36:20</v>
      </c>
      <c r="C450" t="str">
        <f>IF(A450="","",[1]Sheet!C450)</f>
        <v>小单32.36  大双32.36  大单35.28</v>
      </c>
      <c r="D450" t="str">
        <f>IF(A450="","",[1]Sheet!D450)</f>
        <v>大单</v>
      </c>
      <c r="E450">
        <f>IF(A450="","",[1]Sheet!E450)</f>
        <v>100</v>
      </c>
      <c r="F450">
        <f>IF(A450="","",[1]Sheet!F450)</f>
        <v>21</v>
      </c>
      <c r="G450" t="str">
        <f>IF(A450="","",[1]Sheet!G450)</f>
        <v>大单</v>
      </c>
      <c r="H450">
        <f>IF(A450="","",[1]Sheet!H450)</f>
        <v>152.7624</v>
      </c>
      <c r="I450">
        <f>IF(A450="","",[1]Sheet!I450)</f>
        <v>52.7624</v>
      </c>
      <c r="J450" t="str">
        <f>IF(A450="","",IF(F450="待开奖","",[1]Sheet!J450))</f>
        <v>是</v>
      </c>
      <c r="K450">
        <f t="shared" si="154"/>
        <v>1</v>
      </c>
      <c r="L450" s="7">
        <f t="shared" si="155"/>
        <v>1</v>
      </c>
      <c r="M450" s="7" cm="1">
        <f ca="1" t="array" ref="M450">IF(L449="",IF(G449=0,M449,""),IF(ROW()&lt;32,"",AVERAGE(IF(OFFSET(L$2,ROW()-31,0,30,1)&lt;&gt;"",OFFSET(L$2,ROW()-31,0,30,1)))))</f>
        <v>0.866666666666667</v>
      </c>
      <c r="N450" s="8">
        <f ca="1" t="shared" si="141"/>
        <v>0.875268817204301</v>
      </c>
      <c r="O450" s="7">
        <f ca="1" t="array" ref="O450">IF(L449="","",IF(ROW()&lt;32,"",AVERAGE(IF(OFFSET(L$2,ROW()-21,0,20,1)&lt;&gt;"",OFFSET(L$2,ROW()-21,0,20,1)))))</f>
        <v>0.85</v>
      </c>
      <c r="P450" s="8">
        <f ca="1" t="shared" si="142"/>
        <v>0.859677419354839</v>
      </c>
      <c r="Q450" s="7">
        <f t="shared" si="156"/>
        <v>52.7624</v>
      </c>
      <c r="R450" s="7">
        <f t="shared" si="146"/>
        <v>8602.92039999987</v>
      </c>
      <c r="S450" s="14">
        <f t="shared" si="147"/>
        <v>0.0730205207931224</v>
      </c>
      <c r="T450" s="15">
        <f ca="1" t="shared" si="148"/>
        <v>0.875268817204301</v>
      </c>
      <c r="U450" s="14">
        <f t="shared" si="149"/>
        <v>0.0731754591558821</v>
      </c>
      <c r="V450" s="9">
        <f t="shared" si="150"/>
        <v>0.76566116773392</v>
      </c>
      <c r="W450" s="16">
        <f t="shared" si="151"/>
        <v>1.95118688131187</v>
      </c>
      <c r="X450" s="17">
        <f ca="1" t="shared" si="152"/>
        <v>0.446692086836611</v>
      </c>
      <c r="Y450" s="9">
        <f ca="1" t="shared" si="143"/>
        <v>0.195855868734992</v>
      </c>
      <c r="Z450" s="5">
        <f ca="1" t="shared" si="144"/>
        <v>0.173984643814707</v>
      </c>
      <c r="AA450">
        <f ca="1" t="shared" si="140"/>
        <v>0</v>
      </c>
      <c r="AB450">
        <f t="shared" si="145"/>
        <v>0</v>
      </c>
      <c r="AC450" s="5">
        <f ca="1" t="shared" si="153"/>
        <v>0</v>
      </c>
      <c r="AD450">
        <f ca="1" t="shared" si="157"/>
        <v>0</v>
      </c>
    </row>
    <row r="451" spans="1:30">
      <c r="A451">
        <f>IF([1]Sheet!A451="","",[1]Sheet!A451)</f>
        <v>3275852</v>
      </c>
      <c r="B451" t="str">
        <f>IF(A451="","",[1]Sheet!B451)</f>
        <v>2025-04-20 03:39:51</v>
      </c>
      <c r="C451" t="str">
        <f>IF(A451="","",[1]Sheet!C451)</f>
        <v>小单32.36  大双32.36  大单35.28</v>
      </c>
      <c r="D451" t="str">
        <f>IF(A451="","",[1]Sheet!D451)</f>
        <v>大单</v>
      </c>
      <c r="E451">
        <f>IF(A451="","",[1]Sheet!E451)</f>
        <v>100</v>
      </c>
      <c r="F451">
        <f>IF(A451="","",[1]Sheet!F451)</f>
        <v>13</v>
      </c>
      <c r="G451" t="str">
        <f>IF(A451="","",[1]Sheet!G451)</f>
        <v>小单</v>
      </c>
      <c r="H451">
        <f>IF(A451="","",[1]Sheet!H451)</f>
        <v>0</v>
      </c>
      <c r="I451">
        <f>IF(A451="","",[1]Sheet!I451)</f>
        <v>-100</v>
      </c>
      <c r="J451" t="str">
        <f>IF(A451="","",IF(F451="待开奖","",[1]Sheet!J451))</f>
        <v>否</v>
      </c>
      <c r="K451">
        <f t="shared" si="154"/>
        <v>0</v>
      </c>
      <c r="L451" s="7">
        <f t="shared" si="155"/>
        <v>1</v>
      </c>
      <c r="M451" s="7" cm="1">
        <f ca="1" t="array" ref="M451">IF(L450="",IF(G450=0,M450,""),IF(ROW()&lt;32,"",AVERAGE(IF(OFFSET(L$2,ROW()-31,0,30,1)&lt;&gt;"",OFFSET(L$2,ROW()-31,0,30,1)))))</f>
        <v>0.866666666666667</v>
      </c>
      <c r="N451" s="8">
        <f ca="1" t="shared" si="141"/>
        <v>0.875268817204301</v>
      </c>
      <c r="O451" s="7">
        <f ca="1" t="array" ref="O451">IF(L450="","",IF(ROW()&lt;32,"",AVERAGE(IF(OFFSET(L$2,ROW()-21,0,20,1)&lt;&gt;"",OFFSET(L$2,ROW()-21,0,20,1)))))</f>
        <v>0.85</v>
      </c>
      <c r="P451" s="8">
        <f ca="1" t="shared" si="142"/>
        <v>0.859677419354839</v>
      </c>
      <c r="Q451" s="7">
        <f t="shared" si="156"/>
        <v>-68.1</v>
      </c>
      <c r="R451" s="7">
        <f t="shared" si="146"/>
        <v>8534.82039999987</v>
      </c>
      <c r="S451" s="14">
        <f t="shared" si="147"/>
        <v>0.0731208324031956</v>
      </c>
      <c r="T451" s="15">
        <f ca="1" t="shared" si="148"/>
        <v>0.875268817204301</v>
      </c>
      <c r="U451" s="14">
        <f t="shared" si="149"/>
        <v>0.0704258056368862</v>
      </c>
      <c r="V451" s="9">
        <f t="shared" si="150"/>
        <v>0.851582778320362</v>
      </c>
      <c r="W451" s="16">
        <f t="shared" si="151"/>
        <v>1.95122554411226</v>
      </c>
      <c r="X451" s="17">
        <f ca="1" t="shared" si="152"/>
        <v>0.456143103714015</v>
      </c>
      <c r="Y451" s="9">
        <f ca="1" t="shared" si="143"/>
        <v>0.212971936514124</v>
      </c>
      <c r="Z451" s="5">
        <f ca="1" t="shared" si="144"/>
        <v>0.173490896396333</v>
      </c>
      <c r="AA451">
        <f ca="1" t="shared" si="140"/>
        <v>0</v>
      </c>
      <c r="AB451">
        <f t="shared" si="145"/>
        <v>0</v>
      </c>
      <c r="AC451" s="5">
        <f ca="1" t="shared" si="153"/>
        <v>0</v>
      </c>
      <c r="AD451">
        <f ca="1" t="shared" si="157"/>
        <v>0</v>
      </c>
    </row>
    <row r="452" spans="1:30">
      <c r="A452">
        <f>IF([1]Sheet!A452="","",[1]Sheet!A452)</f>
        <v>3275853</v>
      </c>
      <c r="B452" t="str">
        <f>IF(A452="","",[1]Sheet!B452)</f>
        <v>2025-04-20 03:43:11</v>
      </c>
      <c r="C452" t="str">
        <f>IF(A452="","",[1]Sheet!C452)</f>
        <v>小单32.36  大双32.36  大单35.28</v>
      </c>
      <c r="D452" t="str">
        <f>IF(A452="","",[1]Sheet!D452)</f>
        <v>大单</v>
      </c>
      <c r="E452">
        <f>IF(A452="","",[1]Sheet!E452)</f>
        <v>100</v>
      </c>
      <c r="F452">
        <f>IF(A452="","",[1]Sheet!F452)</f>
        <v>11</v>
      </c>
      <c r="G452" t="str">
        <f>IF(A452="","",[1]Sheet!G452)</f>
        <v>小单</v>
      </c>
      <c r="H452">
        <f>IF(A452="","",[1]Sheet!H452)</f>
        <v>152.7392</v>
      </c>
      <c r="I452">
        <f>IF(A452="","",[1]Sheet!I452)</f>
        <v>52.7392</v>
      </c>
      <c r="J452" t="str">
        <f>IF(A452="","",IF(F452="待开奖","",[1]Sheet!J452))</f>
        <v>是</v>
      </c>
      <c r="K452">
        <f t="shared" si="154"/>
        <v>1</v>
      </c>
      <c r="L452" s="7">
        <f t="shared" si="155"/>
        <v>1</v>
      </c>
      <c r="M452" s="7" cm="1">
        <f ca="1" t="array" ref="M452">IF(L451="",IF(G451=0,M451,""),IF(ROW()&lt;32,"",AVERAGE(IF(OFFSET(L$2,ROW()-31,0,30,1)&lt;&gt;"",OFFSET(L$2,ROW()-31,0,30,1)))))</f>
        <v>0.866666666666667</v>
      </c>
      <c r="N452" s="8">
        <f ca="1" t="shared" si="141"/>
        <v>0.875268817204301</v>
      </c>
      <c r="O452" s="7">
        <f ca="1" t="array" ref="O452">IF(L451="","",IF(ROW()&lt;32,"",AVERAGE(IF(OFFSET(L$2,ROW()-21,0,20,1)&lt;&gt;"",OFFSET(L$2,ROW()-21,0,20,1)))))</f>
        <v>0.9</v>
      </c>
      <c r="P452" s="8">
        <f ca="1" t="shared" si="142"/>
        <v>0.906451612903226</v>
      </c>
      <c r="Q452" s="7">
        <f t="shared" si="156"/>
        <v>52.7392</v>
      </c>
      <c r="R452" s="7">
        <f t="shared" si="146"/>
        <v>8587.55959999987</v>
      </c>
      <c r="S452" s="14">
        <f t="shared" si="147"/>
        <v>0.0582341849741521</v>
      </c>
      <c r="T452" s="15">
        <f ca="1" t="shared" si="148"/>
        <v>0.875268817204301</v>
      </c>
      <c r="U452" s="14">
        <f t="shared" si="149"/>
        <v>0.0704258056368862</v>
      </c>
      <c r="V452" s="9">
        <f t="shared" si="150"/>
        <v>0.941046367352911</v>
      </c>
      <c r="W452" s="16">
        <f t="shared" si="151"/>
        <v>1.60333399994286</v>
      </c>
      <c r="X452" s="17">
        <f ca="1" t="shared" si="152"/>
        <v>0.425834313971617</v>
      </c>
      <c r="Y452" s="9">
        <f ca="1" t="shared" si="143"/>
        <v>0.228492767786746</v>
      </c>
      <c r="Z452" s="5">
        <f ca="1" t="shared" si="144"/>
        <v>0.170993891460565</v>
      </c>
      <c r="AA452">
        <f ca="1" t="shared" si="140"/>
        <v>0</v>
      </c>
      <c r="AB452">
        <f t="shared" si="145"/>
        <v>1</v>
      </c>
      <c r="AC452" s="5">
        <f ca="1" t="shared" si="153"/>
        <v>0</v>
      </c>
      <c r="AD452">
        <f ca="1" t="shared" si="157"/>
        <v>0</v>
      </c>
    </row>
    <row r="453" spans="1:30">
      <c r="A453">
        <f>IF([1]Sheet!A453="","",[1]Sheet!A453)</f>
        <v>3275854</v>
      </c>
      <c r="B453" t="str">
        <f>IF(A453="","",[1]Sheet!B453)</f>
        <v>2025-04-20 03:46:42</v>
      </c>
      <c r="C453" t="str">
        <f>IF(A453="","",[1]Sheet!C453)</f>
        <v>小单31.45  小双34.28  大单34.28</v>
      </c>
      <c r="D453" t="str">
        <f>IF(A453="","",[1]Sheet!D453)</f>
        <v>小单</v>
      </c>
      <c r="E453">
        <f>IF(A453="","",[1]Sheet!E453)</f>
        <v>100.01</v>
      </c>
      <c r="F453">
        <f>IF(A453="","",[1]Sheet!F453)</f>
        <v>17</v>
      </c>
      <c r="G453" t="str">
        <f>IF(A453="","",[1]Sheet!G453)</f>
        <v>大单</v>
      </c>
      <c r="H453">
        <f>IF(A453="","",[1]Sheet!H453)</f>
        <v>148.4324</v>
      </c>
      <c r="I453">
        <f>IF(A453="","",[1]Sheet!I453)</f>
        <v>48.4224</v>
      </c>
      <c r="J453" t="str">
        <f>IF(A453="","",IF(F453="待开奖","",[1]Sheet!J453))</f>
        <v>是</v>
      </c>
      <c r="K453">
        <f t="shared" si="154"/>
        <v>1</v>
      </c>
      <c r="L453" s="7">
        <f t="shared" si="155"/>
        <v>1</v>
      </c>
      <c r="M453" s="7" cm="1">
        <f ca="1" t="array" ref="M453">IF(L452="",IF(G452=0,M452,""),IF(ROW()&lt;32,"",AVERAGE(IF(OFFSET(L$2,ROW()-31,0,30,1)&lt;&gt;"",OFFSET(L$2,ROW()-31,0,30,1)))))</f>
        <v>0.866666666666667</v>
      </c>
      <c r="N453" s="8">
        <f ca="1" t="shared" si="141"/>
        <v>0.875268817204301</v>
      </c>
      <c r="O453" s="7">
        <f ca="1" t="array" ref="O453">IF(L452="","",IF(ROW()&lt;32,"",AVERAGE(IF(OFFSET(L$2,ROW()-21,0,20,1)&lt;&gt;"",OFFSET(L$2,ROW()-21,0,20,1)))))</f>
        <v>0.9</v>
      </c>
      <c r="P453" s="8">
        <f ca="1" t="shared" si="142"/>
        <v>0.906451612903226</v>
      </c>
      <c r="Q453" s="7">
        <f t="shared" si="156"/>
        <v>48.4224</v>
      </c>
      <c r="R453" s="7">
        <f t="shared" si="146"/>
        <v>8635.98199999987</v>
      </c>
      <c r="S453" s="14">
        <f t="shared" si="147"/>
        <v>0.0738405528596738</v>
      </c>
      <c r="T453" s="15">
        <f ca="1" t="shared" si="148"/>
        <v>0.875268817204301</v>
      </c>
      <c r="U453" s="14">
        <f t="shared" si="149"/>
        <v>0.0704258056368862</v>
      </c>
      <c r="V453" s="9">
        <f t="shared" si="150"/>
        <v>1.04519969569347</v>
      </c>
      <c r="W453" s="16">
        <f t="shared" si="151"/>
        <v>1.60950032854327</v>
      </c>
      <c r="X453" s="17">
        <f ca="1" t="shared" si="152"/>
        <v>0.44154819003137</v>
      </c>
      <c r="Y453" s="9">
        <f ca="1" t="shared" si="143"/>
        <v>0.244048423676224</v>
      </c>
      <c r="Z453" s="5">
        <f ca="1" t="shared" si="144"/>
        <v>0.16842212814761</v>
      </c>
      <c r="AA453">
        <f ca="1" t="shared" si="140"/>
        <v>0</v>
      </c>
      <c r="AB453">
        <f t="shared" si="145"/>
        <v>0</v>
      </c>
      <c r="AC453" s="5">
        <f ca="1" t="shared" si="153"/>
        <v>0</v>
      </c>
      <c r="AD453">
        <f ca="1" t="shared" si="157"/>
        <v>0</v>
      </c>
    </row>
    <row r="454" spans="1:30">
      <c r="A454">
        <f>IF([1]Sheet!A454="","",[1]Sheet!A454)</f>
        <v>3275855</v>
      </c>
      <c r="B454" t="str">
        <f>IF(A454="","",[1]Sheet!B454)</f>
        <v>2025-04-20 03:50:13</v>
      </c>
      <c r="C454" t="str">
        <f>IF(A454="","",[1]Sheet!C454)</f>
        <v>小单32.36  大双32.36  大单35.28</v>
      </c>
      <c r="D454" t="str">
        <f>IF(A454="","",[1]Sheet!D454)</f>
        <v>大单</v>
      </c>
      <c r="E454">
        <f>IF(A454="","",[1]Sheet!E454)</f>
        <v>100</v>
      </c>
      <c r="F454">
        <f>IF(A454="","",[1]Sheet!F454)</f>
        <v>4</v>
      </c>
      <c r="G454" t="str">
        <f>IF(A454="","",[1]Sheet!G454)</f>
        <v>小双</v>
      </c>
      <c r="H454">
        <f>IF(A454="","",[1]Sheet!H454)</f>
        <v>0</v>
      </c>
      <c r="I454">
        <f>IF(A454="","",[1]Sheet!I454)</f>
        <v>-100</v>
      </c>
      <c r="J454" t="str">
        <f>IF(A454="","",IF(F454="待开奖","",[1]Sheet!J454))</f>
        <v>否</v>
      </c>
      <c r="K454">
        <f t="shared" si="154"/>
        <v>0</v>
      </c>
      <c r="L454" s="7">
        <f t="shared" si="155"/>
        <v>0</v>
      </c>
      <c r="M454" s="7" cm="1">
        <f ca="1" t="array" ref="M454">IF(L453="",IF(G453=0,M453,""),IF(ROW()&lt;32,"",AVERAGE(IF(OFFSET(L$2,ROW()-31,0,30,1)&lt;&gt;"",OFFSET(L$2,ROW()-31,0,30,1)))))</f>
        <v>0.833333333333333</v>
      </c>
      <c r="N454" s="8">
        <f ca="1" t="shared" si="141"/>
        <v>0.875268817204301</v>
      </c>
      <c r="O454" s="7">
        <f ca="1" t="array" ref="O454">IF(L453="","",IF(ROW()&lt;32,"",AVERAGE(IF(OFFSET(L$2,ROW()-21,0,20,1)&lt;&gt;"",OFFSET(L$2,ROW()-21,0,20,1)))))</f>
        <v>0.85</v>
      </c>
      <c r="P454" s="8">
        <f ca="1" t="shared" si="142"/>
        <v>0.859677419354839</v>
      </c>
      <c r="Q454" s="7">
        <f t="shared" si="156"/>
        <v>-100</v>
      </c>
      <c r="R454" s="7">
        <f t="shared" si="146"/>
        <v>8535.98199999987</v>
      </c>
      <c r="S454" s="14">
        <f t="shared" si="147"/>
        <v>0.073396136998844</v>
      </c>
      <c r="T454" s="15">
        <f ca="1" t="shared" si="148"/>
        <v>0.875268817204301</v>
      </c>
      <c r="U454" s="14">
        <f t="shared" si="149"/>
        <v>0.0687426629652541</v>
      </c>
      <c r="V454" s="9">
        <f t="shared" si="150"/>
        <v>1.20424472635806</v>
      </c>
      <c r="W454" s="16">
        <f t="shared" si="151"/>
        <v>1.95845212898925</v>
      </c>
      <c r="X454" s="17">
        <f ca="1" t="shared" si="152"/>
        <v>0.492719491185669</v>
      </c>
      <c r="Y454" s="9">
        <f ca="1" t="shared" si="143"/>
        <v>0.261595462665258</v>
      </c>
      <c r="Z454" s="5">
        <f ca="1" t="shared" si="144"/>
        <v>0.165976019918759</v>
      </c>
      <c r="AA454">
        <f ca="1" t="shared" si="140"/>
        <v>0</v>
      </c>
      <c r="AB454">
        <f t="shared" si="145"/>
        <v>0</v>
      </c>
      <c r="AC454" s="5">
        <f ca="1" t="shared" si="153"/>
        <v>0</v>
      </c>
      <c r="AD454">
        <f ca="1" t="shared" si="157"/>
        <v>0</v>
      </c>
    </row>
    <row r="455" spans="1:30">
      <c r="A455">
        <f>IF([1]Sheet!A455="","",[1]Sheet!A455)</f>
        <v>3275856</v>
      </c>
      <c r="B455" t="str">
        <f>IF(A455="","",[1]Sheet!B455)</f>
        <v>2025-04-20 03:53:44</v>
      </c>
      <c r="C455" t="str">
        <f>IF(A455="","",[1]Sheet!C455)</f>
        <v>小单32.36  大双32.36  大单35.28</v>
      </c>
      <c r="D455" t="str">
        <f>IF(A455="","",[1]Sheet!D455)</f>
        <v>大单</v>
      </c>
      <c r="E455">
        <f>IF(A455="","",[1]Sheet!E455)</f>
        <v>100</v>
      </c>
      <c r="F455">
        <f>IF(A455="","",[1]Sheet!F455)</f>
        <v>11</v>
      </c>
      <c r="G455" t="str">
        <f>IF(A455="","",[1]Sheet!G455)</f>
        <v>小单</v>
      </c>
      <c r="H455">
        <f>IF(A455="","",[1]Sheet!H455)</f>
        <v>152.7392</v>
      </c>
      <c r="I455">
        <f>IF(A455="","",[1]Sheet!I455)</f>
        <v>52.7392</v>
      </c>
      <c r="J455" t="str">
        <f>IF(A455="","",IF(F455="待开奖","",[1]Sheet!J455))</f>
        <v>是</v>
      </c>
      <c r="K455">
        <f t="shared" si="154"/>
        <v>1</v>
      </c>
      <c r="L455" s="7">
        <f t="shared" si="155"/>
        <v>1</v>
      </c>
      <c r="M455" s="7" cm="1">
        <f ca="1" t="array" ref="M455">IF(L454="",IF(G454=0,M454,""),IF(ROW()&lt;32,"",AVERAGE(IF(OFFSET(L$2,ROW()-31,0,30,1)&lt;&gt;"",OFFSET(L$2,ROW()-31,0,30,1)))))</f>
        <v>0.833333333333333</v>
      </c>
      <c r="N455" s="8">
        <f ca="1" t="shared" si="141"/>
        <v>0.779569892473118</v>
      </c>
      <c r="O455" s="7">
        <f ca="1" t="array" ref="O455">IF(L454="","",IF(ROW()&lt;32,"",AVERAGE(IF(OFFSET(L$2,ROW()-21,0,20,1)&lt;&gt;"",OFFSET(L$2,ROW()-21,0,20,1)))))</f>
        <v>0.85</v>
      </c>
      <c r="P455" s="8">
        <f ca="1" t="shared" si="142"/>
        <v>0.795161290322581</v>
      </c>
      <c r="Q455" s="7">
        <f t="shared" si="156"/>
        <v>52.7392</v>
      </c>
      <c r="R455" s="7">
        <f t="shared" si="146"/>
        <v>8588.72119999987</v>
      </c>
      <c r="S455" s="14">
        <f t="shared" si="147"/>
        <v>0.0546194703525776</v>
      </c>
      <c r="T455" s="15">
        <f ca="1" t="shared" si="148"/>
        <v>0.779569892473118</v>
      </c>
      <c r="U455" s="14">
        <f t="shared" si="149"/>
        <v>0.0687426629652541</v>
      </c>
      <c r="V455" s="9">
        <f t="shared" si="150"/>
        <v>1.33163247577208</v>
      </c>
      <c r="W455" s="16">
        <f t="shared" si="151"/>
        <v>1.60952331976287</v>
      </c>
      <c r="X455" s="17">
        <f ca="1" t="shared" si="152"/>
        <v>0.445792600264316</v>
      </c>
      <c r="Y455" s="9">
        <f ca="1" t="shared" si="143"/>
        <v>0.276998719506367</v>
      </c>
      <c r="Z455" s="5">
        <f ca="1" t="shared" si="144"/>
        <v>0.16083358127902</v>
      </c>
      <c r="AA455">
        <f ca="1" t="shared" si="140"/>
        <v>0</v>
      </c>
      <c r="AB455">
        <f t="shared" si="145"/>
        <v>0</v>
      </c>
      <c r="AC455" s="5">
        <f ca="1" t="shared" si="153"/>
        <v>0</v>
      </c>
      <c r="AD455">
        <f ca="1" t="shared" si="157"/>
        <v>0</v>
      </c>
    </row>
    <row r="456" spans="1:30">
      <c r="A456">
        <f>IF([1]Sheet!A456="","",[1]Sheet!A456)</f>
        <v>3275857</v>
      </c>
      <c r="B456" t="str">
        <f>IF(A456="","",[1]Sheet!B456)</f>
        <v>2025-04-20 03:57:15</v>
      </c>
      <c r="C456" t="str">
        <f>IF(A456="","",[1]Sheet!C456)</f>
        <v>小单32.36  大双32.36  大单35.28</v>
      </c>
      <c r="D456" t="str">
        <f>IF(A456="","",[1]Sheet!D456)</f>
        <v>大单</v>
      </c>
      <c r="E456">
        <f>IF(A456="","",[1]Sheet!E456)</f>
        <v>100</v>
      </c>
      <c r="F456">
        <f>IF(A456="","",[1]Sheet!F456)</f>
        <v>11</v>
      </c>
      <c r="G456" t="str">
        <f>IF(A456="","",[1]Sheet!G456)</f>
        <v>小单</v>
      </c>
      <c r="H456">
        <f>IF(A456="","",[1]Sheet!H456)</f>
        <v>152.7392</v>
      </c>
      <c r="I456">
        <f>IF(A456="","",[1]Sheet!I456)</f>
        <v>52.7392</v>
      </c>
      <c r="J456" t="str">
        <f>IF(A456="","",IF(F456="待开奖","",[1]Sheet!J456))</f>
        <v>是</v>
      </c>
      <c r="K456">
        <f t="shared" si="154"/>
        <v>1</v>
      </c>
      <c r="L456" s="7">
        <f t="shared" si="155"/>
        <v>1</v>
      </c>
      <c r="M456" s="7" cm="1">
        <f ca="1" t="array" ref="M456">IF(L455="",IF(G455=0,M455,""),IF(ROW()&lt;32,"",AVERAGE(IF(OFFSET(L$2,ROW()-31,0,30,1)&lt;&gt;"",OFFSET(L$2,ROW()-31,0,30,1)))))</f>
        <v>0.833333333333333</v>
      </c>
      <c r="N456" s="8">
        <f ca="1" t="shared" si="141"/>
        <v>0.844086021505376</v>
      </c>
      <c r="O456" s="7">
        <f ca="1" t="array" ref="O456">IF(L455="","",IF(ROW()&lt;32,"",AVERAGE(IF(OFFSET(L$2,ROW()-21,0,20,1)&lt;&gt;"",OFFSET(L$2,ROW()-21,0,20,1)))))</f>
        <v>0.85</v>
      </c>
      <c r="P456" s="8">
        <f ca="1" t="shared" si="142"/>
        <v>0.859677419354839</v>
      </c>
      <c r="Q456" s="7">
        <f t="shared" si="156"/>
        <v>52.7392</v>
      </c>
      <c r="R456" s="7">
        <f t="shared" si="146"/>
        <v>8641.46039999987</v>
      </c>
      <c r="S456" s="14">
        <f t="shared" si="147"/>
        <v>0.0548233137545023</v>
      </c>
      <c r="T456" s="15">
        <f ca="1" t="shared" si="148"/>
        <v>0.844086021505376</v>
      </c>
      <c r="U456" s="14">
        <f t="shared" si="149"/>
        <v>0.0687426629652541</v>
      </c>
      <c r="V456" s="9">
        <f t="shared" si="150"/>
        <v>1.48577140667475</v>
      </c>
      <c r="W456" s="16">
        <f t="shared" si="151"/>
        <v>1.6156897364474</v>
      </c>
      <c r="X456" s="17">
        <f ca="1" t="shared" si="152"/>
        <v>0.474787513850065</v>
      </c>
      <c r="Y456" s="9">
        <f ca="1" t="shared" si="143"/>
        <v>0.292446167524852</v>
      </c>
      <c r="Z456" s="5">
        <f ca="1" t="shared" si="144"/>
        <v>0.156782562636168</v>
      </c>
      <c r="AA456">
        <f ca="1" t="shared" si="140"/>
        <v>0</v>
      </c>
      <c r="AB456">
        <f t="shared" si="145"/>
        <v>0</v>
      </c>
      <c r="AC456" s="5">
        <f ca="1" t="shared" si="153"/>
        <v>0</v>
      </c>
      <c r="AD456">
        <f ca="1" t="shared" si="157"/>
        <v>0</v>
      </c>
    </row>
    <row r="457" spans="1:30">
      <c r="A457">
        <f>IF([1]Sheet!A457="","",[1]Sheet!A457)</f>
        <v>3275858</v>
      </c>
      <c r="B457" t="str">
        <f>IF(A457="","",[1]Sheet!B457)</f>
        <v>2025-04-20 04:00:46</v>
      </c>
      <c r="C457" t="str">
        <f>IF(A457="","",[1]Sheet!C457)</f>
        <v>小单31.45  小双34.28  大单34.28</v>
      </c>
      <c r="D457" t="str">
        <f>IF(A457="","",[1]Sheet!D457)</f>
        <v>小单</v>
      </c>
      <c r="E457">
        <f>IF(A457="","",[1]Sheet!E457)</f>
        <v>100.01</v>
      </c>
      <c r="F457">
        <f>IF(A457="","",[1]Sheet!F457)</f>
        <v>8</v>
      </c>
      <c r="G457" t="str">
        <f>IF(A457="","",[1]Sheet!G457)</f>
        <v>小双</v>
      </c>
      <c r="H457">
        <f>IF(A457="","",[1]Sheet!H457)</f>
        <v>148.4324</v>
      </c>
      <c r="I457">
        <f>IF(A457="","",[1]Sheet!I457)</f>
        <v>48.4224</v>
      </c>
      <c r="J457" t="str">
        <f>IF(A457="","",IF(F457="待开奖","",[1]Sheet!J457))</f>
        <v>是</v>
      </c>
      <c r="K457">
        <f t="shared" si="154"/>
        <v>1</v>
      </c>
      <c r="L457" s="7">
        <f t="shared" si="155"/>
        <v>1</v>
      </c>
      <c r="M457" s="7" cm="1">
        <f ca="1" t="array" ref="M457">IF(L456="",IF(G456=0,M456,""),IF(ROW()&lt;32,"",AVERAGE(IF(OFFSET(L$2,ROW()-31,0,30,1)&lt;&gt;"",OFFSET(L$2,ROW()-31,0,30,1)))))</f>
        <v>0.866666666666667</v>
      </c>
      <c r="N457" s="8">
        <f ca="1" t="shared" si="141"/>
        <v>0.844086021505376</v>
      </c>
      <c r="O457" s="7">
        <f ca="1" t="array" ref="O457">IF(L456="","",IF(ROW()&lt;32,"",AVERAGE(IF(OFFSET(L$2,ROW()-21,0,20,1)&lt;&gt;"",OFFSET(L$2,ROW()-21,0,20,1)))))</f>
        <v>0.85</v>
      </c>
      <c r="P457" s="8">
        <f ca="1" t="shared" si="142"/>
        <v>0.859677419354839</v>
      </c>
      <c r="Q457" s="7">
        <f t="shared" si="156"/>
        <v>48.4224</v>
      </c>
      <c r="R457" s="7">
        <f t="shared" si="146"/>
        <v>8689.88279999987</v>
      </c>
      <c r="S457" s="14">
        <f t="shared" si="147"/>
        <v>0.074498239413853</v>
      </c>
      <c r="T457" s="15">
        <f ca="1" t="shared" si="148"/>
        <v>0.844086021505376</v>
      </c>
      <c r="U457" s="14">
        <f t="shared" si="149"/>
        <v>0.0693330493072677</v>
      </c>
      <c r="V457" s="9">
        <f t="shared" si="150"/>
        <v>1.61997796739267</v>
      </c>
      <c r="W457" s="16">
        <f t="shared" si="151"/>
        <v>1.62183958288694</v>
      </c>
      <c r="X457" s="17">
        <f ca="1" t="shared" si="152"/>
        <v>0.494548516361011</v>
      </c>
      <c r="Y457" s="9">
        <f ca="1" t="shared" si="143"/>
        <v>0.307927570190216</v>
      </c>
      <c r="Z457" s="5">
        <f ca="1" t="shared" si="144"/>
        <v>0.152998493285257</v>
      </c>
      <c r="AA457">
        <f ca="1" t="shared" si="140"/>
        <v>0</v>
      </c>
      <c r="AB457">
        <f t="shared" si="145"/>
        <v>0</v>
      </c>
      <c r="AC457" s="5">
        <f ca="1" t="shared" si="153"/>
        <v>0</v>
      </c>
      <c r="AD457">
        <f ca="1" t="shared" si="157"/>
        <v>0</v>
      </c>
    </row>
    <row r="458" spans="1:30">
      <c r="A458">
        <f>IF([1]Sheet!A458="","",[1]Sheet!A458)</f>
        <v>3275859</v>
      </c>
      <c r="B458" t="str">
        <f>IF(A458="","",[1]Sheet!B458)</f>
        <v>2025-04-20 04:04:17</v>
      </c>
      <c r="C458" t="str">
        <f>IF(A458="","",[1]Sheet!C458)</f>
        <v>小单31.45  小双34.28  大单34.28</v>
      </c>
      <c r="D458" t="str">
        <f>IF(A458="","",[1]Sheet!D458)</f>
        <v>小单</v>
      </c>
      <c r="E458">
        <f>IF(A458="","",[1]Sheet!E458)</f>
        <v>100.01</v>
      </c>
      <c r="F458">
        <f>IF(A458="","",[1]Sheet!F458)</f>
        <v>4</v>
      </c>
      <c r="G458" t="str">
        <f>IF(A458="","",[1]Sheet!G458)</f>
        <v>小双</v>
      </c>
      <c r="H458">
        <f>IF(A458="","",[1]Sheet!H458)</f>
        <v>148.4324</v>
      </c>
      <c r="I458">
        <f>IF(A458="","",[1]Sheet!I458)</f>
        <v>48.4224</v>
      </c>
      <c r="J458" t="str">
        <f>IF(A458="","",IF(F458="待开奖","",[1]Sheet!J458))</f>
        <v>是</v>
      </c>
      <c r="K458">
        <f t="shared" si="154"/>
        <v>1</v>
      </c>
      <c r="L458" s="7">
        <f t="shared" si="155"/>
        <v>1</v>
      </c>
      <c r="M458" s="7" cm="1">
        <f ca="1" t="array" ref="M458">IF(L457="",IF(G457=0,M457,""),IF(ROW()&lt;32,"",AVERAGE(IF(OFFSET(L$2,ROW()-31,0,30,1)&lt;&gt;"",OFFSET(L$2,ROW()-31,0,30,1)))))</f>
        <v>0.866666666666667</v>
      </c>
      <c r="N458" s="8">
        <f ca="1" t="shared" si="141"/>
        <v>0.875268817204301</v>
      </c>
      <c r="O458" s="7">
        <f ca="1" t="array" ref="O458">IF(L457="","",IF(ROW()&lt;32,"",AVERAGE(IF(OFFSET(L$2,ROW()-21,0,20,1)&lt;&gt;"",OFFSET(L$2,ROW()-21,0,20,1)))))</f>
        <v>0.85</v>
      </c>
      <c r="P458" s="8">
        <f ca="1" t="shared" si="142"/>
        <v>0.859677419354839</v>
      </c>
      <c r="Q458" s="7">
        <f t="shared" si="156"/>
        <v>48.4224</v>
      </c>
      <c r="R458" s="7">
        <f t="shared" si="146"/>
        <v>8738.30519999987</v>
      </c>
      <c r="S458" s="14">
        <f t="shared" si="147"/>
        <v>0.0740523739225961</v>
      </c>
      <c r="T458" s="15">
        <f ca="1" t="shared" si="148"/>
        <v>0.875268817204301</v>
      </c>
      <c r="U458" s="14">
        <f t="shared" si="149"/>
        <v>0.0689467066230169</v>
      </c>
      <c r="V458" s="9">
        <f t="shared" si="150"/>
        <v>1.88529266043521</v>
      </c>
      <c r="W458" s="16">
        <f t="shared" si="151"/>
        <v>1.97285380974602</v>
      </c>
      <c r="X458" s="17">
        <f ca="1" t="shared" si="152"/>
        <v>0.562400110648857</v>
      </c>
      <c r="Y458" s="9">
        <f ca="1" t="shared" si="143"/>
        <v>0.326236026369259</v>
      </c>
      <c r="Z458" s="5">
        <f ca="1" t="shared" si="144"/>
        <v>0.149450162467676</v>
      </c>
      <c r="AA458">
        <f ca="1" t="shared" si="140"/>
        <v>0</v>
      </c>
      <c r="AB458">
        <f t="shared" si="145"/>
        <v>0</v>
      </c>
      <c r="AC458" s="5">
        <f ca="1" t="shared" si="153"/>
        <v>0</v>
      </c>
      <c r="AD458">
        <f ca="1" t="shared" si="157"/>
        <v>0</v>
      </c>
    </row>
    <row r="459" spans="1:30">
      <c r="A459">
        <f>IF([1]Sheet!A459="","",[1]Sheet!A459)</f>
        <v>3275860</v>
      </c>
      <c r="B459" t="str">
        <f>IF(A459="","",[1]Sheet!B459)</f>
        <v>2025-04-20 04:07:48</v>
      </c>
      <c r="C459" t="str">
        <f>IF(A459="","",[1]Sheet!C459)</f>
        <v>小单31.45  小双34.28  大单34.28</v>
      </c>
      <c r="D459" t="str">
        <f>IF(A459="","",[1]Sheet!D459)</f>
        <v>小单</v>
      </c>
      <c r="E459">
        <f>IF(A459="","",[1]Sheet!E459)</f>
        <v>100.01</v>
      </c>
      <c r="F459">
        <f>IF(A459="","",[1]Sheet!F459)</f>
        <v>10</v>
      </c>
      <c r="G459" t="str">
        <f>IF(A459="","",[1]Sheet!G459)</f>
        <v>小双</v>
      </c>
      <c r="H459">
        <f>IF(A459="","",[1]Sheet!H459)</f>
        <v>148.4324</v>
      </c>
      <c r="I459">
        <f>IF(A459="","",[1]Sheet!I459)</f>
        <v>48.4224</v>
      </c>
      <c r="J459" t="str">
        <f>IF(A459="","",IF(F459="待开奖","",[1]Sheet!J459))</f>
        <v>是</v>
      </c>
      <c r="K459">
        <f t="shared" si="154"/>
        <v>1</v>
      </c>
      <c r="L459" s="7">
        <f t="shared" si="155"/>
        <v>1</v>
      </c>
      <c r="M459" s="7" cm="1">
        <f ca="1" t="array" ref="M459">IF(L458="",IF(G458=0,M458,""),IF(ROW()&lt;32,"",AVERAGE(IF(OFFSET(L$2,ROW()-31,0,30,1)&lt;&gt;"",OFFSET(L$2,ROW()-31,0,30,1)))))</f>
        <v>0.866666666666667</v>
      </c>
      <c r="N459" s="8">
        <f ca="1" t="shared" si="141"/>
        <v>0.875268817204301</v>
      </c>
      <c r="O459" s="7">
        <f ca="1" t="array" ref="O459">IF(L458="","",IF(ROW()&lt;32,"",AVERAGE(IF(OFFSET(L$2,ROW()-21,0,20,1)&lt;&gt;"",OFFSET(L$2,ROW()-21,0,20,1)))))</f>
        <v>0.85</v>
      </c>
      <c r="P459" s="8">
        <f ca="1" t="shared" si="142"/>
        <v>0.859677419354839</v>
      </c>
      <c r="Q459" s="7">
        <f t="shared" si="156"/>
        <v>48.4224</v>
      </c>
      <c r="R459" s="7">
        <f t="shared" si="146"/>
        <v>8786.72759999987</v>
      </c>
      <c r="S459" s="14">
        <f t="shared" si="147"/>
        <v>0.0736102834954586</v>
      </c>
      <c r="T459" s="15">
        <f ca="1" t="shared" si="148"/>
        <v>0.875268817204301</v>
      </c>
      <c r="U459" s="14">
        <f t="shared" si="149"/>
        <v>0.0689242119856377</v>
      </c>
      <c r="V459" s="9">
        <f t="shared" si="150"/>
        <v>2.27113677324809</v>
      </c>
      <c r="W459" s="16">
        <f t="shared" si="151"/>
        <v>1.97285380974602</v>
      </c>
      <c r="X459" s="17">
        <f ca="1" t="shared" si="152"/>
        <v>0.600858643193217</v>
      </c>
      <c r="Y459" s="9">
        <f ca="1" t="shared" si="143"/>
        <v>0.345180600535322</v>
      </c>
      <c r="Z459" s="5">
        <f ca="1" t="shared" si="144"/>
        <v>0.147019605922057</v>
      </c>
      <c r="AA459">
        <f ca="1" t="shared" si="140"/>
        <v>0</v>
      </c>
      <c r="AB459">
        <f t="shared" si="145"/>
        <v>0</v>
      </c>
      <c r="AC459" s="5">
        <f ca="1" t="shared" si="153"/>
        <v>0</v>
      </c>
      <c r="AD459">
        <f ca="1" t="shared" si="157"/>
        <v>48.4224</v>
      </c>
    </row>
    <row r="460" spans="1:30">
      <c r="A460">
        <f>IF([1]Sheet!A460="","",[1]Sheet!A460)</f>
        <v>3275861</v>
      </c>
      <c r="B460" t="str">
        <f>IF(A460="","",[1]Sheet!B460)</f>
        <v>2025-04-20 04:11:19</v>
      </c>
      <c r="C460" t="str">
        <f>IF(A460="","",[1]Sheet!C460)</f>
        <v>小单31.45  小双34.28  大单34.28</v>
      </c>
      <c r="D460" t="str">
        <f>IF(A460="","",[1]Sheet!D460)</f>
        <v>小单</v>
      </c>
      <c r="E460">
        <f>IF(A460="","",[1]Sheet!E460)</f>
        <v>100.01</v>
      </c>
      <c r="F460">
        <f>IF(A460="","",[1]Sheet!F460)</f>
        <v>26</v>
      </c>
      <c r="G460" t="str">
        <f>IF(A460="","",[1]Sheet!G460)</f>
        <v>大双</v>
      </c>
      <c r="H460">
        <f>IF(A460="","",[1]Sheet!H460)</f>
        <v>0</v>
      </c>
      <c r="I460">
        <f>IF(A460="","",[1]Sheet!I460)</f>
        <v>-100.01</v>
      </c>
      <c r="J460" t="str">
        <f>IF(A460="","",IF(F460="待开奖","",[1]Sheet!J460))</f>
        <v>否</v>
      </c>
      <c r="K460">
        <f t="shared" si="154"/>
        <v>0</v>
      </c>
      <c r="L460" s="7">
        <f t="shared" si="155"/>
        <v>0</v>
      </c>
      <c r="M460" s="7" cm="1">
        <f ca="1" t="array" ref="M460">IF(L459="",IF(G459=0,M459,""),IF(ROW()&lt;32,"",AVERAGE(IF(OFFSET(L$2,ROW()-31,0,30,1)&lt;&gt;"",OFFSET(L$2,ROW()-31,0,30,1)))))</f>
        <v>0.833333333333333</v>
      </c>
      <c r="N460" s="8">
        <f ca="1" t="shared" si="141"/>
        <v>0.875268817204301</v>
      </c>
      <c r="O460" s="7">
        <f ca="1" t="array" ref="O460">IF(L459="","",IF(ROW()&lt;32,"",AVERAGE(IF(OFFSET(L$2,ROW()-21,0,20,1)&lt;&gt;"",OFFSET(L$2,ROW()-21,0,20,1)))))</f>
        <v>0.8</v>
      </c>
      <c r="P460" s="8">
        <f ca="1" t="shared" si="142"/>
        <v>0.812903225806452</v>
      </c>
      <c r="Q460" s="7">
        <f t="shared" si="156"/>
        <v>-100.01</v>
      </c>
      <c r="R460" s="7">
        <f t="shared" si="146"/>
        <v>8686.71759999987</v>
      </c>
      <c r="S460" s="14">
        <f t="shared" si="147"/>
        <v>0.0731734234597339</v>
      </c>
      <c r="T460" s="15">
        <f ca="1" t="shared" si="148"/>
        <v>0.875268817204301</v>
      </c>
      <c r="U460" s="14">
        <f t="shared" si="149"/>
        <v>0.0740552375835573</v>
      </c>
      <c r="V460" s="9">
        <f t="shared" si="150"/>
        <v>2.64051921422221</v>
      </c>
      <c r="W460" s="16">
        <f t="shared" si="151"/>
        <v>1.97283447770149</v>
      </c>
      <c r="X460" s="17">
        <f ca="1" t="shared" si="152"/>
        <v>0.636124588396083</v>
      </c>
      <c r="Y460" s="9">
        <f ca="1" t="shared" si="143"/>
        <v>0.364695562456902</v>
      </c>
      <c r="Z460" s="5">
        <f ca="1" t="shared" si="144"/>
        <v>0.145480034064766</v>
      </c>
      <c r="AA460">
        <f ca="1" t="shared" si="140"/>
        <v>0</v>
      </c>
      <c r="AB460">
        <f t="shared" si="145"/>
        <v>0</v>
      </c>
      <c r="AC460" s="5">
        <f ca="1" t="shared" si="153"/>
        <v>0</v>
      </c>
      <c r="AD460">
        <f ca="1" t="shared" si="157"/>
        <v>-100.01</v>
      </c>
    </row>
    <row r="461" spans="1:30">
      <c r="A461">
        <f>IF([1]Sheet!A461="","",[1]Sheet!A461)</f>
        <v>3275862</v>
      </c>
      <c r="B461" t="str">
        <f>IF(A461="","",[1]Sheet!B461)</f>
        <v>2025-04-20 04:14:40</v>
      </c>
      <c r="C461" t="str">
        <f>IF(A461="","",[1]Sheet!C461)</f>
        <v>小单31.45  小双34.28  大单34.28</v>
      </c>
      <c r="D461" t="str">
        <f>IF(A461="","",[1]Sheet!D461)</f>
        <v>小单</v>
      </c>
      <c r="E461">
        <f>IF(A461="","",[1]Sheet!E461)</f>
        <v>100.01</v>
      </c>
      <c r="F461">
        <f>IF(A461="","",[1]Sheet!F461)</f>
        <v>13</v>
      </c>
      <c r="G461" t="str">
        <f>IF(A461="","",[1]Sheet!G461)</f>
        <v>小单</v>
      </c>
      <c r="H461">
        <f>IF(A461="","",[1]Sheet!H461)</f>
        <v>0</v>
      </c>
      <c r="I461">
        <f>IF(A461="","",[1]Sheet!I461)</f>
        <v>-100.01</v>
      </c>
      <c r="J461" t="str">
        <f>IF(A461="","",IF(F461="待开奖","",[1]Sheet!J461))</f>
        <v>否</v>
      </c>
      <c r="K461">
        <f t="shared" si="154"/>
        <v>0</v>
      </c>
      <c r="L461" s="7">
        <f t="shared" si="155"/>
        <v>1</v>
      </c>
      <c r="M461" s="7" cm="1">
        <f ca="1" t="array" ref="M461">IF(L460="",IF(G460=0,M460,""),IF(ROW()&lt;32,"",AVERAGE(IF(OFFSET(L$2,ROW()-31,0,30,1)&lt;&gt;"",OFFSET(L$2,ROW()-31,0,30,1)))))</f>
        <v>0.833333333333333</v>
      </c>
      <c r="N461" s="8">
        <f ca="1" t="shared" si="141"/>
        <v>0.779569892473118</v>
      </c>
      <c r="O461" s="7">
        <f ca="1" t="array" ref="O461">IF(L460="","",IF(ROW()&lt;32,"",AVERAGE(IF(OFFSET(L$2,ROW()-21,0,20,1)&lt;&gt;"",OFFSET(L$2,ROW()-21,0,20,1)))))</f>
        <v>0.8</v>
      </c>
      <c r="P461" s="8">
        <f ca="1" t="shared" si="142"/>
        <v>0.748387096774194</v>
      </c>
      <c r="Q461" s="7">
        <f t="shared" si="156"/>
        <v>-68.1</v>
      </c>
      <c r="R461" s="7">
        <f t="shared" si="146"/>
        <v>8618.61759999987</v>
      </c>
      <c r="S461" s="14">
        <f t="shared" si="147"/>
        <v>0.0547208982031446</v>
      </c>
      <c r="T461" s="15">
        <f ca="1" t="shared" si="148"/>
        <v>0.779569892473118</v>
      </c>
      <c r="U461" s="14">
        <f t="shared" si="149"/>
        <v>0.0740552375835573</v>
      </c>
      <c r="V461" s="9">
        <f t="shared" si="150"/>
        <v>3.19437228630398</v>
      </c>
      <c r="W461" s="16">
        <f t="shared" si="151"/>
        <v>1.62180644239697</v>
      </c>
      <c r="X461" s="17">
        <f ca="1" t="shared" si="152"/>
        <v>0.631731549550595</v>
      </c>
      <c r="Y461" s="9">
        <f ca="1" t="shared" si="143"/>
        <v>0.383074905363388</v>
      </c>
      <c r="Z461" s="5">
        <f ca="1" t="shared" si="144"/>
        <v>0.143207976893464</v>
      </c>
      <c r="AA461">
        <f ca="1" t="shared" si="140"/>
        <v>0</v>
      </c>
      <c r="AB461">
        <f t="shared" si="145"/>
        <v>0</v>
      </c>
      <c r="AC461" s="5">
        <f ca="1" t="shared" si="153"/>
        <v>0</v>
      </c>
      <c r="AD461">
        <f ca="1" t="shared" si="157"/>
        <v>-100.01</v>
      </c>
    </row>
    <row r="462" spans="1:30">
      <c r="A462">
        <f>IF([1]Sheet!A462="","",[1]Sheet!A462)</f>
        <v>3275863</v>
      </c>
      <c r="B462" t="str">
        <f>IF(A462="","",[1]Sheet!B462)</f>
        <v>2025-04-20 04:18:10</v>
      </c>
      <c r="C462" t="str">
        <f>IF(A462="","",[1]Sheet!C462)</f>
        <v>小单31.45  小双34.28  大单34.28</v>
      </c>
      <c r="D462" t="str">
        <f>IF(A462="","",[1]Sheet!D462)</f>
        <v>小单</v>
      </c>
      <c r="E462">
        <f>IF(A462="","",[1]Sheet!E462)</f>
        <v>100.01</v>
      </c>
      <c r="F462">
        <f>IF(A462="","",[1]Sheet!F462)</f>
        <v>16</v>
      </c>
      <c r="G462" t="str">
        <f>IF(A462="","",[1]Sheet!G462)</f>
        <v>大双</v>
      </c>
      <c r="H462">
        <f>IF(A462="","",[1]Sheet!H462)</f>
        <v>0</v>
      </c>
      <c r="I462">
        <f>IF(A462="","",[1]Sheet!I462)</f>
        <v>-100.01</v>
      </c>
      <c r="J462" t="str">
        <f>IF(A462="","",IF(F462="待开奖","",[1]Sheet!J462))</f>
        <v>否</v>
      </c>
      <c r="K462">
        <f t="shared" si="154"/>
        <v>0</v>
      </c>
      <c r="L462" s="7">
        <f t="shared" si="155"/>
        <v>0</v>
      </c>
      <c r="M462" s="7" cm="1">
        <f ca="1" t="array" ref="M462">IF(L461="",IF(G461=0,M461,""),IF(ROW()&lt;32,"",AVERAGE(IF(OFFSET(L$2,ROW()-31,0,30,1)&lt;&gt;"",OFFSET(L$2,ROW()-31,0,30,1)))))</f>
        <v>0.833333333333333</v>
      </c>
      <c r="N462" s="8">
        <f ca="1" t="shared" si="141"/>
        <v>0.844086021505376</v>
      </c>
      <c r="O462" s="7">
        <f ca="1" t="array" ref="O462">IF(L461="","",IF(ROW()&lt;32,"",AVERAGE(IF(OFFSET(L$2,ROW()-21,0,20,1)&lt;&gt;"",OFFSET(L$2,ROW()-21,0,20,1)))))</f>
        <v>0.75</v>
      </c>
      <c r="P462" s="8">
        <f ca="1" t="shared" si="142"/>
        <v>0.766129032258065</v>
      </c>
      <c r="Q462" s="7">
        <f t="shared" si="156"/>
        <v>-100.01</v>
      </c>
      <c r="R462" s="7">
        <f t="shared" si="146"/>
        <v>8518.60759999987</v>
      </c>
      <c r="S462" s="14">
        <f t="shared" si="147"/>
        <v>0.0593156038224268</v>
      </c>
      <c r="T462" s="15">
        <f ca="1" t="shared" si="148"/>
        <v>0.844086021505376</v>
      </c>
      <c r="U462" s="14">
        <f t="shared" si="149"/>
        <v>0.0740552375835573</v>
      </c>
      <c r="V462" s="9">
        <f t="shared" si="150"/>
        <v>3.68175602827461</v>
      </c>
      <c r="W462" s="16">
        <f t="shared" si="151"/>
        <v>1.35855210859186</v>
      </c>
      <c r="X462" s="17">
        <f ca="1" t="shared" si="152"/>
        <v>0.668426127859383</v>
      </c>
      <c r="Y462" s="9">
        <f ca="1" t="shared" si="143"/>
        <v>0.402052279075025</v>
      </c>
      <c r="Z462" s="5">
        <f ca="1" t="shared" si="144"/>
        <v>0.1420373053812</v>
      </c>
      <c r="AA462">
        <f ca="1" t="shared" si="140"/>
        <v>0</v>
      </c>
      <c r="AB462">
        <f t="shared" si="145"/>
        <v>1</v>
      </c>
      <c r="AC462" s="5">
        <f ca="1" t="shared" si="153"/>
        <v>0</v>
      </c>
      <c r="AD462">
        <f ca="1" t="shared" si="157"/>
        <v>-100.01</v>
      </c>
    </row>
    <row r="463" spans="1:30">
      <c r="A463">
        <f>IF([1]Sheet!A463="","",[1]Sheet!A463)</f>
        <v>3275864</v>
      </c>
      <c r="B463" t="str">
        <f>IF(A463="","",[1]Sheet!B463)</f>
        <v>2025-04-20 04:21:41</v>
      </c>
      <c r="C463" t="str">
        <f>IF(A463="","",[1]Sheet!C463)</f>
        <v>小单31.45  小双34.28  大单34.28</v>
      </c>
      <c r="D463" t="str">
        <f>IF(A463="","",[1]Sheet!D463)</f>
        <v>小单</v>
      </c>
      <c r="E463">
        <f>IF(A463="","",[1]Sheet!E463)</f>
        <v>100.01</v>
      </c>
      <c r="F463">
        <f>IF(A463="","",[1]Sheet!F463)</f>
        <v>4</v>
      </c>
      <c r="G463" t="str">
        <f>IF(A463="","",[1]Sheet!G463)</f>
        <v>小双</v>
      </c>
      <c r="H463">
        <f>IF(A463="","",[1]Sheet!H463)</f>
        <v>148.4324</v>
      </c>
      <c r="I463">
        <f>IF(A463="","",[1]Sheet!I463)</f>
        <v>48.4224</v>
      </c>
      <c r="J463" t="str">
        <f>IF(A463="","",IF(F463="待开奖","",[1]Sheet!J463))</f>
        <v>是</v>
      </c>
      <c r="K463">
        <f t="shared" si="154"/>
        <v>1</v>
      </c>
      <c r="L463" s="7">
        <f t="shared" si="155"/>
        <v>1</v>
      </c>
      <c r="M463" s="7" cm="1">
        <f ca="1" t="array" ref="M463">IF(L462="",IF(G462=0,M462,""),IF(ROW()&lt;32,"",AVERAGE(IF(OFFSET(L$2,ROW()-31,0,30,1)&lt;&gt;"",OFFSET(L$2,ROW()-31,0,30,1)))))</f>
        <v>0.833333333333333</v>
      </c>
      <c r="N463" s="8">
        <f ca="1" t="shared" si="141"/>
        <v>0.779569892473118</v>
      </c>
      <c r="O463" s="7">
        <f ca="1" t="array" ref="O463">IF(L462="","",IF(ROW()&lt;32,"",AVERAGE(IF(OFFSET(L$2,ROW()-21,0,20,1)&lt;&gt;"",OFFSET(L$2,ROW()-21,0,20,1)))))</f>
        <v>0.8</v>
      </c>
      <c r="P463" s="8">
        <f ca="1" t="shared" si="142"/>
        <v>0.748387096774194</v>
      </c>
      <c r="Q463" s="7">
        <f t="shared" si="156"/>
        <v>48.4224</v>
      </c>
      <c r="R463" s="7">
        <f t="shared" si="146"/>
        <v>8567.02999999987</v>
      </c>
      <c r="S463" s="14">
        <f t="shared" si="147"/>
        <v>0.0408287582735579</v>
      </c>
      <c r="T463" s="15">
        <f ca="1" t="shared" si="148"/>
        <v>0.779569892473118</v>
      </c>
      <c r="U463" s="14">
        <f t="shared" si="149"/>
        <v>0.0685443805040684</v>
      </c>
      <c r="V463" s="9">
        <f t="shared" si="150"/>
        <v>4.22092606900002</v>
      </c>
      <c r="W463" s="16">
        <f t="shared" si="151"/>
        <v>1.35855210859186</v>
      </c>
      <c r="X463" s="17">
        <f ca="1" t="shared" si="152"/>
        <v>0.705547109584658</v>
      </c>
      <c r="Y463" s="9">
        <f ca="1" t="shared" si="143"/>
        <v>0.422309481957336</v>
      </c>
      <c r="Z463" s="5">
        <f ca="1" t="shared" si="144"/>
        <v>0.140533008590923</v>
      </c>
      <c r="AA463">
        <f ca="1" t="shared" si="140"/>
        <v>48.4224</v>
      </c>
      <c r="AB463">
        <f t="shared" si="145"/>
        <v>0</v>
      </c>
      <c r="AC463" s="5">
        <f ca="1" t="shared" si="153"/>
        <v>48.4224</v>
      </c>
      <c r="AD463">
        <f ca="1" t="shared" si="157"/>
        <v>48.4224</v>
      </c>
    </row>
    <row r="464" spans="1:30">
      <c r="A464">
        <f>IF([1]Sheet!A464="","",[1]Sheet!A464)</f>
        <v>3275865</v>
      </c>
      <c r="B464" t="str">
        <f>IF(A464="","",[1]Sheet!B464)</f>
        <v>2025-04-20 04:25:12</v>
      </c>
      <c r="C464" t="str">
        <f>IF(A464="","",[1]Sheet!C464)</f>
        <v>小单32.36  小双35.28  大双32.36</v>
      </c>
      <c r="D464" t="str">
        <f>IF(A464="","",[1]Sheet!D464)</f>
        <v>小双</v>
      </c>
      <c r="E464">
        <f>IF(A464="","",[1]Sheet!E464)</f>
        <v>100</v>
      </c>
      <c r="F464">
        <f>IF(A464="","",[1]Sheet!F464)</f>
        <v>15</v>
      </c>
      <c r="G464" t="str">
        <f>IF(A464="","",[1]Sheet!G464)</f>
        <v>大单</v>
      </c>
      <c r="H464">
        <f>IF(A464="","",[1]Sheet!H464)</f>
        <v>0</v>
      </c>
      <c r="I464">
        <f>IF(A464="","",[1]Sheet!I464)</f>
        <v>-100</v>
      </c>
      <c r="J464" t="str">
        <f>IF(A464="","",IF(F464="待开奖","",[1]Sheet!J464))</f>
        <v>否</v>
      </c>
      <c r="K464">
        <f t="shared" si="154"/>
        <v>0</v>
      </c>
      <c r="L464" s="7">
        <f t="shared" si="155"/>
        <v>0</v>
      </c>
      <c r="M464" s="7" cm="1">
        <f ca="1" t="array" ref="M464">IF(L463="",IF(G463=0,M463,""),IF(ROW()&lt;32,"",AVERAGE(IF(OFFSET(L$2,ROW()-31,0,30,1)&lt;&gt;"",OFFSET(L$2,ROW()-31,0,30,1)))))</f>
        <v>0.8</v>
      </c>
      <c r="N464" s="8">
        <f ca="1" t="shared" si="141"/>
        <v>0.844086021505376</v>
      </c>
      <c r="O464" s="7">
        <f ca="1" t="array" ref="O464">IF(L463="","",IF(ROW()&lt;32,"",AVERAGE(IF(OFFSET(L$2,ROW()-21,0,20,1)&lt;&gt;"",OFFSET(L$2,ROW()-21,0,20,1)))))</f>
        <v>0.75</v>
      </c>
      <c r="P464" s="8">
        <f ca="1" t="shared" si="142"/>
        <v>0.766129032258065</v>
      </c>
      <c r="Q464" s="7">
        <f t="shared" si="156"/>
        <v>-100</v>
      </c>
      <c r="R464" s="7">
        <f t="shared" si="146"/>
        <v>8467.02999999987</v>
      </c>
      <c r="S464" s="14">
        <f t="shared" si="147"/>
        <v>0.040588620064557</v>
      </c>
      <c r="T464" s="15">
        <f ca="1" t="shared" si="148"/>
        <v>0.844086021505376</v>
      </c>
      <c r="U464" s="14">
        <f t="shared" si="149"/>
        <v>0.0652729919611938</v>
      </c>
      <c r="V464" s="9">
        <f t="shared" si="150"/>
        <v>4.3707059248435</v>
      </c>
      <c r="W464" s="16">
        <f t="shared" si="151"/>
        <v>1.35855210859186</v>
      </c>
      <c r="X464" s="17">
        <f ca="1" t="shared" si="152"/>
        <v>0.734337696075619</v>
      </c>
      <c r="Y464" s="9">
        <f ca="1" t="shared" si="143"/>
        <v>0.441657280102888</v>
      </c>
      <c r="Z464" s="5">
        <f ca="1" t="shared" si="144"/>
        <v>0.142194191945592</v>
      </c>
      <c r="AA464">
        <f ca="1" t="shared" si="140"/>
        <v>-100</v>
      </c>
      <c r="AB464">
        <f t="shared" si="145"/>
        <v>0</v>
      </c>
      <c r="AC464" s="5">
        <f ca="1" t="shared" ref="AC464:AC495" si="158">IF(OR(SUM(AB445:AB464)&gt;3,SUM(AB455:AB464)&gt;2),0,AA464)</f>
        <v>-100</v>
      </c>
      <c r="AD464">
        <f ca="1" t="shared" si="157"/>
        <v>-100</v>
      </c>
    </row>
    <row r="465" spans="1:30">
      <c r="A465">
        <f>IF([1]Sheet!A465="","",[1]Sheet!A465)</f>
        <v>3275866</v>
      </c>
      <c r="B465" t="str">
        <f>IF(A465="","",[1]Sheet!B465)</f>
        <v>2025-04-20 04:28:43</v>
      </c>
      <c r="C465" t="str">
        <f>IF(A465="","",[1]Sheet!C465)</f>
        <v>小单31.45  小双34.28  大单34.28</v>
      </c>
      <c r="D465" t="str">
        <f>IF(A465="","",[1]Sheet!D465)</f>
        <v>小单</v>
      </c>
      <c r="E465">
        <f>IF(A465="","",[1]Sheet!E465)</f>
        <v>100.01</v>
      </c>
      <c r="F465">
        <f>IF(A465="","",[1]Sheet!F465)</f>
        <v>12</v>
      </c>
      <c r="G465" t="str">
        <f>IF(A465="","",[1]Sheet!G465)</f>
        <v>小双</v>
      </c>
      <c r="H465">
        <f>IF(A465="","",[1]Sheet!H465)</f>
        <v>148.4324</v>
      </c>
      <c r="I465">
        <f>IF(A465="","",[1]Sheet!I465)</f>
        <v>48.4224</v>
      </c>
      <c r="J465" t="str">
        <f>IF(A465="","",IF(F465="待开奖","",[1]Sheet!J465))</f>
        <v>是</v>
      </c>
      <c r="K465">
        <f t="shared" si="154"/>
        <v>1</v>
      </c>
      <c r="L465" s="7">
        <f t="shared" si="155"/>
        <v>1</v>
      </c>
      <c r="M465" s="7" cm="1">
        <f ca="1" t="array" ref="M465">IF(L464="",IF(G464=0,M464,""),IF(ROW()&lt;32,"",AVERAGE(IF(OFFSET(L$2,ROW()-31,0,30,1)&lt;&gt;"",OFFSET(L$2,ROW()-31,0,30,1)))))</f>
        <v>0.8</v>
      </c>
      <c r="N465" s="8">
        <f ca="1" t="shared" si="141"/>
        <v>0.748387096774194</v>
      </c>
      <c r="O465" s="7">
        <f ca="1" t="array" ref="O465">IF(L464="","",IF(ROW()&lt;32,"",AVERAGE(IF(OFFSET(L$2,ROW()-21,0,20,1)&lt;&gt;"",OFFSET(L$2,ROW()-21,0,20,1)))))</f>
        <v>0.75</v>
      </c>
      <c r="P465" s="8">
        <f ca="1" t="shared" si="142"/>
        <v>0.701612903225806</v>
      </c>
      <c r="Q465" s="7">
        <f t="shared" si="156"/>
        <v>48.4224</v>
      </c>
      <c r="R465" s="7">
        <f t="shared" si="146"/>
        <v>8515.45239999987</v>
      </c>
      <c r="S465" s="14">
        <f t="shared" si="147"/>
        <v>0.0224286752564047</v>
      </c>
      <c r="T465" s="15">
        <f ca="1" t="shared" si="148"/>
        <v>0.748387096774194</v>
      </c>
      <c r="U465" s="14">
        <f t="shared" si="149"/>
        <v>0.0652729919611938</v>
      </c>
      <c r="V465" s="9">
        <f t="shared" si="150"/>
        <v>3.85690423996377</v>
      </c>
      <c r="W465" s="16">
        <f t="shared" si="151"/>
        <v>1.15381285692065</v>
      </c>
      <c r="X465" s="17">
        <f ca="1" t="shared" si="152"/>
        <v>0.637895834031844</v>
      </c>
      <c r="Y465" s="9">
        <f ca="1" t="shared" si="143"/>
        <v>0.456129828760896</v>
      </c>
      <c r="Z465" s="5">
        <f ca="1" t="shared" si="144"/>
        <v>0.139306272864064</v>
      </c>
      <c r="AA465">
        <f ca="1" t="shared" si="140"/>
        <v>0</v>
      </c>
      <c r="AB465">
        <f t="shared" si="145"/>
        <v>0</v>
      </c>
      <c r="AC465" s="5">
        <f ca="1" t="shared" si="158"/>
        <v>0</v>
      </c>
      <c r="AD465">
        <f ca="1" t="shared" si="157"/>
        <v>48.4224</v>
      </c>
    </row>
    <row r="466" spans="1:30">
      <c r="A466">
        <f>IF([1]Sheet!A466="","",[1]Sheet!A466)</f>
        <v>3275867</v>
      </c>
      <c r="B466" t="str">
        <f>IF(A466="","",[1]Sheet!B466)</f>
        <v>2025-04-20 04:32:14</v>
      </c>
      <c r="C466" t="str">
        <f>IF(A466="","",[1]Sheet!C466)</f>
        <v>小单31.45  小双34.28  大单34.28</v>
      </c>
      <c r="D466" t="str">
        <f>IF(A466="","",[1]Sheet!D466)</f>
        <v>小单</v>
      </c>
      <c r="E466">
        <f>IF(A466="","",[1]Sheet!E466)</f>
        <v>100.01</v>
      </c>
      <c r="F466">
        <f>IF(A466="","",[1]Sheet!F466)</f>
        <v>12</v>
      </c>
      <c r="G466" t="str">
        <f>IF(A466="","",[1]Sheet!G466)</f>
        <v>小双</v>
      </c>
      <c r="H466">
        <f>IF(A466="","",[1]Sheet!H466)</f>
        <v>148.4324</v>
      </c>
      <c r="I466">
        <f>IF(A466="","",[1]Sheet!I466)</f>
        <v>48.4224</v>
      </c>
      <c r="J466" t="str">
        <f>IF(A466="","",IF(F466="待开奖","",[1]Sheet!J466))</f>
        <v>是</v>
      </c>
      <c r="K466">
        <f t="shared" si="154"/>
        <v>1</v>
      </c>
      <c r="L466" s="7">
        <f t="shared" si="155"/>
        <v>1</v>
      </c>
      <c r="M466" s="7" cm="1">
        <f ca="1" t="array" ref="M466">IF(L465="",IF(G465=0,M465,""),IF(ROW()&lt;32,"",AVERAGE(IF(OFFSET(L$2,ROW()-31,0,30,1)&lt;&gt;"",OFFSET(L$2,ROW()-31,0,30,1)))))</f>
        <v>0.8</v>
      </c>
      <c r="N466" s="8">
        <f ca="1" t="shared" si="141"/>
        <v>0.812903225806452</v>
      </c>
      <c r="O466" s="7">
        <f ca="1" t="array" ref="O466">IF(L465="","",IF(ROW()&lt;32,"",AVERAGE(IF(OFFSET(L$2,ROW()-21,0,20,1)&lt;&gt;"",OFFSET(L$2,ROW()-21,0,20,1)))))</f>
        <v>0.75</v>
      </c>
      <c r="P466" s="8">
        <f ca="1" t="shared" si="142"/>
        <v>0.766129032258065</v>
      </c>
      <c r="Q466" s="7">
        <f t="shared" si="156"/>
        <v>48.4224</v>
      </c>
      <c r="R466" s="7">
        <f t="shared" si="146"/>
        <v>8563.87479999987</v>
      </c>
      <c r="S466" s="14">
        <f t="shared" si="147"/>
        <v>0.0368018688374436</v>
      </c>
      <c r="T466" s="15">
        <f ca="1" t="shared" si="148"/>
        <v>0.812903225806452</v>
      </c>
      <c r="U466" s="14">
        <f t="shared" si="149"/>
        <v>0.0652729919611938</v>
      </c>
      <c r="V466" s="9">
        <f t="shared" si="150"/>
        <v>3.69598653596424</v>
      </c>
      <c r="W466" s="16">
        <f t="shared" si="151"/>
        <v>1.15381285692065</v>
      </c>
      <c r="X466" s="17">
        <f ca="1" t="shared" si="152"/>
        <v>0.639019247512654</v>
      </c>
      <c r="Y466" s="9">
        <f ca="1" t="shared" si="143"/>
        <v>0.469125269647623</v>
      </c>
      <c r="Z466" s="5">
        <f ca="1" t="shared" si="144"/>
        <v>0.137565871205822</v>
      </c>
      <c r="AA466">
        <f ca="1" t="shared" si="140"/>
        <v>0</v>
      </c>
      <c r="AB466">
        <f t="shared" si="145"/>
        <v>0</v>
      </c>
      <c r="AC466" s="5">
        <f ca="1" t="shared" si="158"/>
        <v>0</v>
      </c>
      <c r="AD466">
        <f ca="1" t="shared" si="157"/>
        <v>48.4224</v>
      </c>
    </row>
    <row r="467" spans="1:30">
      <c r="A467">
        <f>IF([1]Sheet!A467="","",[1]Sheet!A467)</f>
        <v>3275868</v>
      </c>
      <c r="B467" t="str">
        <f>IF(A467="","",[1]Sheet!B467)</f>
        <v>2025-04-20 04:35:45</v>
      </c>
      <c r="C467" t="str">
        <f>IF(A467="","",[1]Sheet!C467)</f>
        <v>小单32.36  小双35.28  大双32.36</v>
      </c>
      <c r="D467" t="str">
        <f>IF(A467="","",[1]Sheet!D467)</f>
        <v>小双</v>
      </c>
      <c r="E467">
        <f>IF(A467="","",[1]Sheet!E467)</f>
        <v>100</v>
      </c>
      <c r="F467">
        <f>IF(A467="","",[1]Sheet!F467)</f>
        <v>18</v>
      </c>
      <c r="G467" t="str">
        <f>IF(A467="","",[1]Sheet!G467)</f>
        <v>大双</v>
      </c>
      <c r="H467">
        <f>IF(A467="","",[1]Sheet!H467)</f>
        <v>152.7392</v>
      </c>
      <c r="I467">
        <f>IF(A467="","",[1]Sheet!I467)</f>
        <v>52.7392</v>
      </c>
      <c r="J467" t="str">
        <f>IF(A467="","",IF(F467="待开奖","",[1]Sheet!J467))</f>
        <v>是</v>
      </c>
      <c r="K467">
        <f t="shared" si="154"/>
        <v>1</v>
      </c>
      <c r="L467" s="7">
        <f t="shared" si="155"/>
        <v>1</v>
      </c>
      <c r="M467" s="7" cm="1">
        <f ca="1" t="array" ref="M467">IF(L466="",IF(G466=0,M466,""),IF(ROW()&lt;32,"",AVERAGE(IF(OFFSET(L$2,ROW()-31,0,30,1)&lt;&gt;"",OFFSET(L$2,ROW()-31,0,30,1)))))</f>
        <v>0.8</v>
      </c>
      <c r="N467" s="8">
        <f ca="1" t="shared" si="141"/>
        <v>0.812903225806452</v>
      </c>
      <c r="O467" s="7">
        <f ca="1" t="array" ref="O467">IF(L466="","",IF(ROW()&lt;32,"",AVERAGE(IF(OFFSET(L$2,ROW()-21,0,20,1)&lt;&gt;"",OFFSET(L$2,ROW()-21,0,20,1)))))</f>
        <v>0.75</v>
      </c>
      <c r="P467" s="8">
        <f ca="1" t="shared" si="142"/>
        <v>0.766129032258065</v>
      </c>
      <c r="Q467" s="7">
        <f t="shared" si="156"/>
        <v>52.7392</v>
      </c>
      <c r="R467" s="7">
        <f t="shared" si="146"/>
        <v>8616.61399999987</v>
      </c>
      <c r="S467" s="14">
        <f t="shared" si="147"/>
        <v>0.0365861682717195</v>
      </c>
      <c r="T467" s="15">
        <f ca="1" t="shared" si="148"/>
        <v>0.812903225806452</v>
      </c>
      <c r="U467" s="14">
        <f t="shared" si="149"/>
        <v>0.0597621348817049</v>
      </c>
      <c r="V467" s="9">
        <f t="shared" si="150"/>
        <v>3.68959113913386</v>
      </c>
      <c r="W467" s="16">
        <f t="shared" si="151"/>
        <v>1.35856908943191</v>
      </c>
      <c r="X467" s="17">
        <f ca="1" t="shared" si="152"/>
        <v>0.660443878034872</v>
      </c>
      <c r="Y467" s="9">
        <f ca="1" t="shared" si="143"/>
        <v>0.483506032426335</v>
      </c>
      <c r="Z467" s="5">
        <f ca="1" t="shared" si="144"/>
        <v>0.134223647262068</v>
      </c>
      <c r="AA467">
        <f ca="1" t="shared" si="140"/>
        <v>0</v>
      </c>
      <c r="AB467">
        <f t="shared" si="145"/>
        <v>0</v>
      </c>
      <c r="AC467" s="5">
        <f ca="1" t="shared" si="158"/>
        <v>0</v>
      </c>
      <c r="AD467">
        <f ca="1" t="shared" si="157"/>
        <v>52.7392</v>
      </c>
    </row>
    <row r="468" spans="1:30">
      <c r="A468">
        <f>IF([1]Sheet!A468="","",[1]Sheet!A468)</f>
        <v>3275869</v>
      </c>
      <c r="B468" t="str">
        <f>IF(A468="","",[1]Sheet!B468)</f>
        <v>2025-04-20 04:39:16</v>
      </c>
      <c r="C468" t="str">
        <f>IF(A468="","",[1]Sheet!C468)</f>
        <v>小单32.36  小双35.28  大双32.36</v>
      </c>
      <c r="D468" t="str">
        <f>IF(A468="","",[1]Sheet!D468)</f>
        <v>小双</v>
      </c>
      <c r="E468">
        <f>IF(A468="","",[1]Sheet!E468)</f>
        <v>100</v>
      </c>
      <c r="F468">
        <f>IF(A468="","",[1]Sheet!F468)</f>
        <v>11</v>
      </c>
      <c r="G468" t="str">
        <f>IF(A468="","",[1]Sheet!G468)</f>
        <v>小单</v>
      </c>
      <c r="H468">
        <f>IF(A468="","",[1]Sheet!H468)</f>
        <v>152.7392</v>
      </c>
      <c r="I468">
        <f>IF(A468="","",[1]Sheet!I468)</f>
        <v>52.7392</v>
      </c>
      <c r="J468" t="str">
        <f>IF(A468="","",IF(F468="待开奖","",[1]Sheet!J468))</f>
        <v>是</v>
      </c>
      <c r="K468">
        <f t="shared" si="154"/>
        <v>1</v>
      </c>
      <c r="L468" s="7">
        <f t="shared" si="155"/>
        <v>1</v>
      </c>
      <c r="M468" s="7" cm="1">
        <f ca="1" t="array" ref="M468">IF(L467="",IF(G467=0,M467,""),IF(ROW()&lt;32,"",AVERAGE(IF(OFFSET(L$2,ROW()-31,0,30,1)&lt;&gt;"",OFFSET(L$2,ROW()-31,0,30,1)))))</f>
        <v>0.8</v>
      </c>
      <c r="N468" s="8">
        <f ca="1" t="shared" si="141"/>
        <v>0.812903225806452</v>
      </c>
      <c r="O468" s="7">
        <f ca="1" t="array" ref="O468">IF(L467="","",IF(ROW()&lt;32,"",AVERAGE(IF(OFFSET(L$2,ROW()-21,0,20,1)&lt;&gt;"",OFFSET(L$2,ROW()-21,0,20,1)))))</f>
        <v>0.8</v>
      </c>
      <c r="P468" s="8">
        <f ca="1" t="shared" si="142"/>
        <v>0.812903225806452</v>
      </c>
      <c r="Q468" s="7">
        <f t="shared" si="156"/>
        <v>52.7392</v>
      </c>
      <c r="R468" s="7">
        <f t="shared" si="146"/>
        <v>8669.35319999987</v>
      </c>
      <c r="S468" s="14">
        <f t="shared" si="147"/>
        <v>0.0368924497129753</v>
      </c>
      <c r="T468" s="15">
        <f ca="1" t="shared" si="148"/>
        <v>0.812903225806452</v>
      </c>
      <c r="U468" s="14">
        <f t="shared" si="149"/>
        <v>0.0542512778022161</v>
      </c>
      <c r="V468" s="9">
        <f t="shared" si="150"/>
        <v>3.52515650756863</v>
      </c>
      <c r="W468" s="16">
        <f t="shared" si="151"/>
        <v>1.36396475220299</v>
      </c>
      <c r="X468" s="17">
        <f ca="1" t="shared" si="152"/>
        <v>0.64628512271168</v>
      </c>
      <c r="Y468" s="9">
        <f ca="1" t="shared" si="143"/>
        <v>0.496776745566353</v>
      </c>
      <c r="Z468" s="5">
        <f ca="1" t="shared" si="144"/>
        <v>0.129911162201281</v>
      </c>
      <c r="AA468">
        <f ca="1" t="shared" si="140"/>
        <v>0</v>
      </c>
      <c r="AB468">
        <f t="shared" si="145"/>
        <v>0</v>
      </c>
      <c r="AC468" s="5">
        <f ca="1" t="shared" si="158"/>
        <v>0</v>
      </c>
      <c r="AD468">
        <f ca="1" t="shared" si="157"/>
        <v>52.7392</v>
      </c>
    </row>
    <row r="469" spans="1:30">
      <c r="A469">
        <f>IF([1]Sheet!A469="","",[1]Sheet!A469)</f>
        <v>3275870</v>
      </c>
      <c r="B469" t="str">
        <f>IF(A469="","",[1]Sheet!B469)</f>
        <v>2025-04-20 04:42:47</v>
      </c>
      <c r="C469" t="str">
        <f>IF(A469="","",[1]Sheet!C469)</f>
        <v>小单32.36  小双35.28  大双32.36</v>
      </c>
      <c r="D469" t="str">
        <f>IF(A469="","",[1]Sheet!D469)</f>
        <v>小双</v>
      </c>
      <c r="E469">
        <f>IF(A469="","",[1]Sheet!E469)</f>
        <v>100</v>
      </c>
      <c r="F469">
        <f>IF(A469="","",[1]Sheet!F469)</f>
        <v>11</v>
      </c>
      <c r="G469" t="str">
        <f>IF(A469="","",[1]Sheet!G469)</f>
        <v>小单</v>
      </c>
      <c r="H469">
        <f>IF(A469="","",[1]Sheet!H469)</f>
        <v>152.7392</v>
      </c>
      <c r="I469">
        <f>IF(A469="","",[1]Sheet!I469)</f>
        <v>52.7392</v>
      </c>
      <c r="J469" t="str">
        <f>IF(A469="","",IF(F469="待开奖","",[1]Sheet!J469))</f>
        <v>是</v>
      </c>
      <c r="K469">
        <f t="shared" si="154"/>
        <v>1</v>
      </c>
      <c r="L469" s="7">
        <f t="shared" si="155"/>
        <v>1</v>
      </c>
      <c r="M469" s="7" cm="1">
        <f ca="1" t="array" ref="M469">IF(L468="",IF(G468=0,M468,""),IF(ROW()&lt;32,"",AVERAGE(IF(OFFSET(L$2,ROW()-31,0,30,1)&lt;&gt;"",OFFSET(L$2,ROW()-31,0,30,1)))))</f>
        <v>0.8</v>
      </c>
      <c r="N469" s="8">
        <f ca="1" t="shared" si="141"/>
        <v>0.812903225806452</v>
      </c>
      <c r="O469" s="7">
        <f ca="1" t="array" ref="O469">IF(L468="","",IF(ROW()&lt;32,"",AVERAGE(IF(OFFSET(L$2,ROW()-21,0,20,1)&lt;&gt;"",OFFSET(L$2,ROW()-21,0,20,1)))))</f>
        <v>0.8</v>
      </c>
      <c r="P469" s="8">
        <f ca="1" t="shared" si="142"/>
        <v>0.812903225806452</v>
      </c>
      <c r="Q469" s="7">
        <f t="shared" si="156"/>
        <v>52.7392</v>
      </c>
      <c r="R469" s="7">
        <f t="shared" si="146"/>
        <v>8722.09239999987</v>
      </c>
      <c r="S469" s="14">
        <f t="shared" si="147"/>
        <v>0.0371951824420065</v>
      </c>
      <c r="T469" s="15">
        <f ca="1" t="shared" si="148"/>
        <v>0.812903225806452</v>
      </c>
      <c r="U469" s="14">
        <f t="shared" si="149"/>
        <v>0.0487404207227272</v>
      </c>
      <c r="V469" s="9">
        <f t="shared" si="150"/>
        <v>3.38417564945738</v>
      </c>
      <c r="W469" s="16">
        <f t="shared" si="151"/>
        <v>1.36936041497406</v>
      </c>
      <c r="X469" s="17">
        <f ca="1" t="shared" si="152"/>
        <v>0.634470680120219</v>
      </c>
      <c r="Y469" s="9">
        <f ca="1" t="shared" si="143"/>
        <v>0.508185447597455</v>
      </c>
      <c r="Z469" s="5">
        <f ca="1" t="shared" si="144"/>
        <v>0.126427114429814</v>
      </c>
      <c r="AA469">
        <f ca="1" t="shared" si="140"/>
        <v>0</v>
      </c>
      <c r="AB469">
        <f t="shared" si="145"/>
        <v>0</v>
      </c>
      <c r="AC469" s="5">
        <f ca="1" t="shared" si="158"/>
        <v>0</v>
      </c>
      <c r="AD469">
        <f ca="1" t="shared" si="157"/>
        <v>52.7392</v>
      </c>
    </row>
    <row r="470" spans="1:30">
      <c r="A470">
        <f>IF([1]Sheet!A470="","",[1]Sheet!A470)</f>
        <v>3275871</v>
      </c>
      <c r="B470" t="str">
        <f>IF(A470="","",[1]Sheet!B470)</f>
        <v>2025-04-20 04:46:08</v>
      </c>
      <c r="C470" t="str">
        <f>IF(A470="","",[1]Sheet!C470)</f>
        <v>小单32.36  小双35.28  大双32.36</v>
      </c>
      <c r="D470" t="str">
        <f>IF(A470="","",[1]Sheet!D470)</f>
        <v>小双</v>
      </c>
      <c r="E470">
        <f>IF(A470="","",[1]Sheet!E470)</f>
        <v>100</v>
      </c>
      <c r="F470">
        <f>IF(A470="","",[1]Sheet!F470)</f>
        <v>15</v>
      </c>
      <c r="G470" t="str">
        <f>IF(A470="","",[1]Sheet!G470)</f>
        <v>大单</v>
      </c>
      <c r="H470">
        <f>IF(A470="","",[1]Sheet!H470)</f>
        <v>0</v>
      </c>
      <c r="I470">
        <f>IF(A470="","",[1]Sheet!I470)</f>
        <v>-100</v>
      </c>
      <c r="J470" t="str">
        <f>IF(A470="","",IF(F470="待开奖","",[1]Sheet!J470))</f>
        <v>否</v>
      </c>
      <c r="K470">
        <f t="shared" si="154"/>
        <v>0</v>
      </c>
      <c r="L470" s="7">
        <f t="shared" si="155"/>
        <v>0</v>
      </c>
      <c r="M470" s="7" cm="1">
        <f ca="1" t="array" ref="M470">IF(L469="",IF(G469=0,M469,""),IF(ROW()&lt;32,"",AVERAGE(IF(OFFSET(L$2,ROW()-31,0,30,1)&lt;&gt;"",OFFSET(L$2,ROW()-31,0,30,1)))))</f>
        <v>0.766666666666667</v>
      </c>
      <c r="N470" s="8">
        <f ca="1" t="shared" si="141"/>
        <v>0.812903225806452</v>
      </c>
      <c r="O470" s="7">
        <f ca="1" t="array" ref="O470">IF(L469="","",IF(ROW()&lt;32,"",AVERAGE(IF(OFFSET(L$2,ROW()-21,0,20,1)&lt;&gt;"",OFFSET(L$2,ROW()-21,0,20,1)))))</f>
        <v>0.75</v>
      </c>
      <c r="P470" s="8">
        <f ca="1" t="shared" si="142"/>
        <v>0.766129032258065</v>
      </c>
      <c r="Q470" s="7">
        <f t="shared" si="156"/>
        <v>-100</v>
      </c>
      <c r="R470" s="7">
        <f t="shared" si="146"/>
        <v>8622.09239999987</v>
      </c>
      <c r="S470" s="14">
        <f t="shared" si="147"/>
        <v>0.0374944277789955</v>
      </c>
      <c r="T470" s="15">
        <f ca="1" t="shared" si="148"/>
        <v>0.812903225806452</v>
      </c>
      <c r="U470" s="14">
        <f t="shared" si="149"/>
        <v>0.0435897887627699</v>
      </c>
      <c r="V470" s="9">
        <f t="shared" si="150"/>
        <v>3.26185426427699</v>
      </c>
      <c r="W470" s="16">
        <f t="shared" si="151"/>
        <v>1.37475607774514</v>
      </c>
      <c r="X470" s="17">
        <f ca="1" t="shared" si="152"/>
        <v>0.624413071068371</v>
      </c>
      <c r="Y470" s="9">
        <f ca="1" t="shared" si="143"/>
        <v>0.51890624470263</v>
      </c>
      <c r="Z470" s="5">
        <f ca="1" t="shared" si="144"/>
        <v>0.122118469503454</v>
      </c>
      <c r="AA470">
        <f ca="1" t="shared" si="140"/>
        <v>0</v>
      </c>
      <c r="AB470">
        <f t="shared" si="145"/>
        <v>0</v>
      </c>
      <c r="AC470" s="5">
        <f ca="1" t="shared" si="158"/>
        <v>0</v>
      </c>
      <c r="AD470">
        <f ca="1" t="shared" si="157"/>
        <v>-100</v>
      </c>
    </row>
    <row r="471" spans="1:30">
      <c r="A471">
        <f>IF([1]Sheet!A471="","",[1]Sheet!A471)</f>
        <v>3275872</v>
      </c>
      <c r="B471" t="str">
        <f>IF(A471="","",[1]Sheet!B471)</f>
        <v>2025-04-20 04:49:39</v>
      </c>
      <c r="C471" t="str">
        <f>IF(A471="","",[1]Sheet!C471)</f>
        <v>小单32.36  小双35.28  大双32.36</v>
      </c>
      <c r="D471" t="str">
        <f>IF(A471="","",[1]Sheet!D471)</f>
        <v>小双</v>
      </c>
      <c r="E471">
        <f>IF(A471="","",[1]Sheet!E471)</f>
        <v>100</v>
      </c>
      <c r="F471">
        <f>IF(A471="","",[1]Sheet!F471)</f>
        <v>6</v>
      </c>
      <c r="G471" t="str">
        <f>IF(A471="","",[1]Sheet!G471)</f>
        <v>小双</v>
      </c>
      <c r="H471">
        <f>IF(A471="","",[1]Sheet!H471)</f>
        <v>152.7624</v>
      </c>
      <c r="I471">
        <f>IF(A471="","",[1]Sheet!I471)</f>
        <v>52.7624</v>
      </c>
      <c r="J471" t="str">
        <f>IF(A471="","",IF(F471="待开奖","",[1]Sheet!J471))</f>
        <v>是</v>
      </c>
      <c r="K471">
        <f t="shared" si="154"/>
        <v>1</v>
      </c>
      <c r="L471" s="7">
        <f t="shared" si="155"/>
        <v>1</v>
      </c>
      <c r="M471" s="7" cm="1">
        <f ca="1" t="array" ref="M471">IF(L470="",IF(G470=0,M470,""),IF(ROW()&lt;32,"",AVERAGE(IF(OFFSET(L$2,ROW()-31,0,30,1)&lt;&gt;"",OFFSET(L$2,ROW()-31,0,30,1)))))</f>
        <v>0.766666666666667</v>
      </c>
      <c r="N471" s="8">
        <f ca="1" t="shared" si="141"/>
        <v>0.717204301075269</v>
      </c>
      <c r="O471" s="7">
        <f ca="1" t="array" ref="O471">IF(L470="","",IF(ROW()&lt;32,"",AVERAGE(IF(OFFSET(L$2,ROW()-21,0,20,1)&lt;&gt;"",OFFSET(L$2,ROW()-21,0,20,1)))))</f>
        <v>0.75</v>
      </c>
      <c r="P471" s="8">
        <f ca="1" t="shared" si="142"/>
        <v>0.701612903225806</v>
      </c>
      <c r="Q471" s="7">
        <f t="shared" si="156"/>
        <v>52.7624</v>
      </c>
      <c r="R471" s="7">
        <f t="shared" si="146"/>
        <v>8674.85479999987</v>
      </c>
      <c r="S471" s="14">
        <f t="shared" si="147"/>
        <v>0.0197259386404521</v>
      </c>
      <c r="T471" s="15">
        <f ca="1" t="shared" si="148"/>
        <v>0.717204301075269</v>
      </c>
      <c r="U471" s="14">
        <f t="shared" si="149"/>
        <v>0.0435897887627699</v>
      </c>
      <c r="V471" s="9">
        <f t="shared" si="150"/>
        <v>2.97436703047049</v>
      </c>
      <c r="W471" s="16">
        <f t="shared" si="151"/>
        <v>1.16821421032165</v>
      </c>
      <c r="X471" s="17">
        <f ca="1" t="shared" si="152"/>
        <v>0.550539829257572</v>
      </c>
      <c r="Y471" s="9">
        <f ca="1" t="shared" si="143"/>
        <v>0.526841142633948</v>
      </c>
      <c r="Z471" s="5">
        <f ca="1" t="shared" si="144"/>
        <v>0.116030592356339</v>
      </c>
      <c r="AA471">
        <f ca="1" t="shared" si="140"/>
        <v>0</v>
      </c>
      <c r="AB471">
        <f t="shared" si="145"/>
        <v>0</v>
      </c>
      <c r="AC471" s="5">
        <f ca="1" t="shared" si="158"/>
        <v>0</v>
      </c>
      <c r="AD471">
        <f ca="1" t="shared" si="157"/>
        <v>0</v>
      </c>
    </row>
    <row r="472" spans="1:30">
      <c r="A472">
        <f>IF([1]Sheet!A472="","",[1]Sheet!A472)</f>
        <v>3275873</v>
      </c>
      <c r="B472" t="str">
        <f>IF(A472="","",[1]Sheet!B472)</f>
        <v>2025-04-20 04:53:10</v>
      </c>
      <c r="C472" t="str">
        <f>IF(A472="","",[1]Sheet!C472)</f>
        <v>小单32.36  小双35.28  大双32.36</v>
      </c>
      <c r="D472" t="str">
        <f>IF(A472="","",[1]Sheet!D472)</f>
        <v>小双</v>
      </c>
      <c r="E472">
        <f>IF(A472="","",[1]Sheet!E472)</f>
        <v>100</v>
      </c>
      <c r="F472">
        <f>IF(A472="","",[1]Sheet!F472)</f>
        <v>12</v>
      </c>
      <c r="G472" t="str">
        <f>IF(A472="","",[1]Sheet!G472)</f>
        <v>小双</v>
      </c>
      <c r="H472">
        <f>IF(A472="","",[1]Sheet!H472)</f>
        <v>152.7624</v>
      </c>
      <c r="I472">
        <f>IF(A472="","",[1]Sheet!I472)</f>
        <v>52.7624</v>
      </c>
      <c r="J472" t="str">
        <f>IF(A472="","",IF(F472="待开奖","",[1]Sheet!J472))</f>
        <v>是</v>
      </c>
      <c r="K472">
        <f t="shared" si="154"/>
        <v>1</v>
      </c>
      <c r="L472" s="7">
        <f t="shared" si="155"/>
        <v>1</v>
      </c>
      <c r="M472" s="7" cm="1">
        <f ca="1" t="array" ref="M472">IF(L471="",IF(G471=0,M471,""),IF(ROW()&lt;32,"",AVERAGE(IF(OFFSET(L$2,ROW()-31,0,30,1)&lt;&gt;"",OFFSET(L$2,ROW()-31,0,30,1)))))</f>
        <v>0.766666666666667</v>
      </c>
      <c r="N472" s="8">
        <f ca="1" t="shared" si="141"/>
        <v>0.781720430107527</v>
      </c>
      <c r="O472" s="7">
        <f ca="1" t="array" ref="O472">IF(L471="","",IF(ROW()&lt;32,"",AVERAGE(IF(OFFSET(L$2,ROW()-21,0,20,1)&lt;&gt;"",OFFSET(L$2,ROW()-21,0,20,1)))))</f>
        <v>0.75</v>
      </c>
      <c r="P472" s="8">
        <f ca="1" t="shared" si="142"/>
        <v>0.766129032258065</v>
      </c>
      <c r="Q472" s="7">
        <f t="shared" si="156"/>
        <v>52.7624</v>
      </c>
      <c r="R472" s="7">
        <f t="shared" si="146"/>
        <v>8727.61719999987</v>
      </c>
      <c r="S472" s="14">
        <f t="shared" si="147"/>
        <v>0.0201239785947941</v>
      </c>
      <c r="T472" s="15">
        <f ca="1" t="shared" si="148"/>
        <v>0.781720430107527</v>
      </c>
      <c r="U472" s="14">
        <f t="shared" si="149"/>
        <v>0.0435897887627699</v>
      </c>
      <c r="V472" s="9">
        <f t="shared" si="150"/>
        <v>2.7491591025418</v>
      </c>
      <c r="W472" s="16">
        <f t="shared" si="151"/>
        <v>1.17303616465752</v>
      </c>
      <c r="X472" s="17">
        <f ca="1" t="shared" si="152"/>
        <v>0.541523869691045</v>
      </c>
      <c r="Y472" s="9">
        <f ca="1" t="shared" si="143"/>
        <v>0.534197628161157</v>
      </c>
      <c r="Z472" s="5">
        <f ca="1" t="shared" si="144"/>
        <v>0.109551223827398</v>
      </c>
      <c r="AA472">
        <f ca="1" t="shared" si="140"/>
        <v>0</v>
      </c>
      <c r="AB472">
        <f t="shared" si="145"/>
        <v>0</v>
      </c>
      <c r="AC472" s="5">
        <f ca="1" t="shared" si="158"/>
        <v>0</v>
      </c>
      <c r="AD472">
        <f ca="1" t="shared" si="157"/>
        <v>0</v>
      </c>
    </row>
    <row r="473" spans="1:30">
      <c r="A473">
        <f>IF([1]Sheet!A473="","",[1]Sheet!A473)</f>
        <v>3275874</v>
      </c>
      <c r="B473" t="str">
        <f>IF(A473="","",[1]Sheet!B473)</f>
        <v>2025-04-20 04:56:50</v>
      </c>
      <c r="C473" t="str">
        <f>IF(A473="","",[1]Sheet!C473)</f>
        <v>小单32.36  小双35.28  大双32.36</v>
      </c>
      <c r="D473" t="str">
        <f>IF(A473="","",[1]Sheet!D473)</f>
        <v>小双</v>
      </c>
      <c r="E473">
        <f>IF(A473="","",[1]Sheet!E473)</f>
        <v>100</v>
      </c>
      <c r="F473">
        <f>IF(A473="","",[1]Sheet!F473)</f>
        <v>7</v>
      </c>
      <c r="G473" t="str">
        <f>IF(A473="","",[1]Sheet!G473)</f>
        <v>小单</v>
      </c>
      <c r="H473">
        <f>IF(A473="","",[1]Sheet!H473)</f>
        <v>152.7392</v>
      </c>
      <c r="I473">
        <f>IF(A473="","",[1]Sheet!I473)</f>
        <v>52.7392</v>
      </c>
      <c r="J473" t="str">
        <f>IF(A473="","",IF(F473="待开奖","",[1]Sheet!J473))</f>
        <v>是</v>
      </c>
      <c r="K473">
        <f t="shared" si="154"/>
        <v>1</v>
      </c>
      <c r="L473" s="7">
        <f t="shared" si="155"/>
        <v>1</v>
      </c>
      <c r="M473" s="7" cm="1">
        <f ca="1" t="array" ref="M473">IF(L472="",IF(G472=0,M472,""),IF(ROW()&lt;32,"",AVERAGE(IF(OFFSET(L$2,ROW()-31,0,30,1)&lt;&gt;"",OFFSET(L$2,ROW()-31,0,30,1)))))</f>
        <v>0.8</v>
      </c>
      <c r="N473" s="8">
        <f ca="1" t="shared" si="141"/>
        <v>0.781720430107527</v>
      </c>
      <c r="O473" s="7">
        <f ca="1" t="array" ref="O473">IF(L472="","",IF(ROW()&lt;32,"",AVERAGE(IF(OFFSET(L$2,ROW()-21,0,20,1)&lt;&gt;"",OFFSET(L$2,ROW()-21,0,20,1)))))</f>
        <v>0.75</v>
      </c>
      <c r="P473" s="8">
        <f ca="1" t="shared" si="142"/>
        <v>0.766129032258065</v>
      </c>
      <c r="Q473" s="7">
        <f t="shared" si="156"/>
        <v>52.7392</v>
      </c>
      <c r="R473" s="7">
        <f t="shared" si="146"/>
        <v>8780.35639999987</v>
      </c>
      <c r="S473" s="14">
        <f t="shared" si="147"/>
        <v>0.0385426161474276</v>
      </c>
      <c r="T473" s="15">
        <f ca="1" t="shared" si="148"/>
        <v>0.781720430107527</v>
      </c>
      <c r="U473" s="14">
        <f t="shared" si="149"/>
        <v>0.0435897887627699</v>
      </c>
      <c r="V473" s="9">
        <f t="shared" si="150"/>
        <v>2.67840047565161</v>
      </c>
      <c r="W473" s="16">
        <f t="shared" si="151"/>
        <v>1.17785811899339</v>
      </c>
      <c r="X473" s="17">
        <f ca="1" t="shared" si="152"/>
        <v>0.540455793701403</v>
      </c>
      <c r="Y473" s="9">
        <f ca="1" t="shared" si="143"/>
        <v>0.541050446435705</v>
      </c>
      <c r="Z473" s="5">
        <f ca="1" t="shared" si="144"/>
        <v>0.103108913858192</v>
      </c>
      <c r="AA473">
        <f ca="1" t="shared" si="140"/>
        <v>0</v>
      </c>
      <c r="AB473">
        <f t="shared" si="145"/>
        <v>0</v>
      </c>
      <c r="AC473" s="5">
        <f ca="1" t="shared" si="158"/>
        <v>0</v>
      </c>
      <c r="AD473">
        <f ca="1" t="shared" si="157"/>
        <v>0</v>
      </c>
    </row>
    <row r="474" spans="1:30">
      <c r="A474">
        <f>IF([1]Sheet!A474="","",[1]Sheet!A474)</f>
        <v>3275875</v>
      </c>
      <c r="B474" t="str">
        <f>IF(A474="","",[1]Sheet!B474)</f>
        <v>2025-04-20 05:00:11</v>
      </c>
      <c r="C474" t="str">
        <f>IF(A474="","",[1]Sheet!C474)</f>
        <v>小单32.36  小双35.28  大双32.36</v>
      </c>
      <c r="D474" t="str">
        <f>IF(A474="","",[1]Sheet!D474)</f>
        <v>小双</v>
      </c>
      <c r="E474">
        <f>IF(A474="","",[1]Sheet!E474)</f>
        <v>100</v>
      </c>
      <c r="F474">
        <f>IF(A474="","",[1]Sheet!F474)</f>
        <v>17</v>
      </c>
      <c r="G474" t="str">
        <f>IF(A474="","",[1]Sheet!G474)</f>
        <v>大单</v>
      </c>
      <c r="H474">
        <f>IF(A474="","",[1]Sheet!H474)</f>
        <v>0</v>
      </c>
      <c r="I474">
        <f>IF(A474="","",[1]Sheet!I474)</f>
        <v>-100</v>
      </c>
      <c r="J474" t="str">
        <f>IF(A474="","",IF(F474="待开奖","",[1]Sheet!J474))</f>
        <v>否</v>
      </c>
      <c r="K474">
        <f t="shared" ref="K474:K498" si="159">IF(J474="是",1,IF(J474="否",0,""))</f>
        <v>0</v>
      </c>
      <c r="L474" s="7">
        <f t="shared" ref="L474:L498" si="160">IF(G474="","",IF(F474="待开奖","",IF(MID(D474,1,1)=MID(G474,1,1),1,IF(MID(D474,2,1)=MID(G474,2,1),1,0))))</f>
        <v>0</v>
      </c>
      <c r="M474" s="7" cm="1">
        <f ca="1" t="array" ref="M474">IF(L473="",IF(G473=0,M473,""),IF(ROW()&lt;32,"",AVERAGE(IF(OFFSET(L$2,ROW()-31,0,30,1)&lt;&gt;"",OFFSET(L$2,ROW()-31,0,30,1)))))</f>
        <v>0.766666666666667</v>
      </c>
      <c r="N474" s="8">
        <f ca="1" t="shared" si="141"/>
        <v>0.812903225806452</v>
      </c>
      <c r="O474" s="7">
        <f ca="1" t="array" ref="O474">IF(L473="","",IF(ROW()&lt;32,"",AVERAGE(IF(OFFSET(L$2,ROW()-21,0,20,1)&lt;&gt;"",OFFSET(L$2,ROW()-21,0,20,1)))))</f>
        <v>0.75</v>
      </c>
      <c r="P474" s="8">
        <f ca="1" t="shared" si="142"/>
        <v>0.766129032258065</v>
      </c>
      <c r="Q474" s="7">
        <f t="shared" ref="Q474:Q498" si="161">IF(OR(F474=13,F474=14),IF(L474=1,-68.1,I474),I474)</f>
        <v>-100</v>
      </c>
      <c r="R474" s="7">
        <f t="shared" si="146"/>
        <v>8680.35639999987</v>
      </c>
      <c r="S474" s="14">
        <f t="shared" si="147"/>
        <v>0.0388311139769167</v>
      </c>
      <c r="T474" s="15">
        <f ca="1" t="shared" si="148"/>
        <v>0.812903225806452</v>
      </c>
      <c r="U474" s="14">
        <f t="shared" si="149"/>
        <v>0.038077611510342</v>
      </c>
      <c r="V474" s="9">
        <f t="shared" si="150"/>
        <v>2.61959958076249</v>
      </c>
      <c r="W474" s="16">
        <f t="shared" si="151"/>
        <v>1.39101844907755</v>
      </c>
      <c r="X474" s="17">
        <f ca="1" t="shared" si="152"/>
        <v>0.563868498885266</v>
      </c>
      <c r="Y474" s="9">
        <f ca="1" t="shared" si="143"/>
        <v>0.548734973442103</v>
      </c>
      <c r="Z474" s="5">
        <f ca="1" t="shared" si="144"/>
        <v>0.0956636262270373</v>
      </c>
      <c r="AA474">
        <f ca="1" t="shared" si="140"/>
        <v>0</v>
      </c>
      <c r="AB474">
        <f t="shared" si="145"/>
        <v>0</v>
      </c>
      <c r="AC474" s="5">
        <f ca="1" t="shared" si="158"/>
        <v>0</v>
      </c>
      <c r="AD474">
        <f ca="1" t="shared" si="157"/>
        <v>0</v>
      </c>
    </row>
    <row r="475" spans="1:30">
      <c r="A475">
        <f>IF([1]Sheet!A475="","",[1]Sheet!A475)</f>
        <v>3275876</v>
      </c>
      <c r="B475" t="str">
        <f>IF(A475="","",[1]Sheet!B475)</f>
        <v>2025-04-20 05:03:42</v>
      </c>
      <c r="C475" t="str">
        <f>IF(A475="","",[1]Sheet!C475)</f>
        <v>小单31.45  小双34.28  大单34.28</v>
      </c>
      <c r="D475" t="str">
        <f>IF(A475="","",[1]Sheet!D475)</f>
        <v>小单</v>
      </c>
      <c r="E475">
        <f>IF(A475="","",[1]Sheet!E475)</f>
        <v>100.01</v>
      </c>
      <c r="F475">
        <f>IF(A475="","",[1]Sheet!F475)</f>
        <v>15</v>
      </c>
      <c r="G475" t="str">
        <f>IF(A475="","",[1]Sheet!G475)</f>
        <v>大单</v>
      </c>
      <c r="H475">
        <f>IF(A475="","",[1]Sheet!H475)</f>
        <v>148.4324</v>
      </c>
      <c r="I475">
        <f>IF(A475="","",[1]Sheet!I475)</f>
        <v>48.4224</v>
      </c>
      <c r="J475" t="str">
        <f>IF(A475="","",IF(F475="待开奖","",[1]Sheet!J475))</f>
        <v>是</v>
      </c>
      <c r="K475">
        <f t="shared" si="159"/>
        <v>1</v>
      </c>
      <c r="L475" s="7">
        <f t="shared" si="160"/>
        <v>1</v>
      </c>
      <c r="M475" s="7" cm="1">
        <f ca="1" t="array" ref="M475">IF(L474="",IF(G474=0,M474,""),IF(ROW()&lt;32,"",AVERAGE(IF(OFFSET(L$2,ROW()-31,0,30,1)&lt;&gt;"",OFFSET(L$2,ROW()-31,0,30,1)))))</f>
        <v>0.766666666666667</v>
      </c>
      <c r="N475" s="8">
        <f ca="1" t="shared" si="141"/>
        <v>0.717204301075269</v>
      </c>
      <c r="O475" s="7">
        <f ca="1" t="array" ref="O475">IF(L474="","",IF(ROW()&lt;32,"",AVERAGE(IF(OFFSET(L$2,ROW()-21,0,20,1)&lt;&gt;"",OFFSET(L$2,ROW()-21,0,20,1)))))</f>
        <v>0.75</v>
      </c>
      <c r="P475" s="8">
        <f ca="1" t="shared" si="142"/>
        <v>0.701612903225806</v>
      </c>
      <c r="Q475" s="7">
        <f t="shared" si="161"/>
        <v>48.4224</v>
      </c>
      <c r="R475" s="7">
        <f t="shared" si="146"/>
        <v>8728.77879999987</v>
      </c>
      <c r="S475" s="14">
        <f t="shared" si="147"/>
        <v>0.0211496345822541</v>
      </c>
      <c r="T475" s="15">
        <f ca="1" t="shared" si="148"/>
        <v>0.717204301075269</v>
      </c>
      <c r="U475" s="14">
        <f t="shared" si="149"/>
        <v>0.0363841482920224</v>
      </c>
      <c r="V475" s="9">
        <f t="shared" si="150"/>
        <v>2.46370718699025</v>
      </c>
      <c r="W475" s="16">
        <f t="shared" si="151"/>
        <v>1.18265454868673</v>
      </c>
      <c r="X475" s="17">
        <f ca="1" t="shared" si="152"/>
        <v>0.503506679669821</v>
      </c>
      <c r="Y475" s="9">
        <f ca="1" t="shared" si="143"/>
        <v>0.552235444925577</v>
      </c>
      <c r="Z475" s="5">
        <f ca="1" t="shared" si="144"/>
        <v>0.0919512716546611</v>
      </c>
      <c r="AA475">
        <f ca="1" t="shared" si="140"/>
        <v>0</v>
      </c>
      <c r="AB475">
        <f t="shared" si="145"/>
        <v>0</v>
      </c>
      <c r="AC475" s="5">
        <f ca="1" t="shared" si="158"/>
        <v>0</v>
      </c>
      <c r="AD475">
        <f ca="1" t="shared" si="157"/>
        <v>0</v>
      </c>
    </row>
    <row r="476" spans="1:30">
      <c r="A476">
        <f>IF([1]Sheet!A476="","",[1]Sheet!A476)</f>
        <v>3275877</v>
      </c>
      <c r="B476" t="str">
        <f>IF(A476="","",[1]Sheet!B476)</f>
        <v>2025-04-20 05:07:13</v>
      </c>
      <c r="C476" t="str">
        <f>IF(A476="","",[1]Sheet!C476)</f>
        <v>小单31.45  小双34.28  大单34.28</v>
      </c>
      <c r="D476" t="str">
        <f>IF(A476="","",[1]Sheet!D476)</f>
        <v>小单</v>
      </c>
      <c r="E476">
        <f>IF(A476="","",[1]Sheet!E476)</f>
        <v>100.01</v>
      </c>
      <c r="F476">
        <f>IF(A476="","",[1]Sheet!F476)</f>
        <v>9</v>
      </c>
      <c r="G476" t="str">
        <f>IF(A476="","",[1]Sheet!G476)</f>
        <v>小单</v>
      </c>
      <c r="H476">
        <f>IF(A476="","",[1]Sheet!H476)</f>
        <v>148.444</v>
      </c>
      <c r="I476">
        <f>IF(A476="","",[1]Sheet!I476)</f>
        <v>48.434</v>
      </c>
      <c r="J476" t="str">
        <f>IF(A476="","",IF(F476="待开奖","",[1]Sheet!J476))</f>
        <v>是</v>
      </c>
      <c r="K476">
        <f t="shared" si="159"/>
        <v>1</v>
      </c>
      <c r="L476" s="7">
        <f t="shared" si="160"/>
        <v>1</v>
      </c>
      <c r="M476" s="7" cm="1">
        <f ca="1" t="array" ref="M476">IF(L475="",IF(G475=0,M475,""),IF(ROW()&lt;32,"",AVERAGE(IF(OFFSET(L$2,ROW()-31,0,30,1)&lt;&gt;"",OFFSET(L$2,ROW()-31,0,30,1)))))</f>
        <v>0.766666666666667</v>
      </c>
      <c r="N476" s="8">
        <f ca="1" t="shared" si="141"/>
        <v>0.781720430107527</v>
      </c>
      <c r="O476" s="7">
        <f ca="1" t="array" ref="O476">IF(L475="","",IF(ROW()&lt;32,"",AVERAGE(IF(OFFSET(L$2,ROW()-21,0,20,1)&lt;&gt;"",OFFSET(L$2,ROW()-21,0,20,1)))))</f>
        <v>0.75</v>
      </c>
      <c r="P476" s="8">
        <f ca="1" t="shared" si="142"/>
        <v>0.766129032258065</v>
      </c>
      <c r="Q476" s="7">
        <f t="shared" si="161"/>
        <v>48.434</v>
      </c>
      <c r="R476" s="7">
        <f t="shared" si="146"/>
        <v>8777.21279999986</v>
      </c>
      <c r="S476" s="14">
        <f t="shared" si="147"/>
        <v>0.0210298408416385</v>
      </c>
      <c r="T476" s="15">
        <f ca="1" t="shared" si="148"/>
        <v>0.781720430107527</v>
      </c>
      <c r="U476" s="14">
        <f t="shared" si="149"/>
        <v>0.0363841482920224</v>
      </c>
      <c r="V476" s="9">
        <f t="shared" si="150"/>
        <v>2.40366601047881</v>
      </c>
      <c r="W476" s="16">
        <f t="shared" si="151"/>
        <v>1.18265454868672</v>
      </c>
      <c r="X476" s="17">
        <f ca="1" t="shared" si="152"/>
        <v>0.510369849702943</v>
      </c>
      <c r="Y476" s="9">
        <f ca="1" t="shared" si="143"/>
        <v>0.555435887616051</v>
      </c>
      <c r="Z476" s="5">
        <f ca="1" t="shared" si="144"/>
        <v>0.0887103807151036</v>
      </c>
      <c r="AA476">
        <f ca="1" t="shared" ref="AA476:AA539" si="162">IF(X476="","",IF(X476&gt;0,IF(X476&gt;Y476+Z476*$Z$1,I476,0),0))</f>
        <v>0</v>
      </c>
      <c r="AB476">
        <f t="shared" si="145"/>
        <v>0</v>
      </c>
      <c r="AC476" s="5">
        <f ca="1" t="shared" si="158"/>
        <v>0</v>
      </c>
      <c r="AD476">
        <f ca="1" t="shared" si="157"/>
        <v>0</v>
      </c>
    </row>
    <row r="477" spans="1:30">
      <c r="A477">
        <f>IF([1]Sheet!A477="","",[1]Sheet!A477)</f>
        <v>3275878</v>
      </c>
      <c r="B477" t="str">
        <f>IF(A477="","",[1]Sheet!B477)</f>
        <v>2025-04-20 05:10:44</v>
      </c>
      <c r="C477" t="str">
        <f>IF(A477="","",[1]Sheet!C477)</f>
        <v>小单31.45  小双34.28  大单34.28</v>
      </c>
      <c r="D477" t="str">
        <f>IF(A477="","",[1]Sheet!D477)</f>
        <v>小单</v>
      </c>
      <c r="E477">
        <f>IF(A477="","",[1]Sheet!E477)</f>
        <v>100.01</v>
      </c>
      <c r="F477">
        <f>IF(A477="","",[1]Sheet!F477)</f>
        <v>18</v>
      </c>
      <c r="G477" t="str">
        <f>IF(A477="","",[1]Sheet!G477)</f>
        <v>大双</v>
      </c>
      <c r="H477">
        <f>IF(A477="","",[1]Sheet!H477)</f>
        <v>0</v>
      </c>
      <c r="I477">
        <f>IF(A477="","",[1]Sheet!I477)</f>
        <v>-100.01</v>
      </c>
      <c r="J477" t="str">
        <f>IF(A477="","",IF(F477="待开奖","",[1]Sheet!J477))</f>
        <v>否</v>
      </c>
      <c r="K477">
        <f t="shared" si="159"/>
        <v>0</v>
      </c>
      <c r="L477" s="7">
        <f t="shared" si="160"/>
        <v>0</v>
      </c>
      <c r="M477" s="7" cm="1">
        <f ca="1" t="array" ref="M477">IF(L476="",IF(G476=0,M476,""),IF(ROW()&lt;32,"",AVERAGE(IF(OFFSET(L$2,ROW()-31,0,30,1)&lt;&gt;"",OFFSET(L$2,ROW()-31,0,30,1)))))</f>
        <v>0.733333333333333</v>
      </c>
      <c r="N477" s="8">
        <f ca="1" t="shared" si="141"/>
        <v>0.781720430107527</v>
      </c>
      <c r="O477" s="7">
        <f ca="1" t="array" ref="O477">IF(L476="","",IF(ROW()&lt;32,"",AVERAGE(IF(OFFSET(L$2,ROW()-21,0,20,1)&lt;&gt;"",OFFSET(L$2,ROW()-21,0,20,1)))))</f>
        <v>0.7</v>
      </c>
      <c r="P477" s="8">
        <f ca="1" t="shared" si="142"/>
        <v>0.719354838709677</v>
      </c>
      <c r="Q477" s="7">
        <f t="shared" si="161"/>
        <v>-100.01</v>
      </c>
      <c r="R477" s="7">
        <f t="shared" si="146"/>
        <v>8677.20279999986</v>
      </c>
      <c r="S477" s="14">
        <f t="shared" si="147"/>
        <v>0.0209113682918776</v>
      </c>
      <c r="T477" s="15">
        <f ca="1" t="shared" si="148"/>
        <v>0.781720430107527</v>
      </c>
      <c r="U477" s="14">
        <f t="shared" si="149"/>
        <v>0.0363841482920224</v>
      </c>
      <c r="V477" s="9">
        <f t="shared" si="150"/>
        <v>2.3693957677737</v>
      </c>
      <c r="W477" s="16">
        <f t="shared" si="151"/>
        <v>1.1826674370028</v>
      </c>
      <c r="X477" s="17">
        <f ca="1" t="shared" si="152"/>
        <v>0.506908572499112</v>
      </c>
      <c r="Y477" s="9">
        <f ca="1" t="shared" si="143"/>
        <v>0.556354655889208</v>
      </c>
      <c r="Z477" s="5">
        <f ca="1" t="shared" si="144"/>
        <v>0.0880578942643088</v>
      </c>
      <c r="AA477">
        <f ca="1" t="shared" si="162"/>
        <v>0</v>
      </c>
      <c r="AB477">
        <f t="shared" si="145"/>
        <v>0</v>
      </c>
      <c r="AC477" s="5">
        <f ca="1" t="shared" si="158"/>
        <v>0</v>
      </c>
      <c r="AD477">
        <f ca="1" t="shared" si="157"/>
        <v>0</v>
      </c>
    </row>
    <row r="478" spans="1:30">
      <c r="A478">
        <f>IF([1]Sheet!A478="","",[1]Sheet!A478)</f>
        <v>3275879</v>
      </c>
      <c r="B478" t="str">
        <f>IF(A478="","",[1]Sheet!B478)</f>
        <v>2025-04-20 05:14:15</v>
      </c>
      <c r="C478" t="str">
        <f>IF(A478="","",[1]Sheet!C478)</f>
        <v>小单32.36  小双35.28  大双32.36</v>
      </c>
      <c r="D478" t="str">
        <f>IF(A478="","",[1]Sheet!D478)</f>
        <v>小双</v>
      </c>
      <c r="E478">
        <f>IF(A478="","",[1]Sheet!E478)</f>
        <v>100</v>
      </c>
      <c r="F478">
        <f>IF(A478="","",[1]Sheet!F478)</f>
        <v>14</v>
      </c>
      <c r="G478" t="str">
        <f>IF(A478="","",[1]Sheet!G478)</f>
        <v>大双</v>
      </c>
      <c r="H478">
        <f>IF(A478="","",[1]Sheet!H478)</f>
        <v>0</v>
      </c>
      <c r="I478">
        <f>IF(A478="","",[1]Sheet!I478)</f>
        <v>-100</v>
      </c>
      <c r="J478" t="str">
        <f>IF(A478="","",IF(F478="待开奖","",[1]Sheet!J478))</f>
        <v>否</v>
      </c>
      <c r="K478">
        <f t="shared" si="159"/>
        <v>0</v>
      </c>
      <c r="L478" s="7">
        <f t="shared" si="160"/>
        <v>1</v>
      </c>
      <c r="M478" s="7" cm="1">
        <f ca="1" t="array" ref="M478">IF(L477="",IF(G477=0,M477,""),IF(ROW()&lt;32,"",AVERAGE(IF(OFFSET(L$2,ROW()-31,0,30,1)&lt;&gt;"",OFFSET(L$2,ROW()-31,0,30,1)))))</f>
        <v>0.766666666666667</v>
      </c>
      <c r="N478" s="8">
        <f ca="1" t="shared" si="141"/>
        <v>0.686021505376344</v>
      </c>
      <c r="O478" s="7">
        <f ca="1" t="array" ref="O478">IF(L477="","",IF(ROW()&lt;32,"",AVERAGE(IF(OFFSET(L$2,ROW()-21,0,20,1)&lt;&gt;"",OFFSET(L$2,ROW()-21,0,20,1)))))</f>
        <v>0.7</v>
      </c>
      <c r="P478" s="8">
        <f ca="1" t="shared" si="142"/>
        <v>0.654838709677419</v>
      </c>
      <c r="Q478" s="7">
        <f t="shared" si="161"/>
        <v>-68.1</v>
      </c>
      <c r="R478" s="7">
        <f t="shared" si="146"/>
        <v>8609.10279999986</v>
      </c>
      <c r="S478" s="14">
        <f t="shared" si="147"/>
        <v>0.0211574837290584</v>
      </c>
      <c r="T478" s="15">
        <f ca="1" t="shared" si="148"/>
        <v>0.686021505376344</v>
      </c>
      <c r="U478" s="14">
        <f t="shared" si="149"/>
        <v>0.0363841482920224</v>
      </c>
      <c r="V478" s="9">
        <f t="shared" si="150"/>
        <v>2.3631181854415</v>
      </c>
      <c r="W478" s="16">
        <f t="shared" si="151"/>
        <v>1.01596320183991</v>
      </c>
      <c r="X478" s="17">
        <f ca="1" t="shared" si="152"/>
        <v>0.47054444043452</v>
      </c>
      <c r="Y478" s="9">
        <f ca="1" t="shared" si="143"/>
        <v>0.555727597558694</v>
      </c>
      <c r="Z478" s="5">
        <f ca="1" t="shared" si="144"/>
        <v>0.0885980784018844</v>
      </c>
      <c r="AA478">
        <f ca="1" t="shared" si="162"/>
        <v>0</v>
      </c>
      <c r="AB478">
        <f t="shared" si="145"/>
        <v>0</v>
      </c>
      <c r="AC478" s="5">
        <f ca="1" t="shared" si="158"/>
        <v>0</v>
      </c>
      <c r="AD478">
        <f ca="1" t="shared" si="157"/>
        <v>0</v>
      </c>
    </row>
    <row r="479" spans="1:30">
      <c r="A479">
        <f>IF([1]Sheet!A479="","",[1]Sheet!A479)</f>
        <v>3275880</v>
      </c>
      <c r="B479" t="str">
        <f>IF(A479="","",[1]Sheet!B479)</f>
        <v>2025-04-20 05:17:46</v>
      </c>
      <c r="C479" t="str">
        <f>IF(A479="","",[1]Sheet!C479)</f>
        <v>小单32.36  小双35.28  大双32.36</v>
      </c>
      <c r="D479" t="str">
        <f>IF(A479="","",[1]Sheet!D479)</f>
        <v>小双</v>
      </c>
      <c r="E479">
        <f>IF(A479="","",[1]Sheet!E479)</f>
        <v>100</v>
      </c>
      <c r="F479">
        <f>IF(A479="","",[1]Sheet!F479)</f>
        <v>4</v>
      </c>
      <c r="G479" t="str">
        <f>IF(A479="","",[1]Sheet!G479)</f>
        <v>小双</v>
      </c>
      <c r="H479">
        <f>IF(A479="","",[1]Sheet!H479)</f>
        <v>152.7624</v>
      </c>
      <c r="I479">
        <f>IF(A479="","",[1]Sheet!I479)</f>
        <v>52.7624</v>
      </c>
      <c r="J479" t="str">
        <f>IF(A479="","",IF(F479="待开奖","",[1]Sheet!J479))</f>
        <v>是</v>
      </c>
      <c r="K479">
        <f t="shared" si="159"/>
        <v>1</v>
      </c>
      <c r="L479" s="7">
        <f t="shared" si="160"/>
        <v>1</v>
      </c>
      <c r="M479" s="7" cm="1">
        <f ca="1" t="array" ref="M479">IF(L478="",IF(G478=0,M478,""),IF(ROW()&lt;32,"",AVERAGE(IF(OFFSET(L$2,ROW()-31,0,30,1)&lt;&gt;"",OFFSET(L$2,ROW()-31,0,30,1)))))</f>
        <v>0.766666666666667</v>
      </c>
      <c r="N479" s="8">
        <f ca="1" t="shared" si="141"/>
        <v>0.781720430107527</v>
      </c>
      <c r="O479" s="7">
        <f ca="1" t="array" ref="O479">IF(L478="","",IF(ROW()&lt;32,"",AVERAGE(IF(OFFSET(L$2,ROW()-21,0,20,1)&lt;&gt;"",OFFSET(L$2,ROW()-21,0,20,1)))))</f>
        <v>0.7</v>
      </c>
      <c r="P479" s="8">
        <f ca="1" t="shared" si="142"/>
        <v>0.719354838709677</v>
      </c>
      <c r="Q479" s="7">
        <f t="shared" si="161"/>
        <v>52.7624</v>
      </c>
      <c r="R479" s="7">
        <f t="shared" si="146"/>
        <v>8661.86519999986</v>
      </c>
      <c r="S479" s="14">
        <f t="shared" si="147"/>
        <v>0.00689400125705196</v>
      </c>
      <c r="T479" s="15">
        <f ca="1" t="shared" si="148"/>
        <v>0.781720430107527</v>
      </c>
      <c r="U479" s="14">
        <f t="shared" si="149"/>
        <v>0.0363841482920224</v>
      </c>
      <c r="V479" s="9">
        <f t="shared" si="150"/>
        <v>2.17790363370665</v>
      </c>
      <c r="W479" s="16">
        <f t="shared" si="151"/>
        <v>1.01597336106556</v>
      </c>
      <c r="X479" s="17">
        <f ca="1" t="shared" si="152"/>
        <v>0.466884741388235</v>
      </c>
      <c r="Y479" s="9">
        <f ca="1" t="shared" si="143"/>
        <v>0.557154058341088</v>
      </c>
      <c r="Z479" s="5">
        <f ca="1" t="shared" si="144"/>
        <v>0.0867933136536763</v>
      </c>
      <c r="AA479">
        <f ca="1" t="shared" si="162"/>
        <v>0</v>
      </c>
      <c r="AB479">
        <f t="shared" si="145"/>
        <v>1</v>
      </c>
      <c r="AC479" s="5">
        <f ca="1" t="shared" si="158"/>
        <v>0</v>
      </c>
      <c r="AD479">
        <f ca="1" t="shared" si="157"/>
        <v>0</v>
      </c>
    </row>
    <row r="480" spans="1:30">
      <c r="A480">
        <f>IF([1]Sheet!A480="","",[1]Sheet!A480)</f>
        <v>3275881</v>
      </c>
      <c r="B480" t="str">
        <f>IF(A480="","",[1]Sheet!B480)</f>
        <v>2025-04-20 05:21:17</v>
      </c>
      <c r="C480" t="str">
        <f>IF(A480="","",[1]Sheet!C480)</f>
        <v>小单32.36  小双35.28  大双32.36</v>
      </c>
      <c r="D480" t="str">
        <f>IF(A480="","",[1]Sheet!D480)</f>
        <v>小双</v>
      </c>
      <c r="E480">
        <f>IF(A480="","",[1]Sheet!E480)</f>
        <v>100</v>
      </c>
      <c r="F480">
        <f>IF(A480="","",[1]Sheet!F480)</f>
        <v>16</v>
      </c>
      <c r="G480" t="str">
        <f>IF(A480="","",[1]Sheet!G480)</f>
        <v>大双</v>
      </c>
      <c r="H480">
        <f>IF(A480="","",[1]Sheet!H480)</f>
        <v>152.7392</v>
      </c>
      <c r="I480">
        <f>IF(A480="","",[1]Sheet!I480)</f>
        <v>52.7392</v>
      </c>
      <c r="J480" t="str">
        <f>IF(A480="","",IF(F480="待开奖","",[1]Sheet!J480))</f>
        <v>是</v>
      </c>
      <c r="K480">
        <f t="shared" si="159"/>
        <v>1</v>
      </c>
      <c r="L480" s="7">
        <f t="shared" si="160"/>
        <v>1</v>
      </c>
      <c r="M480" s="7" cm="1">
        <f ca="1" t="array" ref="M480">IF(L479="",IF(G479=0,M479,""),IF(ROW()&lt;32,"",AVERAGE(IF(OFFSET(L$2,ROW()-31,0,30,1)&lt;&gt;"",OFFSET(L$2,ROW()-31,0,30,1)))))</f>
        <v>0.766666666666667</v>
      </c>
      <c r="N480" s="8">
        <f ca="1" t="shared" si="141"/>
        <v>0.781720430107527</v>
      </c>
      <c r="O480" s="7">
        <f ca="1" t="array" ref="O480">IF(L479="","",IF(ROW()&lt;32,"",AVERAGE(IF(OFFSET(L$2,ROW()-21,0,20,1)&lt;&gt;"",OFFSET(L$2,ROW()-21,0,20,1)))))</f>
        <v>0.75</v>
      </c>
      <c r="P480" s="8">
        <f ca="1" t="shared" si="142"/>
        <v>0.766129032258065</v>
      </c>
      <c r="Q480" s="7">
        <f t="shared" si="161"/>
        <v>52.7392</v>
      </c>
      <c r="R480" s="7">
        <f t="shared" si="146"/>
        <v>8714.60439999986</v>
      </c>
      <c r="S480" s="14">
        <f t="shared" si="147"/>
        <v>0.00685171979505854</v>
      </c>
      <c r="T480" s="15">
        <f ca="1" t="shared" si="148"/>
        <v>0.781720430107527</v>
      </c>
      <c r="U480" s="14">
        <f t="shared" si="149"/>
        <v>0.0363841482920224</v>
      </c>
      <c r="V480" s="9">
        <f t="shared" si="150"/>
        <v>2.02664666083911</v>
      </c>
      <c r="W480" s="16">
        <f t="shared" si="151"/>
        <v>1.01599656013759</v>
      </c>
      <c r="X480" s="17">
        <f ca="1" t="shared" si="152"/>
        <v>0.451748679570087</v>
      </c>
      <c r="Y480" s="9">
        <f ca="1" t="shared" si="143"/>
        <v>0.557322611432204</v>
      </c>
      <c r="Z480" s="5">
        <f ca="1" t="shared" si="144"/>
        <v>0.0865832880854093</v>
      </c>
      <c r="AA480">
        <f ca="1" t="shared" si="162"/>
        <v>0</v>
      </c>
      <c r="AB480">
        <f t="shared" si="145"/>
        <v>0</v>
      </c>
      <c r="AC480" s="5">
        <f ca="1" t="shared" si="158"/>
        <v>0</v>
      </c>
      <c r="AD480">
        <f ca="1" t="shared" si="157"/>
        <v>0</v>
      </c>
    </row>
    <row r="481" spans="1:30">
      <c r="A481">
        <f>IF([1]Sheet!A481="","",[1]Sheet!A481)</f>
        <v>3275882</v>
      </c>
      <c r="B481" t="str">
        <f>IF(A481="","",[1]Sheet!B481)</f>
        <v>2025-04-20 05:24:48</v>
      </c>
      <c r="C481" t="str">
        <f>IF(A481="","",[1]Sheet!C481)</f>
        <v>小单32.36  小双35.28  大双32.36</v>
      </c>
      <c r="D481" t="str">
        <f>IF(A481="","",[1]Sheet!D481)</f>
        <v>小双</v>
      </c>
      <c r="E481">
        <f>IF(A481="","",[1]Sheet!E481)</f>
        <v>100</v>
      </c>
      <c r="F481">
        <f>IF(A481="","",[1]Sheet!F481)</f>
        <v>7</v>
      </c>
      <c r="G481" t="str">
        <f>IF(A481="","",[1]Sheet!G481)</f>
        <v>小单</v>
      </c>
      <c r="H481">
        <f>IF(A481="","",[1]Sheet!H481)</f>
        <v>152.7392</v>
      </c>
      <c r="I481">
        <f>IF(A481="","",[1]Sheet!I481)</f>
        <v>52.7392</v>
      </c>
      <c r="J481" t="str">
        <f>IF(A481="","",IF(F481="待开奖","",[1]Sheet!J481))</f>
        <v>是</v>
      </c>
      <c r="K481">
        <f t="shared" si="159"/>
        <v>1</v>
      </c>
      <c r="L481" s="7">
        <f t="shared" si="160"/>
        <v>1</v>
      </c>
      <c r="M481" s="7" cm="1">
        <f ca="1" t="array" ref="M481">IF(L480="",IF(G480=0,M480,""),IF(ROW()&lt;32,"",AVERAGE(IF(OFFSET(L$2,ROW()-31,0,30,1)&lt;&gt;"",OFFSET(L$2,ROW()-31,0,30,1)))))</f>
        <v>0.766666666666667</v>
      </c>
      <c r="N481" s="8">
        <f ca="1" t="shared" ref="N481:N544" si="163">IF(G480=0,N479,IF(L480="","",IF(ROW()&lt;32,"",IF(ROW()=32,AVERAGE(L450:L479),2/31*L480+(1-2/31)*M480))))</f>
        <v>0.781720430107527</v>
      </c>
      <c r="O481" s="7">
        <f ca="1" t="array" ref="O481">IF(L480="","",IF(ROW()&lt;32,"",AVERAGE(IF(OFFSET(L$2,ROW()-21,0,20,1)&lt;&gt;"",OFFSET(L$2,ROW()-21,0,20,1)))))</f>
        <v>0.75</v>
      </c>
      <c r="P481" s="8">
        <f ca="1" t="shared" ref="P481:P544" si="164">IF(G480=0,P479,IF(L480="","",IF(ROW()&lt;32,"",IF(ROW()=32,AVERAGE(L450:L479),2/31*L480+(1-2/31)*O481))))</f>
        <v>0.766129032258065</v>
      </c>
      <c r="Q481" s="7">
        <f t="shared" si="161"/>
        <v>52.7392</v>
      </c>
      <c r="R481" s="7">
        <f t="shared" si="146"/>
        <v>8767.34359999986</v>
      </c>
      <c r="S481" s="14">
        <f t="shared" si="147"/>
        <v>0.0210647666352762</v>
      </c>
      <c r="T481" s="15">
        <f ca="1" t="shared" si="148"/>
        <v>0.781720430107527</v>
      </c>
      <c r="U481" s="14">
        <f t="shared" si="149"/>
        <v>0.0363841482920224</v>
      </c>
      <c r="V481" s="9">
        <f t="shared" si="150"/>
        <v>1.98022743862834</v>
      </c>
      <c r="W481" s="16">
        <f t="shared" si="151"/>
        <v>1.01597336106556</v>
      </c>
      <c r="X481" s="17">
        <f ca="1" t="shared" si="152"/>
        <v>0.451368351493871</v>
      </c>
      <c r="Y481" s="9">
        <f ca="1" t="shared" si="143"/>
        <v>0.557163453024866</v>
      </c>
      <c r="Z481" s="5">
        <f ca="1" t="shared" si="144"/>
        <v>0.0867733111322169</v>
      </c>
      <c r="AA481">
        <f ca="1" t="shared" si="162"/>
        <v>0</v>
      </c>
      <c r="AB481">
        <f t="shared" si="145"/>
        <v>0</v>
      </c>
      <c r="AC481" s="5">
        <f ca="1" t="shared" si="158"/>
        <v>0</v>
      </c>
      <c r="AD481">
        <f ca="1" t="shared" si="157"/>
        <v>0</v>
      </c>
    </row>
    <row r="482" spans="1:30">
      <c r="A482">
        <f>IF([1]Sheet!A482="","",[1]Sheet!A482)</f>
        <v>3275883</v>
      </c>
      <c r="B482" t="str">
        <f>IF(A482="","",[1]Sheet!B482)</f>
        <v>2025-04-20 05:28:19</v>
      </c>
      <c r="C482" t="str">
        <f>IF(A482="","",[1]Sheet!C482)</f>
        <v>小单32.36  小双35.28  大双32.36</v>
      </c>
      <c r="D482" t="str">
        <f>IF(A482="","",[1]Sheet!D482)</f>
        <v>小双</v>
      </c>
      <c r="E482">
        <f>IF(A482="","",[1]Sheet!E482)</f>
        <v>100</v>
      </c>
      <c r="F482">
        <f>IF(A482="","",[1]Sheet!F482)</f>
        <v>15</v>
      </c>
      <c r="G482" t="str">
        <f>IF(A482="","",[1]Sheet!G482)</f>
        <v>大单</v>
      </c>
      <c r="H482">
        <f>IF(A482="","",[1]Sheet!H482)</f>
        <v>0</v>
      </c>
      <c r="I482">
        <f>IF(A482="","",[1]Sheet!I482)</f>
        <v>-100</v>
      </c>
      <c r="J482" t="str">
        <f>IF(A482="","",IF(F482="待开奖","",[1]Sheet!J482))</f>
        <v>否</v>
      </c>
      <c r="K482">
        <f t="shared" si="159"/>
        <v>0</v>
      </c>
      <c r="L482" s="7">
        <f t="shared" si="160"/>
        <v>0</v>
      </c>
      <c r="M482" s="7" cm="1">
        <f ca="1" t="array" ref="M482">IF(L481="",IF(G481=0,M481,""),IF(ROW()&lt;32,"",AVERAGE(IF(OFFSET(L$2,ROW()-31,0,30,1)&lt;&gt;"",OFFSET(L$2,ROW()-31,0,30,1)))))</f>
        <v>0.733333333333333</v>
      </c>
      <c r="N482" s="8">
        <f ca="1" t="shared" si="163"/>
        <v>0.781720430107527</v>
      </c>
      <c r="O482" s="7">
        <f ca="1" t="array" ref="O482">IF(L481="","",IF(ROW()&lt;32,"",AVERAGE(IF(OFFSET(L$2,ROW()-21,0,20,1)&lt;&gt;"",OFFSET(L$2,ROW()-21,0,20,1)))))</f>
        <v>0.75</v>
      </c>
      <c r="P482" s="8">
        <f ca="1" t="shared" si="164"/>
        <v>0.766129032258065</v>
      </c>
      <c r="Q482" s="7">
        <f t="shared" si="161"/>
        <v>-100</v>
      </c>
      <c r="R482" s="7">
        <f t="shared" si="146"/>
        <v>8667.34359999986</v>
      </c>
      <c r="S482" s="14">
        <f t="shared" si="147"/>
        <v>0.0209354005531438</v>
      </c>
      <c r="T482" s="15">
        <f ca="1" t="shared" si="148"/>
        <v>0.781720430107527</v>
      </c>
      <c r="U482" s="14">
        <f t="shared" si="149"/>
        <v>0.0363841482920224</v>
      </c>
      <c r="V482" s="9">
        <f t="shared" si="150"/>
        <v>1.9133822895275</v>
      </c>
      <c r="W482" s="16">
        <f t="shared" si="151"/>
        <v>1.18745077996533</v>
      </c>
      <c r="X482" s="17">
        <f ca="1" t="shared" si="152"/>
        <v>0.461792768649125</v>
      </c>
      <c r="Y482" s="9">
        <f ca="1" t="shared" ref="Y482:Y545" si="165">IF(X482="","",AVERAGE(X453:X482))</f>
        <v>0.558362068180783</v>
      </c>
      <c r="Z482" s="5">
        <f ca="1" t="shared" ref="Z482:Z545" si="166">IF(X482="","",(_xlfn.STDEV.P(X453:X482)))</f>
        <v>0.0851847697792912</v>
      </c>
      <c r="AA482">
        <f ca="1" t="shared" si="162"/>
        <v>0</v>
      </c>
      <c r="AB482">
        <f t="shared" ref="AB482:AB545" si="167">IF(S482="","",IF(OR(F481=13,F481=14),1,0))</f>
        <v>0</v>
      </c>
      <c r="AC482" s="5">
        <f ca="1" t="shared" si="158"/>
        <v>0</v>
      </c>
      <c r="AD482">
        <f ca="1" t="shared" si="157"/>
        <v>0</v>
      </c>
    </row>
    <row r="483" spans="1:30">
      <c r="A483">
        <f>IF([1]Sheet!A483="","",[1]Sheet!A483)</f>
        <v>3275884</v>
      </c>
      <c r="B483" t="str">
        <f>IF(A483="","",[1]Sheet!B483)</f>
        <v>2025-04-20 05:31:40</v>
      </c>
      <c r="C483" t="str">
        <f>IF(A483="","",[1]Sheet!C483)</f>
        <v>小单32.36  小双35.28  大双32.36</v>
      </c>
      <c r="D483" t="str">
        <f>IF(A483="","",[1]Sheet!D483)</f>
        <v>小双</v>
      </c>
      <c r="E483">
        <f>IF(A483="","",[1]Sheet!E483)</f>
        <v>100</v>
      </c>
      <c r="F483">
        <f>IF(A483="","",[1]Sheet!F483)</f>
        <v>15</v>
      </c>
      <c r="G483" t="str">
        <f>IF(A483="","",[1]Sheet!G483)</f>
        <v>大单</v>
      </c>
      <c r="H483">
        <f>IF(A483="","",[1]Sheet!H483)</f>
        <v>0</v>
      </c>
      <c r="I483">
        <f>IF(A483="","",[1]Sheet!I483)</f>
        <v>-100</v>
      </c>
      <c r="J483" t="str">
        <f>IF(A483="","",IF(F483="待开奖","",[1]Sheet!J483))</f>
        <v>否</v>
      </c>
      <c r="K483">
        <f t="shared" si="159"/>
        <v>0</v>
      </c>
      <c r="L483" s="7">
        <f t="shared" si="160"/>
        <v>0</v>
      </c>
      <c r="M483" s="7" cm="1">
        <f ca="1" t="array" ref="M483">IF(L482="",IF(G482=0,M482,""),IF(ROW()&lt;32,"",AVERAGE(IF(OFFSET(L$2,ROW()-31,0,30,1)&lt;&gt;"",OFFSET(L$2,ROW()-31,0,30,1)))))</f>
        <v>0.7</v>
      </c>
      <c r="N483" s="8">
        <f ca="1" t="shared" si="163"/>
        <v>0.686021505376344</v>
      </c>
      <c r="O483" s="7">
        <f ca="1" t="array" ref="O483">IF(L482="","",IF(ROW()&lt;32,"",AVERAGE(IF(OFFSET(L$2,ROW()-21,0,20,1)&lt;&gt;"",OFFSET(L$2,ROW()-21,0,20,1)))))</f>
        <v>0.7</v>
      </c>
      <c r="P483" s="8">
        <f ca="1" t="shared" si="164"/>
        <v>0.654838709677419</v>
      </c>
      <c r="Q483" s="7">
        <f t="shared" si="161"/>
        <v>-100</v>
      </c>
      <c r="R483" s="7">
        <f t="shared" ref="R483:R546" si="168">IF(G483=0,R482,IF(Q483="","",+R482+Q483))</f>
        <v>8567.34359999986</v>
      </c>
      <c r="S483" s="14">
        <f t="shared" si="147"/>
        <v>0.00363150363212816</v>
      </c>
      <c r="T483" s="15">
        <f ca="1" t="shared" si="148"/>
        <v>0.686021505376344</v>
      </c>
      <c r="U483" s="14">
        <f t="shared" si="149"/>
        <v>0.0363841482920224</v>
      </c>
      <c r="V483" s="9">
        <f t="shared" si="150"/>
        <v>1.79787050937228</v>
      </c>
      <c r="W483" s="16">
        <f t="shared" si="151"/>
        <v>1.01597336106556</v>
      </c>
      <c r="X483" s="17">
        <f ca="1" t="shared" si="152"/>
        <v>0.408762894721085</v>
      </c>
      <c r="Y483" s="9">
        <f ca="1" t="shared" si="165"/>
        <v>0.557269225003773</v>
      </c>
      <c r="Z483" s="5">
        <f ca="1" t="shared" si="166"/>
        <v>0.0868700085291731</v>
      </c>
      <c r="AA483">
        <f ca="1" t="shared" si="162"/>
        <v>0</v>
      </c>
      <c r="AB483">
        <f t="shared" si="167"/>
        <v>0</v>
      </c>
      <c r="AC483" s="5">
        <f ca="1" t="shared" si="158"/>
        <v>0</v>
      </c>
      <c r="AD483">
        <f ca="1" t="shared" si="157"/>
        <v>0</v>
      </c>
    </row>
    <row r="484" spans="1:30">
      <c r="A484">
        <f>IF([1]Sheet!A484="","",[1]Sheet!A484)</f>
        <v>3275885</v>
      </c>
      <c r="B484" t="str">
        <f>IF(A484="","",[1]Sheet!B484)</f>
        <v>2025-04-20 05:35:10</v>
      </c>
      <c r="C484" t="str">
        <f>IF(A484="","",[1]Sheet!C484)</f>
        <v>小单32.36  小双35.28  大双32.36</v>
      </c>
      <c r="D484" t="str">
        <f>IF(A484="","",[1]Sheet!D484)</f>
        <v>小双</v>
      </c>
      <c r="E484">
        <f>IF(A484="","",[1]Sheet!E484)</f>
        <v>100</v>
      </c>
      <c r="F484">
        <f>IF(A484="","",[1]Sheet!F484)</f>
        <v>18</v>
      </c>
      <c r="G484" t="str">
        <f>IF(A484="","",[1]Sheet!G484)</f>
        <v>大双</v>
      </c>
      <c r="H484">
        <f>IF(A484="","",[1]Sheet!H484)</f>
        <v>152.7392</v>
      </c>
      <c r="I484">
        <f>IF(A484="","",[1]Sheet!I484)</f>
        <v>52.7392</v>
      </c>
      <c r="J484" t="str">
        <f>IF(A484="","",IF(F484="待开奖","",[1]Sheet!J484))</f>
        <v>是</v>
      </c>
      <c r="K484">
        <f t="shared" si="159"/>
        <v>1</v>
      </c>
      <c r="L484" s="7">
        <f t="shared" si="160"/>
        <v>1</v>
      </c>
      <c r="M484" s="7" cm="1">
        <f ca="1" t="array" ref="M484">IF(L483="",IF(G483=0,M483,""),IF(ROW()&lt;32,"",AVERAGE(IF(OFFSET(L$2,ROW()-31,0,30,1)&lt;&gt;"",OFFSET(L$2,ROW()-31,0,30,1)))))</f>
        <v>0.733333333333333</v>
      </c>
      <c r="N484" s="8">
        <f ca="1" t="shared" si="163"/>
        <v>0.654838709677419</v>
      </c>
      <c r="O484" s="7">
        <f ca="1" t="array" ref="O484">IF(L483="","",IF(ROW()&lt;32,"",AVERAGE(IF(OFFSET(L$2,ROW()-21,0,20,1)&lt;&gt;"",OFFSET(L$2,ROW()-21,0,20,1)))))</f>
        <v>0.75</v>
      </c>
      <c r="P484" s="8">
        <f ca="1" t="shared" si="164"/>
        <v>0.701612903225806</v>
      </c>
      <c r="Q484" s="7">
        <f t="shared" si="161"/>
        <v>52.7392</v>
      </c>
      <c r="R484" s="7">
        <f t="shared" si="168"/>
        <v>8620.08279999986</v>
      </c>
      <c r="S484" s="14">
        <f t="shared" si="147"/>
        <v>0.0036740471102204</v>
      </c>
      <c r="T484" s="15">
        <f ca="1" t="shared" si="148"/>
        <v>0.654838709677419</v>
      </c>
      <c r="U484" s="14">
        <f t="shared" si="149"/>
        <v>0.0363841482920224</v>
      </c>
      <c r="V484" s="9">
        <f t="shared" si="150"/>
        <v>1.70258720305736</v>
      </c>
      <c r="W484" s="16">
        <f t="shared" si="151"/>
        <v>0.879596741936657</v>
      </c>
      <c r="X484" s="17">
        <f ca="1" t="shared" si="152"/>
        <v>0.379373106080345</v>
      </c>
      <c r="Y484" s="9">
        <f ca="1" t="shared" si="165"/>
        <v>0.553491012166929</v>
      </c>
      <c r="Z484" s="5">
        <f ca="1" t="shared" si="166"/>
        <v>0.0919137395751353</v>
      </c>
      <c r="AA484">
        <f ca="1" t="shared" si="162"/>
        <v>0</v>
      </c>
      <c r="AB484">
        <f t="shared" si="167"/>
        <v>0</v>
      </c>
      <c r="AC484" s="5">
        <f ca="1" t="shared" si="158"/>
        <v>0</v>
      </c>
      <c r="AD484">
        <f ca="1" t="shared" si="157"/>
        <v>0</v>
      </c>
    </row>
    <row r="485" spans="1:30">
      <c r="A485">
        <f>IF([1]Sheet!A485="","",[1]Sheet!A485)</f>
        <v>3275886</v>
      </c>
      <c r="B485" t="str">
        <f>IF(A485="","",[1]Sheet!B485)</f>
        <v>2025-04-20 05:38:41</v>
      </c>
      <c r="C485" t="str">
        <f>IF(A485="","",[1]Sheet!C485)</f>
        <v>大双31.45  小双34.28  大单34.28</v>
      </c>
      <c r="D485" t="str">
        <f>IF(A485="","",[1]Sheet!D485)</f>
        <v>大双</v>
      </c>
      <c r="E485">
        <f>IF(A485="","",[1]Sheet!E485)</f>
        <v>100.01</v>
      </c>
      <c r="F485">
        <f>IF(A485="","",[1]Sheet!F485)</f>
        <v>15</v>
      </c>
      <c r="G485" t="str">
        <f>IF(A485="","",[1]Sheet!G485)</f>
        <v>大单</v>
      </c>
      <c r="H485">
        <f>IF(A485="","",[1]Sheet!H485)</f>
        <v>148.4324</v>
      </c>
      <c r="I485">
        <f>IF(A485="","",[1]Sheet!I485)</f>
        <v>48.4224</v>
      </c>
      <c r="J485" t="str">
        <f>IF(A485="","",IF(F485="待开奖","",[1]Sheet!J485))</f>
        <v>是</v>
      </c>
      <c r="K485">
        <f t="shared" si="159"/>
        <v>1</v>
      </c>
      <c r="L485" s="7">
        <f t="shared" si="160"/>
        <v>1</v>
      </c>
      <c r="M485" s="7" cm="1">
        <f ca="1" t="array" ref="M485">IF(L484="",IF(G484=0,M484,""),IF(ROW()&lt;32,"",AVERAGE(IF(OFFSET(L$2,ROW()-31,0,30,1)&lt;&gt;"",OFFSET(L$2,ROW()-31,0,30,1)))))</f>
        <v>0.733333333333333</v>
      </c>
      <c r="N485" s="8">
        <f ca="1" t="shared" si="163"/>
        <v>0.750537634408602</v>
      </c>
      <c r="O485" s="7">
        <f ca="1" t="array" ref="O485">IF(L484="","",IF(ROW()&lt;32,"",AVERAGE(IF(OFFSET(L$2,ROW()-21,0,20,1)&lt;&gt;"",OFFSET(L$2,ROW()-21,0,20,1)))))</f>
        <v>0.75</v>
      </c>
      <c r="P485" s="8">
        <f ca="1" t="shared" si="164"/>
        <v>0.766129032258065</v>
      </c>
      <c r="Q485" s="7">
        <f t="shared" si="161"/>
        <v>48.4224</v>
      </c>
      <c r="R485" s="7">
        <f t="shared" si="168"/>
        <v>8668.50519999986</v>
      </c>
      <c r="S485" s="14">
        <f t="shared" si="147"/>
        <v>0.00365148655657764</v>
      </c>
      <c r="T485" s="15">
        <f ca="1" t="shared" si="148"/>
        <v>0.750537634408602</v>
      </c>
      <c r="U485" s="14">
        <f t="shared" si="149"/>
        <v>0.0363841482920224</v>
      </c>
      <c r="V485" s="9">
        <f t="shared" si="150"/>
        <v>1.58682667639556</v>
      </c>
      <c r="W485" s="16">
        <f t="shared" si="151"/>
        <v>1.02028998840046</v>
      </c>
      <c r="X485" s="17">
        <f ca="1" t="shared" si="152"/>
        <v>0.40099939484069</v>
      </c>
      <c r="Y485" s="9">
        <f ca="1" t="shared" si="165"/>
        <v>0.551997905319475</v>
      </c>
      <c r="Z485" s="5">
        <f ca="1" t="shared" si="166"/>
        <v>0.0939914765758512</v>
      </c>
      <c r="AA485">
        <f ca="1" t="shared" si="162"/>
        <v>0</v>
      </c>
      <c r="AB485">
        <f t="shared" si="167"/>
        <v>0</v>
      </c>
      <c r="AC485" s="5">
        <f ca="1" t="shared" si="158"/>
        <v>0</v>
      </c>
      <c r="AD485">
        <f ca="1" t="shared" si="157"/>
        <v>0</v>
      </c>
    </row>
    <row r="486" spans="1:30">
      <c r="A486">
        <f>IF([1]Sheet!A486="","",[1]Sheet!A486)</f>
        <v>3275887</v>
      </c>
      <c r="B486" t="str">
        <f>IF(A486="","",[1]Sheet!B486)</f>
        <v>2025-04-20 05:42:12</v>
      </c>
      <c r="C486" t="str">
        <f>IF(A486="","",[1]Sheet!C486)</f>
        <v>小单32.36  大双32.36  大单35.28</v>
      </c>
      <c r="D486" t="str">
        <f>IF(A486="","",[1]Sheet!D486)</f>
        <v>大单</v>
      </c>
      <c r="E486">
        <f>IF(A486="","",[1]Sheet!E486)</f>
        <v>100</v>
      </c>
      <c r="F486">
        <f>IF(A486="","",[1]Sheet!F486)</f>
        <v>14</v>
      </c>
      <c r="G486" t="str">
        <f>IF(A486="","",[1]Sheet!G486)</f>
        <v>大双</v>
      </c>
      <c r="H486">
        <f>IF(A486="","",[1]Sheet!H486)</f>
        <v>0</v>
      </c>
      <c r="I486">
        <f>IF(A486="","",[1]Sheet!I486)</f>
        <v>-100</v>
      </c>
      <c r="J486" t="str">
        <f>IF(A486="","",IF(F486="待开奖","",[1]Sheet!J486))</f>
        <v>否</v>
      </c>
      <c r="K486">
        <f t="shared" si="159"/>
        <v>0</v>
      </c>
      <c r="L486" s="7">
        <f t="shared" si="160"/>
        <v>1</v>
      </c>
      <c r="M486" s="7" cm="1">
        <f ca="1" t="array" ref="M486">IF(L485="",IF(G485=0,M485,""),IF(ROW()&lt;32,"",AVERAGE(IF(OFFSET(L$2,ROW()-31,0,30,1)&lt;&gt;"",OFFSET(L$2,ROW()-31,0,30,1)))))</f>
        <v>0.733333333333333</v>
      </c>
      <c r="N486" s="8">
        <f ca="1" t="shared" si="163"/>
        <v>0.750537634408602</v>
      </c>
      <c r="O486" s="7">
        <f ca="1" t="array" ref="O486">IF(L485="","",IF(ROW()&lt;32,"",AVERAGE(IF(OFFSET(L$2,ROW()-21,0,20,1)&lt;&gt;"",OFFSET(L$2,ROW()-21,0,20,1)))))</f>
        <v>0.75</v>
      </c>
      <c r="P486" s="8">
        <f ca="1" t="shared" si="164"/>
        <v>0.766129032258065</v>
      </c>
      <c r="Q486" s="7">
        <f t="shared" si="161"/>
        <v>-68.1</v>
      </c>
      <c r="R486" s="7">
        <f t="shared" si="168"/>
        <v>8600.40519999986</v>
      </c>
      <c r="S486" s="14">
        <f t="shared" si="147"/>
        <v>0.00312965618635396</v>
      </c>
      <c r="T486" s="15">
        <f ca="1" t="shared" si="148"/>
        <v>0.750537634408602</v>
      </c>
      <c r="U486" s="14">
        <f t="shared" si="149"/>
        <v>0.0363841482920224</v>
      </c>
      <c r="V486" s="9">
        <f t="shared" si="150"/>
        <v>1.48334196339179</v>
      </c>
      <c r="W486" s="16">
        <f t="shared" si="151"/>
        <v>1.01597336106556</v>
      </c>
      <c r="X486" s="17">
        <f ca="1" t="shared" si="152"/>
        <v>0.390062711695754</v>
      </c>
      <c r="Y486" s="9">
        <f ca="1" t="shared" si="165"/>
        <v>0.549173745247665</v>
      </c>
      <c r="Z486" s="5">
        <f ca="1" t="shared" si="166"/>
        <v>0.0974772137556636</v>
      </c>
      <c r="AA486">
        <f ca="1" t="shared" si="162"/>
        <v>0</v>
      </c>
      <c r="AB486">
        <f t="shared" si="167"/>
        <v>0</v>
      </c>
      <c r="AC486" s="5">
        <f ca="1" t="shared" si="158"/>
        <v>0</v>
      </c>
      <c r="AD486">
        <f ca="1" t="shared" si="157"/>
        <v>0</v>
      </c>
    </row>
    <row r="487" spans="1:30">
      <c r="A487">
        <f>IF([1]Sheet!A487="","",[1]Sheet!A487)</f>
        <v>3275888</v>
      </c>
      <c r="B487" t="str">
        <f>IF(A487="","",[1]Sheet!B487)</f>
        <v>2025-04-20 05:45:43</v>
      </c>
      <c r="C487" t="str">
        <f>IF(A487="","",[1]Sheet!C487)</f>
        <v>大双31.45  小双34.28  大单34.28</v>
      </c>
      <c r="D487" t="str">
        <f>IF(A487="","",[1]Sheet!D487)</f>
        <v>大双</v>
      </c>
      <c r="E487">
        <f>IF(A487="","",[1]Sheet!E487)</f>
        <v>100.01</v>
      </c>
      <c r="F487">
        <f>IF(A487="","",[1]Sheet!F487)</f>
        <v>13</v>
      </c>
      <c r="G487" t="str">
        <f>IF(A487="","",[1]Sheet!G487)</f>
        <v>小单</v>
      </c>
      <c r="H487">
        <f>IF(A487="","",[1]Sheet!H487)</f>
        <v>0</v>
      </c>
      <c r="I487">
        <f>IF(A487="","",[1]Sheet!I487)</f>
        <v>-100.01</v>
      </c>
      <c r="J487" t="str">
        <f>IF(A487="","",IF(F487="待开奖","",[1]Sheet!J487))</f>
        <v>否</v>
      </c>
      <c r="K487">
        <f t="shared" si="159"/>
        <v>0</v>
      </c>
      <c r="L487" s="7">
        <f t="shared" si="160"/>
        <v>0</v>
      </c>
      <c r="M487" s="7" cm="1">
        <f ca="1" t="array" ref="M487">IF(L486="",IF(G486=0,M486,""),IF(ROW()&lt;32,"",AVERAGE(IF(OFFSET(L$2,ROW()-31,0,30,1)&lt;&gt;"",OFFSET(L$2,ROW()-31,0,30,1)))))</f>
        <v>0.7</v>
      </c>
      <c r="N487" s="8">
        <f ca="1" t="shared" si="163"/>
        <v>0.750537634408602</v>
      </c>
      <c r="O487" s="7">
        <f ca="1" t="array" ref="O487">IF(L486="","",IF(ROW()&lt;32,"",AVERAGE(IF(OFFSET(L$2,ROW()-21,0,20,1)&lt;&gt;"",OFFSET(L$2,ROW()-21,0,20,1)))))</f>
        <v>0.7</v>
      </c>
      <c r="P487" s="8">
        <f ca="1" t="shared" si="164"/>
        <v>0.719354838709677</v>
      </c>
      <c r="Q487" s="7">
        <f t="shared" si="161"/>
        <v>-100.01</v>
      </c>
      <c r="R487" s="7">
        <f t="shared" si="168"/>
        <v>8500.39519999986</v>
      </c>
      <c r="S487" s="14">
        <f t="shared" ref="S487:S550" si="169">IF(R486="","",(R486-R457)/R457)</f>
        <v>-0.01029675567086</v>
      </c>
      <c r="T487" s="15">
        <f ca="1" t="shared" ref="T487:T550" si="170">N487</f>
        <v>0.750537634408602</v>
      </c>
      <c r="U487" s="14">
        <f t="shared" ref="U487:U550" si="171">IF(R486="","",(MAX(R457:R486)-MIN(R457:R486))/MAX(R457:R486))</f>
        <v>0.0363841482920224</v>
      </c>
      <c r="V487" s="9">
        <f t="shared" ref="V487:V550" si="172">IF(ROW()&lt;=62,"",IF(S487="","",(AVERAGE(S458:S487)-0)/(_xlfn.STDEV.P(S458:S487)+1/1000000)))</f>
        <v>1.36336251013018</v>
      </c>
      <c r="W487" s="16">
        <f t="shared" ref="W487:W550" si="173">IF(I486="","",IF(ABS(SUMIF(I457:I486,"&lt;0"))=0,10,IF(SUMIF(I457:I486,"&gt;0")/ABS(SUMIF(I457:I486,"&lt;0"))&gt;10,10,SUMIF(I457:I486,"&gt;0")/ABS(SUMIF(I457:I486,"&lt;0")))))</f>
        <v>0.875672520999236</v>
      </c>
      <c r="X487" s="17">
        <f ca="1" t="shared" ref="X487:X550" si="174">IF(V487="","",S487*0.3+T487*0.2-0.3*U487+0.1*V487+0.1*W487)</f>
        <v>0.360006758805798</v>
      </c>
      <c r="Y487" s="9">
        <f ca="1" t="shared" si="165"/>
        <v>0.544689019995824</v>
      </c>
      <c r="Z487" s="5">
        <f ca="1" t="shared" si="166"/>
        <v>0.102834991832881</v>
      </c>
      <c r="AA487">
        <f ca="1" t="shared" si="162"/>
        <v>0</v>
      </c>
      <c r="AB487">
        <f t="shared" si="167"/>
        <v>1</v>
      </c>
      <c r="AC487" s="5">
        <f ca="1" t="shared" si="158"/>
        <v>0</v>
      </c>
      <c r="AD487">
        <f ca="1" t="shared" si="157"/>
        <v>0</v>
      </c>
    </row>
    <row r="488" spans="1:30">
      <c r="A488">
        <f>IF([1]Sheet!A488="","",[1]Sheet!A488)</f>
        <v>3275889</v>
      </c>
      <c r="B488" t="str">
        <f>IF(A488="","",[1]Sheet!B488)</f>
        <v>2025-04-20 05:49:14</v>
      </c>
      <c r="C488" t="str">
        <f>IF(A488="","",[1]Sheet!C488)</f>
        <v>小单32.36  大双32.36  大单35.28</v>
      </c>
      <c r="D488" t="str">
        <f>IF(A488="","",[1]Sheet!D488)</f>
        <v>大单</v>
      </c>
      <c r="E488">
        <f>IF(A488="","",[1]Sheet!E488)</f>
        <v>100</v>
      </c>
      <c r="F488">
        <f>IF(A488="","",[1]Sheet!F488)</f>
        <v>20</v>
      </c>
      <c r="G488" t="str">
        <f>IF(A488="","",[1]Sheet!G488)</f>
        <v>大双</v>
      </c>
      <c r="H488">
        <f>IF(A488="","",[1]Sheet!H488)</f>
        <v>152.7392</v>
      </c>
      <c r="I488">
        <f>IF(A488="","",[1]Sheet!I488)</f>
        <v>52.7392</v>
      </c>
      <c r="J488" t="str">
        <f>IF(A488="","",IF(F488="待开奖","",[1]Sheet!J488))</f>
        <v>是</v>
      </c>
      <c r="K488">
        <f t="shared" si="159"/>
        <v>1</v>
      </c>
      <c r="L488" s="7">
        <f t="shared" si="160"/>
        <v>1</v>
      </c>
      <c r="M488" s="7" cm="1">
        <f ca="1" t="array" ref="M488">IF(L487="",IF(G487=0,M487,""),IF(ROW()&lt;32,"",AVERAGE(IF(OFFSET(L$2,ROW()-31,0,30,1)&lt;&gt;"",OFFSET(L$2,ROW()-31,0,30,1)))))</f>
        <v>0.7</v>
      </c>
      <c r="N488" s="8">
        <f ca="1" t="shared" si="163"/>
        <v>0.654838709677419</v>
      </c>
      <c r="O488" s="7">
        <f ca="1" t="array" ref="O488">IF(L487="","",IF(ROW()&lt;32,"",AVERAGE(IF(OFFSET(L$2,ROW()-21,0,20,1)&lt;&gt;"",OFFSET(L$2,ROW()-21,0,20,1)))))</f>
        <v>0.7</v>
      </c>
      <c r="P488" s="8">
        <f ca="1" t="shared" si="164"/>
        <v>0.654838709677419</v>
      </c>
      <c r="Q488" s="7">
        <f t="shared" si="161"/>
        <v>52.7392</v>
      </c>
      <c r="R488" s="7">
        <f t="shared" si="168"/>
        <v>8553.13439999986</v>
      </c>
      <c r="S488" s="14">
        <f t="shared" si="169"/>
        <v>-0.0272261032951802</v>
      </c>
      <c r="T488" s="15">
        <f ca="1" t="shared" si="170"/>
        <v>0.654838709677419</v>
      </c>
      <c r="U488" s="14">
        <f t="shared" si="171"/>
        <v>0.0363841482920224</v>
      </c>
      <c r="V488" s="9">
        <f t="shared" si="172"/>
        <v>1.17077892866808</v>
      </c>
      <c r="W488" s="16">
        <f t="shared" si="173"/>
        <v>0.762345235615183</v>
      </c>
      <c r="X488" s="17">
        <f ca="1" t="shared" si="174"/>
        <v>0.305197082887649</v>
      </c>
      <c r="Y488" s="9">
        <f ca="1" t="shared" si="165"/>
        <v>0.536115585737117</v>
      </c>
      <c r="Z488" s="5">
        <f ca="1" t="shared" si="166"/>
        <v>0.111368556052433</v>
      </c>
      <c r="AA488">
        <f ca="1" t="shared" si="162"/>
        <v>0</v>
      </c>
      <c r="AB488">
        <f t="shared" si="167"/>
        <v>1</v>
      </c>
      <c r="AC488" s="5">
        <f ca="1" t="shared" si="158"/>
        <v>0</v>
      </c>
      <c r="AD488">
        <f ca="1" t="shared" si="157"/>
        <v>0</v>
      </c>
    </row>
    <row r="489" spans="1:30">
      <c r="A489">
        <f>IF([1]Sheet!A489="","",[1]Sheet!A489)</f>
        <v>3275890</v>
      </c>
      <c r="B489" t="str">
        <f>IF(A489="","",[1]Sheet!B489)</f>
        <v>2025-04-20 05:52:45</v>
      </c>
      <c r="C489" t="str">
        <f>IF(A489="","",[1]Sheet!C489)</f>
        <v>小单32.36  大双32.36  大单35.28</v>
      </c>
      <c r="D489" t="str">
        <f>IF(A489="","",[1]Sheet!D489)</f>
        <v>大单</v>
      </c>
      <c r="E489">
        <f>IF(A489="","",[1]Sheet!E489)</f>
        <v>100</v>
      </c>
      <c r="F489">
        <f>IF(A489="","",[1]Sheet!F489)</f>
        <v>15</v>
      </c>
      <c r="G489" t="str">
        <f>IF(A489="","",[1]Sheet!G489)</f>
        <v>大单</v>
      </c>
      <c r="H489">
        <f>IF(A489="","",[1]Sheet!H489)</f>
        <v>152.7624</v>
      </c>
      <c r="I489">
        <f>IF(A489="","",[1]Sheet!I489)</f>
        <v>52.7624</v>
      </c>
      <c r="J489" t="str">
        <f>IF(A489="","",IF(F489="待开奖","",[1]Sheet!J489))</f>
        <v>是</v>
      </c>
      <c r="K489">
        <f t="shared" si="159"/>
        <v>1</v>
      </c>
      <c r="L489" s="7">
        <f t="shared" si="160"/>
        <v>1</v>
      </c>
      <c r="M489" s="7" cm="1">
        <f ca="1" t="array" ref="M489">IF(L488="",IF(G488=0,M488,""),IF(ROW()&lt;32,"",AVERAGE(IF(OFFSET(L$2,ROW()-31,0,30,1)&lt;&gt;"",OFFSET(L$2,ROW()-31,0,30,1)))))</f>
        <v>0.7</v>
      </c>
      <c r="N489" s="8">
        <f ca="1" t="shared" si="163"/>
        <v>0.719354838709677</v>
      </c>
      <c r="O489" s="7">
        <f ca="1" t="array" ref="O489">IF(L488="","",IF(ROW()&lt;32,"",AVERAGE(IF(OFFSET(L$2,ROW()-21,0,20,1)&lt;&gt;"",OFFSET(L$2,ROW()-21,0,20,1)))))</f>
        <v>0.7</v>
      </c>
      <c r="P489" s="8">
        <f ca="1" t="shared" si="164"/>
        <v>0.719354838709677</v>
      </c>
      <c r="Q489" s="7">
        <f t="shared" si="161"/>
        <v>52.7624</v>
      </c>
      <c r="R489" s="7">
        <f t="shared" si="168"/>
        <v>8605.89679999986</v>
      </c>
      <c r="S489" s="14">
        <f t="shared" si="169"/>
        <v>-0.026584777704957</v>
      </c>
      <c r="T489" s="15">
        <f ca="1" t="shared" si="170"/>
        <v>0.719354838709677</v>
      </c>
      <c r="U489" s="14">
        <f t="shared" si="171"/>
        <v>0.0363841482920224</v>
      </c>
      <c r="V489" s="9">
        <f t="shared" si="172"/>
        <v>1.01471807953205</v>
      </c>
      <c r="W489" s="16">
        <f t="shared" si="173"/>
        <v>0.765942419065872</v>
      </c>
      <c r="X489" s="17">
        <f ca="1" t="shared" si="174"/>
        <v>0.303046339802634</v>
      </c>
      <c r="Y489" s="9">
        <f ca="1" t="shared" si="165"/>
        <v>0.526188508957431</v>
      </c>
      <c r="Z489" s="5">
        <f ca="1" t="shared" si="166"/>
        <v>0.118217576615624</v>
      </c>
      <c r="AA489">
        <f ca="1" t="shared" si="162"/>
        <v>0</v>
      </c>
      <c r="AB489">
        <f t="shared" si="167"/>
        <v>0</v>
      </c>
      <c r="AC489" s="5">
        <f ca="1" t="shared" si="158"/>
        <v>0</v>
      </c>
      <c r="AD489">
        <f ca="1" t="shared" si="157"/>
        <v>0</v>
      </c>
    </row>
    <row r="490" spans="1:30">
      <c r="A490">
        <f>IF([1]Sheet!A490="","",[1]Sheet!A490)</f>
        <v>3275891</v>
      </c>
      <c r="B490" t="str">
        <f>IF(A490="","",[1]Sheet!B490)</f>
        <v>2025-04-20 05:56:16</v>
      </c>
      <c r="C490" t="str">
        <f>IF(A490="","",[1]Sheet!C490)</f>
        <v>小单32.36  大双32.36  大单35.28</v>
      </c>
      <c r="D490" t="str">
        <f>IF(A490="","",[1]Sheet!D490)</f>
        <v>大单</v>
      </c>
      <c r="E490">
        <f>IF(A490="","",[1]Sheet!E490)</f>
        <v>100</v>
      </c>
      <c r="F490">
        <f>IF(A490="","",[1]Sheet!F490)</f>
        <v>16</v>
      </c>
      <c r="G490" t="str">
        <f>IF(A490="","",[1]Sheet!G490)</f>
        <v>大双</v>
      </c>
      <c r="H490">
        <f>IF(A490="","",[1]Sheet!H490)</f>
        <v>152.7392</v>
      </c>
      <c r="I490">
        <f>IF(A490="","",[1]Sheet!I490)</f>
        <v>52.7392</v>
      </c>
      <c r="J490" t="str">
        <f>IF(A490="","",IF(F490="待开奖","",[1]Sheet!J490))</f>
        <v>是</v>
      </c>
      <c r="K490">
        <f t="shared" si="159"/>
        <v>1</v>
      </c>
      <c r="L490" s="7">
        <f t="shared" si="160"/>
        <v>1</v>
      </c>
      <c r="M490" s="7" cm="1">
        <f ca="1" t="array" ref="M490">IF(L489="",IF(G489=0,M489,""),IF(ROW()&lt;32,"",AVERAGE(IF(OFFSET(L$2,ROW()-31,0,30,1)&lt;&gt;"",OFFSET(L$2,ROW()-31,0,30,1)))))</f>
        <v>0.733333333333333</v>
      </c>
      <c r="N490" s="8">
        <f ca="1" t="shared" si="163"/>
        <v>0.719354838709677</v>
      </c>
      <c r="O490" s="7">
        <f ca="1" t="array" ref="O490">IF(L489="","",IF(ROW()&lt;32,"",AVERAGE(IF(OFFSET(L$2,ROW()-21,0,20,1)&lt;&gt;"",OFFSET(L$2,ROW()-21,0,20,1)))))</f>
        <v>0.75</v>
      </c>
      <c r="P490" s="8">
        <f ca="1" t="shared" si="164"/>
        <v>0.766129032258065</v>
      </c>
      <c r="Q490" s="7">
        <f t="shared" si="161"/>
        <v>52.7392</v>
      </c>
      <c r="R490" s="7">
        <f t="shared" si="168"/>
        <v>8658.63599999986</v>
      </c>
      <c r="S490" s="14">
        <f t="shared" si="169"/>
        <v>-0.00930395158696169</v>
      </c>
      <c r="T490" s="15">
        <f ca="1" t="shared" si="170"/>
        <v>0.719354838709677</v>
      </c>
      <c r="U490" s="14">
        <f t="shared" si="171"/>
        <v>0.0356849296003523</v>
      </c>
      <c r="V490" s="9">
        <f t="shared" si="172"/>
        <v>0.94842534609126</v>
      </c>
      <c r="W490" s="16">
        <f t="shared" si="173"/>
        <v>0.769558935044373</v>
      </c>
      <c r="X490" s="17">
        <f ca="1" t="shared" si="174"/>
        <v>0.302172731499305</v>
      </c>
      <c r="Y490" s="9">
        <f ca="1" t="shared" si="165"/>
        <v>0.515056780394205</v>
      </c>
      <c r="Z490" s="5">
        <f ca="1" t="shared" si="166"/>
        <v>0.122969037863168</v>
      </c>
      <c r="AA490">
        <f ca="1" t="shared" si="162"/>
        <v>0</v>
      </c>
      <c r="AB490">
        <f t="shared" si="167"/>
        <v>0</v>
      </c>
      <c r="AC490" s="5">
        <f ca="1" t="shared" si="158"/>
        <v>0</v>
      </c>
      <c r="AD490">
        <f ca="1" t="shared" si="157"/>
        <v>0</v>
      </c>
    </row>
    <row r="491" spans="1:30">
      <c r="A491">
        <f>IF([1]Sheet!A491="","",[1]Sheet!A491)</f>
        <v>3275892</v>
      </c>
      <c r="B491" t="str">
        <f>IF(A491="","",[1]Sheet!B491)</f>
        <v>2025-04-20 05:59:47</v>
      </c>
      <c r="C491" t="str">
        <f>IF(A491="","",[1]Sheet!C491)</f>
        <v>小单32.36  大双32.36  大单35.28</v>
      </c>
      <c r="D491" t="str">
        <f>IF(A491="","",[1]Sheet!D491)</f>
        <v>大单</v>
      </c>
      <c r="E491">
        <f>IF(A491="","",[1]Sheet!E491)</f>
        <v>100</v>
      </c>
      <c r="F491">
        <f>IF(A491="","",[1]Sheet!F491)</f>
        <v>11</v>
      </c>
      <c r="G491" t="str">
        <f>IF(A491="","",[1]Sheet!G491)</f>
        <v>小单</v>
      </c>
      <c r="H491">
        <f>IF(A491="","",[1]Sheet!H491)</f>
        <v>152.7392</v>
      </c>
      <c r="I491">
        <f>IF(A491="","",[1]Sheet!I491)</f>
        <v>52.7392</v>
      </c>
      <c r="J491" t="str">
        <f>IF(A491="","",IF(F491="待开奖","",[1]Sheet!J491))</f>
        <v>是</v>
      </c>
      <c r="K491">
        <f t="shared" si="159"/>
        <v>1</v>
      </c>
      <c r="L491" s="7">
        <f t="shared" si="160"/>
        <v>1</v>
      </c>
      <c r="M491" s="7" cm="1">
        <f ca="1" t="array" ref="M491">IF(L490="",IF(G490=0,M490,""),IF(ROW()&lt;32,"",AVERAGE(IF(OFFSET(L$2,ROW()-31,0,30,1)&lt;&gt;"",OFFSET(L$2,ROW()-31,0,30,1)))))</f>
        <v>0.733333333333333</v>
      </c>
      <c r="N491" s="8">
        <f ca="1" t="shared" si="163"/>
        <v>0.750537634408602</v>
      </c>
      <c r="O491" s="7">
        <f ca="1" t="array" ref="O491">IF(L490="","",IF(ROW()&lt;32,"",AVERAGE(IF(OFFSET(L$2,ROW()-21,0,20,1)&lt;&gt;"",OFFSET(L$2,ROW()-21,0,20,1)))))</f>
        <v>0.75</v>
      </c>
      <c r="P491" s="8">
        <f ca="1" t="shared" si="164"/>
        <v>0.766129032258065</v>
      </c>
      <c r="Q491" s="7">
        <f t="shared" si="161"/>
        <v>52.7392</v>
      </c>
      <c r="R491" s="7">
        <f t="shared" si="168"/>
        <v>8711.37519999986</v>
      </c>
      <c r="S491" s="14">
        <f t="shared" si="169"/>
        <v>0.0046432504442469</v>
      </c>
      <c r="T491" s="15">
        <f ca="1" t="shared" si="170"/>
        <v>0.750537634408602</v>
      </c>
      <c r="U491" s="14">
        <f t="shared" si="171"/>
        <v>0.0356849296003523</v>
      </c>
      <c r="V491" s="9">
        <f t="shared" si="172"/>
        <v>0.905675745819135</v>
      </c>
      <c r="W491" s="16">
        <f t="shared" si="173"/>
        <v>0.887466273953674</v>
      </c>
      <c r="X491" s="17">
        <f ca="1" t="shared" si="174"/>
        <v>0.32010922511217</v>
      </c>
      <c r="Y491" s="9">
        <f ca="1" t="shared" si="165"/>
        <v>0.504669369579591</v>
      </c>
      <c r="Z491" s="5">
        <f ca="1" t="shared" si="166"/>
        <v>0.125803567336754</v>
      </c>
      <c r="AA491">
        <f ca="1" t="shared" si="162"/>
        <v>0</v>
      </c>
      <c r="AB491">
        <f t="shared" si="167"/>
        <v>0</v>
      </c>
      <c r="AC491" s="5">
        <f ca="1" t="shared" si="158"/>
        <v>0</v>
      </c>
      <c r="AD491">
        <f ca="1" t="shared" si="157"/>
        <v>0</v>
      </c>
    </row>
    <row r="492" spans="1:30">
      <c r="A492">
        <f>IF([1]Sheet!A492="","",[1]Sheet!A492)</f>
        <v>3275893</v>
      </c>
      <c r="B492" t="str">
        <f>IF(A492="","",[1]Sheet!B492)</f>
        <v>2025-04-20 06:03:18</v>
      </c>
      <c r="C492" t="str">
        <f>IF(A492="","",[1]Sheet!C492)</f>
        <v>小单32.36  大双32.36  大单35.28</v>
      </c>
      <c r="D492" t="str">
        <f>IF(A492="","",[1]Sheet!D492)</f>
        <v>大单</v>
      </c>
      <c r="E492">
        <f>IF(A492="","",[1]Sheet!E492)</f>
        <v>100</v>
      </c>
      <c r="F492">
        <f>IF(A492="","",[1]Sheet!F492)</f>
        <v>7</v>
      </c>
      <c r="G492" t="str">
        <f>IF(A492="","",[1]Sheet!G492)</f>
        <v>小单</v>
      </c>
      <c r="H492">
        <f>IF(A492="","",[1]Sheet!H492)</f>
        <v>152.7392</v>
      </c>
      <c r="I492">
        <f>IF(A492="","",[1]Sheet!I492)</f>
        <v>52.7392</v>
      </c>
      <c r="J492" t="str">
        <f>IF(A492="","",IF(F492="待开奖","",[1]Sheet!J492))</f>
        <v>是</v>
      </c>
      <c r="K492">
        <f t="shared" si="159"/>
        <v>1</v>
      </c>
      <c r="L492" s="7">
        <f t="shared" si="160"/>
        <v>1</v>
      </c>
      <c r="M492" s="7" cm="1">
        <f ca="1" t="array" ref="M492">IF(L491="",IF(G491=0,M491,""),IF(ROW()&lt;32,"",AVERAGE(IF(OFFSET(L$2,ROW()-31,0,30,1)&lt;&gt;"",OFFSET(L$2,ROW()-31,0,30,1)))))</f>
        <v>0.766666666666667</v>
      </c>
      <c r="N492" s="8">
        <f ca="1" t="shared" si="163"/>
        <v>0.750537634408602</v>
      </c>
      <c r="O492" s="7">
        <f ca="1" t="array" ref="O492">IF(L491="","",IF(ROW()&lt;32,"",AVERAGE(IF(OFFSET(L$2,ROW()-21,0,20,1)&lt;&gt;"",OFFSET(L$2,ROW()-21,0,20,1)))))</f>
        <v>0.75</v>
      </c>
      <c r="P492" s="8">
        <f ca="1" t="shared" si="164"/>
        <v>0.766129032258065</v>
      </c>
      <c r="Q492" s="7">
        <f t="shared" si="161"/>
        <v>52.7392</v>
      </c>
      <c r="R492" s="7">
        <f t="shared" si="168"/>
        <v>8764.11439999986</v>
      </c>
      <c r="S492" s="14">
        <f t="shared" si="169"/>
        <v>0.0226290033596567</v>
      </c>
      <c r="T492" s="15">
        <f ca="1" t="shared" si="170"/>
        <v>0.750537634408602</v>
      </c>
      <c r="U492" s="14">
        <f t="shared" si="171"/>
        <v>0.0356849296003523</v>
      </c>
      <c r="V492" s="9">
        <f t="shared" si="172"/>
        <v>0.910658188177954</v>
      </c>
      <c r="W492" s="16">
        <f t="shared" si="173"/>
        <v>1.02895673129806</v>
      </c>
      <c r="X492" s="17">
        <f ca="1" t="shared" si="174"/>
        <v>0.340152240957113</v>
      </c>
      <c r="Y492" s="9">
        <f ca="1" t="shared" si="165"/>
        <v>0.493726906682849</v>
      </c>
      <c r="Z492" s="5">
        <f ca="1" t="shared" si="166"/>
        <v>0.125359963244527</v>
      </c>
      <c r="AA492">
        <f ca="1" t="shared" si="162"/>
        <v>0</v>
      </c>
      <c r="AB492">
        <f t="shared" si="167"/>
        <v>0</v>
      </c>
      <c r="AC492" s="5">
        <f ca="1" t="shared" si="158"/>
        <v>0</v>
      </c>
      <c r="AD492">
        <f ca="1" t="shared" si="157"/>
        <v>0</v>
      </c>
    </row>
    <row r="493" spans="1:30">
      <c r="A493">
        <f>IF([1]Sheet!A493="","",[1]Sheet!A493)</f>
        <v>3275894</v>
      </c>
      <c r="B493" t="str">
        <f>IF(A493="","",[1]Sheet!B493)</f>
        <v>2025-04-20 06:06:49</v>
      </c>
      <c r="C493" t="str">
        <f>IF(A493="","",[1]Sheet!C493)</f>
        <v>小单32.36  大双32.36  大单35.28</v>
      </c>
      <c r="D493" t="str">
        <f>IF(A493="","",[1]Sheet!D493)</f>
        <v>大单</v>
      </c>
      <c r="E493">
        <f>IF(A493="","",[1]Sheet!E493)</f>
        <v>100</v>
      </c>
      <c r="F493">
        <f>IF(A493="","",[1]Sheet!F493)</f>
        <v>17</v>
      </c>
      <c r="G493" t="str">
        <f>IF(A493="","",[1]Sheet!G493)</f>
        <v>大单</v>
      </c>
      <c r="H493">
        <f>IF(A493="","",[1]Sheet!H493)</f>
        <v>152.7624</v>
      </c>
      <c r="I493">
        <f>IF(A493="","",[1]Sheet!I493)</f>
        <v>52.7624</v>
      </c>
      <c r="J493" t="str">
        <f>IF(A493="","",IF(F493="待开奖","",[1]Sheet!J493))</f>
        <v>是</v>
      </c>
      <c r="K493">
        <f t="shared" si="159"/>
        <v>1</v>
      </c>
      <c r="L493" s="7">
        <f t="shared" si="160"/>
        <v>1</v>
      </c>
      <c r="M493" s="7" cm="1">
        <f ca="1" t="array" ref="M493">IF(L492="",IF(G492=0,M492,""),IF(ROW()&lt;32,"",AVERAGE(IF(OFFSET(L$2,ROW()-31,0,30,1)&lt;&gt;"",OFFSET(L$2,ROW()-31,0,30,1)))))</f>
        <v>0.766666666666667</v>
      </c>
      <c r="N493" s="8">
        <f ca="1" t="shared" si="163"/>
        <v>0.781720430107527</v>
      </c>
      <c r="O493" s="7">
        <f ca="1" t="array" ref="O493">IF(L492="","",IF(ROW()&lt;32,"",AVERAGE(IF(OFFSET(L$2,ROW()-21,0,20,1)&lt;&gt;"",OFFSET(L$2,ROW()-21,0,20,1)))))</f>
        <v>0.75</v>
      </c>
      <c r="P493" s="8">
        <f ca="1" t="shared" si="164"/>
        <v>0.766129032258065</v>
      </c>
      <c r="Q493" s="7">
        <f t="shared" si="161"/>
        <v>52.7624</v>
      </c>
      <c r="R493" s="7">
        <f t="shared" si="168"/>
        <v>8816.87679999986</v>
      </c>
      <c r="S493" s="14">
        <f t="shared" si="169"/>
        <v>0.0230049853916698</v>
      </c>
      <c r="T493" s="15">
        <f ca="1" t="shared" si="170"/>
        <v>0.781720430107527</v>
      </c>
      <c r="U493" s="14">
        <f t="shared" si="171"/>
        <v>0.0356849296003523</v>
      </c>
      <c r="V493" s="9">
        <f t="shared" si="172"/>
        <v>0.902215777525673</v>
      </c>
      <c r="W493" s="16">
        <f t="shared" si="173"/>
        <v>1.20189195795649</v>
      </c>
      <c r="X493" s="17">
        <f ca="1" t="shared" si="174"/>
        <v>0.362950876307117</v>
      </c>
      <c r="Y493" s="9">
        <f ca="1" t="shared" si="165"/>
        <v>0.482307032240264</v>
      </c>
      <c r="Z493" s="5">
        <f ca="1" t="shared" si="166"/>
        <v>0.121075152602976</v>
      </c>
      <c r="AA493">
        <f ca="1" t="shared" si="162"/>
        <v>0</v>
      </c>
      <c r="AB493">
        <f t="shared" si="167"/>
        <v>0</v>
      </c>
      <c r="AC493" s="5">
        <f ca="1" t="shared" si="158"/>
        <v>0</v>
      </c>
      <c r="AD493">
        <f ca="1" t="shared" si="157"/>
        <v>0</v>
      </c>
    </row>
    <row r="494" spans="1:30">
      <c r="A494">
        <f>IF([1]Sheet!A494="","",[1]Sheet!A494)</f>
        <v>3275895</v>
      </c>
      <c r="B494" t="str">
        <f>IF(A494="","",[1]Sheet!B494)</f>
        <v>2025-04-20 06:10:10</v>
      </c>
      <c r="C494" t="str">
        <f>IF(A494="","",[1]Sheet!C494)</f>
        <v>小单32.36  大双32.36  大单35.28</v>
      </c>
      <c r="D494" t="str">
        <f>IF(A494="","",[1]Sheet!D494)</f>
        <v>大单</v>
      </c>
      <c r="E494">
        <f>IF(A494="","",[1]Sheet!E494)</f>
        <v>100</v>
      </c>
      <c r="F494">
        <f>IF(A494="","",[1]Sheet!F494)</f>
        <v>11</v>
      </c>
      <c r="G494" t="str">
        <f>IF(A494="","",[1]Sheet!G494)</f>
        <v>小单</v>
      </c>
      <c r="H494">
        <f>IF(A494="","",[1]Sheet!H494)</f>
        <v>152.7392</v>
      </c>
      <c r="I494">
        <f>IF(A494="","",[1]Sheet!I494)</f>
        <v>52.7392</v>
      </c>
      <c r="J494" t="str">
        <f>IF(A494="","",IF(F494="待开奖","",[1]Sheet!J494))</f>
        <v>是</v>
      </c>
      <c r="K494">
        <f t="shared" si="159"/>
        <v>1</v>
      </c>
      <c r="L494" s="7">
        <f t="shared" si="160"/>
        <v>1</v>
      </c>
      <c r="M494" s="7" cm="1">
        <f ca="1" t="array" ref="M494">IF(L493="",IF(G493=0,M493,""),IF(ROW()&lt;32,"",AVERAGE(IF(OFFSET(L$2,ROW()-31,0,30,1)&lt;&gt;"",OFFSET(L$2,ROW()-31,0,30,1)))))</f>
        <v>0.8</v>
      </c>
      <c r="N494" s="8">
        <f ca="1" t="shared" si="163"/>
        <v>0.781720430107527</v>
      </c>
      <c r="O494" s="7">
        <f ca="1" t="array" ref="O494">IF(L493="","",IF(ROW()&lt;32,"",AVERAGE(IF(OFFSET(L$2,ROW()-21,0,20,1)&lt;&gt;"",OFFSET(L$2,ROW()-21,0,20,1)))))</f>
        <v>0.8</v>
      </c>
      <c r="P494" s="8">
        <f ca="1" t="shared" si="164"/>
        <v>0.812903225806452</v>
      </c>
      <c r="Q494" s="7">
        <f t="shared" si="161"/>
        <v>52.7392</v>
      </c>
      <c r="R494" s="7">
        <f t="shared" si="168"/>
        <v>8869.61599999986</v>
      </c>
      <c r="S494" s="14">
        <f t="shared" si="169"/>
        <v>0.0413187150630149</v>
      </c>
      <c r="T494" s="15">
        <f ca="1" t="shared" si="170"/>
        <v>0.781720430107527</v>
      </c>
      <c r="U494" s="14">
        <f t="shared" si="171"/>
        <v>0.0396792206510132</v>
      </c>
      <c r="V494" s="9">
        <f t="shared" si="172"/>
        <v>0.901950638693972</v>
      </c>
      <c r="W494" s="16">
        <f t="shared" si="173"/>
        <v>1.2067140730206</v>
      </c>
      <c r="X494" s="17">
        <f ca="1" t="shared" si="174"/>
        <v>0.367702405516563</v>
      </c>
      <c r="Y494" s="9">
        <f ca="1" t="shared" si="165"/>
        <v>0.470085855888295</v>
      </c>
      <c r="Z494" s="5">
        <f ca="1" t="shared" si="166"/>
        <v>0.113271035977933</v>
      </c>
      <c r="AA494">
        <f ca="1" t="shared" si="162"/>
        <v>0</v>
      </c>
      <c r="AB494">
        <f t="shared" si="167"/>
        <v>0</v>
      </c>
      <c r="AC494" s="5">
        <f ca="1" t="shared" si="158"/>
        <v>0</v>
      </c>
      <c r="AD494">
        <f ca="1" t="shared" si="157"/>
        <v>0</v>
      </c>
    </row>
    <row r="495" spans="1:30">
      <c r="A495">
        <f>IF([1]Sheet!A495="","",[1]Sheet!A495)</f>
        <v>3275896</v>
      </c>
      <c r="B495" t="str">
        <f>IF(A495="","",[1]Sheet!B495)</f>
        <v>2025-04-20 06:13:41</v>
      </c>
      <c r="C495" t="str">
        <f>IF(A495="","",[1]Sheet!C495)</f>
        <v>小单32.36  大双32.36  大单35.28</v>
      </c>
      <c r="D495" t="str">
        <f>IF(A495="","",[1]Sheet!D495)</f>
        <v>大单</v>
      </c>
      <c r="E495">
        <f>IF(A495="","",[1]Sheet!E495)</f>
        <v>100</v>
      </c>
      <c r="F495">
        <f>IF(A495="","",[1]Sheet!F495)</f>
        <v>7</v>
      </c>
      <c r="G495" t="str">
        <f>IF(A495="","",[1]Sheet!G495)</f>
        <v>小单</v>
      </c>
      <c r="H495">
        <f>IF(A495="","",[1]Sheet!H495)</f>
        <v>152.7392</v>
      </c>
      <c r="I495">
        <f>IF(A495="","",[1]Sheet!I495)</f>
        <v>52.7392</v>
      </c>
      <c r="J495" t="str">
        <f>IF(A495="","",IF(F495="待开奖","",[1]Sheet!J495))</f>
        <v>是</v>
      </c>
      <c r="K495">
        <f t="shared" si="159"/>
        <v>1</v>
      </c>
      <c r="L495" s="7">
        <f t="shared" si="160"/>
        <v>1</v>
      </c>
      <c r="M495" s="7" cm="1">
        <f ca="1" t="array" ref="M495">IF(L494="",IF(G494=0,M494,""),IF(ROW()&lt;32,"",AVERAGE(IF(OFFSET(L$2,ROW()-31,0,30,1)&lt;&gt;"",OFFSET(L$2,ROW()-31,0,30,1)))))</f>
        <v>0.8</v>
      </c>
      <c r="N495" s="8">
        <f ca="1" t="shared" si="163"/>
        <v>0.812903225806452</v>
      </c>
      <c r="O495" s="7">
        <f ca="1" t="array" ref="O495">IF(L494="","",IF(ROW()&lt;32,"",AVERAGE(IF(OFFSET(L$2,ROW()-21,0,20,1)&lt;&gt;"",OFFSET(L$2,ROW()-21,0,20,1)))))</f>
        <v>0.8</v>
      </c>
      <c r="P495" s="8">
        <f ca="1" t="shared" si="164"/>
        <v>0.812903225806452</v>
      </c>
      <c r="Q495" s="7">
        <f t="shared" si="161"/>
        <v>52.7392</v>
      </c>
      <c r="R495" s="7">
        <f t="shared" si="168"/>
        <v>8922.35519999986</v>
      </c>
      <c r="S495" s="14">
        <f t="shared" si="169"/>
        <v>0.041590696931146</v>
      </c>
      <c r="T495" s="15">
        <f ca="1" t="shared" si="170"/>
        <v>0.812903225806452</v>
      </c>
      <c r="U495" s="14">
        <f t="shared" si="171"/>
        <v>0.0416275969557199</v>
      </c>
      <c r="V495" s="9">
        <f t="shared" si="172"/>
        <v>0.910992784646241</v>
      </c>
      <c r="W495" s="16">
        <f t="shared" si="173"/>
        <v>1.42347191320217</v>
      </c>
      <c r="X495" s="17">
        <f ca="1" t="shared" si="174"/>
        <v>0.396016044938759</v>
      </c>
      <c r="Y495" s="9">
        <f ca="1" t="shared" si="165"/>
        <v>0.462023196251859</v>
      </c>
      <c r="Z495" s="5">
        <f ca="1" t="shared" si="166"/>
        <v>0.109587983140275</v>
      </c>
      <c r="AA495">
        <f ca="1" t="shared" si="162"/>
        <v>0</v>
      </c>
      <c r="AB495">
        <f t="shared" si="167"/>
        <v>0</v>
      </c>
      <c r="AC495" s="5">
        <f ca="1" t="shared" si="158"/>
        <v>0</v>
      </c>
      <c r="AD495">
        <f ca="1" t="shared" si="157"/>
        <v>0</v>
      </c>
    </row>
    <row r="496" spans="1:30">
      <c r="A496">
        <f>IF([1]Sheet!A496="","",[1]Sheet!A496)</f>
        <v>3275897</v>
      </c>
      <c r="B496" t="str">
        <f>IF(A496="","",[1]Sheet!B496)</f>
        <v>2025-04-20 06:17:11</v>
      </c>
      <c r="C496" t="str">
        <f>IF(A496="","",[1]Sheet!C496)</f>
        <v>小单32.36  大双32.36  大单35.28</v>
      </c>
      <c r="D496" t="str">
        <f>IF(A496="","",[1]Sheet!D496)</f>
        <v>大单</v>
      </c>
      <c r="E496">
        <f>IF(A496="","",[1]Sheet!E496)</f>
        <v>100</v>
      </c>
      <c r="F496">
        <f>IF(A496="","",[1]Sheet!F496)</f>
        <v>11</v>
      </c>
      <c r="G496" t="str">
        <f>IF(A496="","",[1]Sheet!G496)</f>
        <v>小单</v>
      </c>
      <c r="H496">
        <f>IF(A496="","",[1]Sheet!H496)</f>
        <v>152.7392</v>
      </c>
      <c r="I496">
        <f>IF(A496="","",[1]Sheet!I496)</f>
        <v>52.7392</v>
      </c>
      <c r="J496" t="str">
        <f>IF(A496="","",IF(F496="待开奖","",[1]Sheet!J496))</f>
        <v>是</v>
      </c>
      <c r="K496">
        <f t="shared" si="159"/>
        <v>1</v>
      </c>
      <c r="L496" s="7">
        <f t="shared" si="160"/>
        <v>1</v>
      </c>
      <c r="M496" s="7" cm="1">
        <f ca="1" t="array" ref="M496">IF(L495="",IF(G495=0,M495,""),IF(ROW()&lt;32,"",AVERAGE(IF(OFFSET(L$2,ROW()-31,0,30,1)&lt;&gt;"",OFFSET(L$2,ROW()-31,0,30,1)))))</f>
        <v>0.8</v>
      </c>
      <c r="N496" s="8">
        <f ca="1" t="shared" si="163"/>
        <v>0.812903225806452</v>
      </c>
      <c r="O496" s="7">
        <f ca="1" t="array" ref="O496">IF(L495="","",IF(ROW()&lt;32,"",AVERAGE(IF(OFFSET(L$2,ROW()-21,0,20,1)&lt;&gt;"",OFFSET(L$2,ROW()-21,0,20,1)))))</f>
        <v>0.8</v>
      </c>
      <c r="P496" s="8">
        <f ca="1" t="shared" si="164"/>
        <v>0.812903225806452</v>
      </c>
      <c r="Q496" s="7">
        <f t="shared" si="161"/>
        <v>52.7392</v>
      </c>
      <c r="R496" s="7">
        <f t="shared" si="168"/>
        <v>8975.09439999986</v>
      </c>
      <c r="S496" s="14">
        <f t="shared" si="169"/>
        <v>0.0418596030852764</v>
      </c>
      <c r="T496" s="15">
        <f ca="1" t="shared" si="170"/>
        <v>0.812903225806452</v>
      </c>
      <c r="U496" s="14">
        <f t="shared" si="171"/>
        <v>0.0472924458331367</v>
      </c>
      <c r="V496" s="9">
        <f t="shared" si="172"/>
        <v>0.910479029793141</v>
      </c>
      <c r="W496" s="16">
        <f t="shared" si="173"/>
        <v>1.42886777830554</v>
      </c>
      <c r="X496" s="17">
        <f ca="1" t="shared" si="174"/>
        <v>0.394885473146801</v>
      </c>
      <c r="Y496" s="9">
        <f ca="1" t="shared" si="165"/>
        <v>0.453885403772998</v>
      </c>
      <c r="Z496" s="5">
        <f ca="1" t="shared" si="166"/>
        <v>0.105115641584486</v>
      </c>
      <c r="AA496">
        <f ca="1" t="shared" si="162"/>
        <v>0</v>
      </c>
      <c r="AB496">
        <f t="shared" si="167"/>
        <v>0</v>
      </c>
      <c r="AC496" s="5">
        <f ca="1" t="shared" ref="AC496:AC527" si="175">IF(OR(SUM(AB477:AB496)&gt;3,SUM(AB487:AB496)&gt;2),0,AA496)</f>
        <v>0</v>
      </c>
      <c r="AD496">
        <f ca="1" t="shared" si="157"/>
        <v>0</v>
      </c>
    </row>
    <row r="497" spans="1:30">
      <c r="A497">
        <f>IF([1]Sheet!A497="","",[1]Sheet!A497)</f>
        <v>3275898</v>
      </c>
      <c r="B497" t="str">
        <f>IF(A497="","",[1]Sheet!B497)</f>
        <v>2025-04-20 06:20:42</v>
      </c>
      <c r="C497" t="str">
        <f>IF(A497="","",[1]Sheet!C497)</f>
        <v>小单32.36  大双32.36  大单35.28</v>
      </c>
      <c r="D497" t="str">
        <f>IF(A497="","",[1]Sheet!D497)</f>
        <v>大单</v>
      </c>
      <c r="E497">
        <f>IF(A497="","",[1]Sheet!E497)</f>
        <v>100</v>
      </c>
      <c r="F497">
        <f>IF(A497="","",[1]Sheet!F497)</f>
        <v>17</v>
      </c>
      <c r="G497" t="str">
        <f>IF(A497="","",[1]Sheet!G497)</f>
        <v>大单</v>
      </c>
      <c r="H497">
        <f>IF(A497="","",[1]Sheet!H497)</f>
        <v>152.7624</v>
      </c>
      <c r="I497">
        <f>IF(A497="","",[1]Sheet!I497)</f>
        <v>52.7624</v>
      </c>
      <c r="J497" t="str">
        <f>IF(A497="","",IF(F497="待开奖","",[1]Sheet!J497))</f>
        <v>是</v>
      </c>
      <c r="K497">
        <f t="shared" si="159"/>
        <v>1</v>
      </c>
      <c r="L497" s="7">
        <f t="shared" si="160"/>
        <v>1</v>
      </c>
      <c r="M497" s="7" cm="1">
        <f ca="1" t="array" ref="M497">IF(L496="",IF(G496=0,M496,""),IF(ROW()&lt;32,"",AVERAGE(IF(OFFSET(L$2,ROW()-31,0,30,1)&lt;&gt;"",OFFSET(L$2,ROW()-31,0,30,1)))))</f>
        <v>0.8</v>
      </c>
      <c r="N497" s="8">
        <f ca="1" t="shared" si="163"/>
        <v>0.812903225806452</v>
      </c>
      <c r="O497" s="7">
        <f ca="1" t="array" ref="O497">IF(L496="","",IF(ROW()&lt;32,"",AVERAGE(IF(OFFSET(L$2,ROW()-21,0,20,1)&lt;&gt;"",OFFSET(L$2,ROW()-21,0,20,1)))))</f>
        <v>0.85</v>
      </c>
      <c r="P497" s="8">
        <f ca="1" t="shared" si="164"/>
        <v>0.859677419354839</v>
      </c>
      <c r="Q497" s="7">
        <f t="shared" si="161"/>
        <v>52.7624</v>
      </c>
      <c r="R497" s="7">
        <f t="shared" si="168"/>
        <v>9027.85679999986</v>
      </c>
      <c r="S497" s="14">
        <f t="shared" si="169"/>
        <v>0.0416033954869048</v>
      </c>
      <c r="T497" s="15">
        <f ca="1" t="shared" si="170"/>
        <v>0.812903225806452</v>
      </c>
      <c r="U497" s="14">
        <f t="shared" si="171"/>
        <v>0.0528907194558317</v>
      </c>
      <c r="V497" s="9">
        <f t="shared" si="172"/>
        <v>0.910238129493994</v>
      </c>
      <c r="W497" s="16">
        <f t="shared" si="173"/>
        <v>1.43426364340891</v>
      </c>
      <c r="X497" s="17">
        <f ca="1" t="shared" si="174"/>
        <v>0.393644625260903</v>
      </c>
      <c r="Y497" s="9">
        <f ca="1" t="shared" si="165"/>
        <v>0.444992095347199</v>
      </c>
      <c r="Z497" s="5">
        <f ca="1" t="shared" si="166"/>
        <v>0.0983308637941657</v>
      </c>
      <c r="AA497">
        <f ca="1" t="shared" si="162"/>
        <v>0</v>
      </c>
      <c r="AB497">
        <f t="shared" si="167"/>
        <v>0</v>
      </c>
      <c r="AC497" s="5">
        <f ca="1" t="shared" si="175"/>
        <v>0</v>
      </c>
      <c r="AD497">
        <f ca="1" t="shared" si="157"/>
        <v>0</v>
      </c>
    </row>
    <row r="498" spans="1:30">
      <c r="A498">
        <f>IF([1]Sheet!A498="","",[1]Sheet!A498)</f>
        <v>3275899</v>
      </c>
      <c r="B498" t="str">
        <f>IF(A498="","",[1]Sheet!B498)</f>
        <v>2025-04-20 06:24:13</v>
      </c>
      <c r="C498" t="str">
        <f>IF(A498="","",[1]Sheet!C498)</f>
        <v>小单32.36  大双32.36  大单35.28</v>
      </c>
      <c r="D498" t="str">
        <f>IF(A498="","",[1]Sheet!D498)</f>
        <v>大单</v>
      </c>
      <c r="E498">
        <f>IF(A498="","",[1]Sheet!E498)</f>
        <v>100</v>
      </c>
      <c r="F498">
        <f>IF(A498="","",[1]Sheet!F498)</f>
        <v>14</v>
      </c>
      <c r="G498" t="str">
        <f>IF(A498="","",[1]Sheet!G498)</f>
        <v>大双</v>
      </c>
      <c r="H498">
        <f>IF(A498="","",[1]Sheet!H498)</f>
        <v>0</v>
      </c>
      <c r="I498">
        <f>IF(A498="","",[1]Sheet!I498)</f>
        <v>-100</v>
      </c>
      <c r="J498" t="str">
        <f>IF(A498="","",IF(F498="待开奖","",[1]Sheet!J498))</f>
        <v>否</v>
      </c>
      <c r="K498">
        <f t="shared" si="159"/>
        <v>0</v>
      </c>
      <c r="L498" s="7">
        <f t="shared" si="160"/>
        <v>1</v>
      </c>
      <c r="M498" s="7" cm="1">
        <f ca="1" t="array" ref="M498">IF(L497="",IF(G497=0,M497,""),IF(ROW()&lt;32,"",AVERAGE(IF(OFFSET(L$2,ROW()-31,0,30,1)&lt;&gt;"",OFFSET(L$2,ROW()-31,0,30,1)))))</f>
        <v>0.8</v>
      </c>
      <c r="N498" s="8">
        <f ca="1" t="shared" si="163"/>
        <v>0.812903225806452</v>
      </c>
      <c r="O498" s="7">
        <f ca="1" t="array" ref="O498">IF(L497="","",IF(ROW()&lt;32,"",AVERAGE(IF(OFFSET(L$2,ROW()-21,0,20,1)&lt;&gt;"",OFFSET(L$2,ROW()-21,0,20,1)))))</f>
        <v>0.85</v>
      </c>
      <c r="P498" s="8">
        <f ca="1" t="shared" si="164"/>
        <v>0.859677419354839</v>
      </c>
      <c r="Q498" s="7">
        <f t="shared" si="161"/>
        <v>-68.1</v>
      </c>
      <c r="R498" s="7">
        <f t="shared" si="168"/>
        <v>8959.75679999986</v>
      </c>
      <c r="S498" s="14">
        <f t="shared" si="169"/>
        <v>0.041352981212024</v>
      </c>
      <c r="T498" s="15">
        <f ca="1" t="shared" si="170"/>
        <v>0.812903225806452</v>
      </c>
      <c r="U498" s="14">
        <f t="shared" si="171"/>
        <v>0.0584260042760101</v>
      </c>
      <c r="V498" s="9">
        <f t="shared" si="172"/>
        <v>0.910146601308167</v>
      </c>
      <c r="W498" s="16">
        <f t="shared" si="173"/>
        <v>1.43429264268393</v>
      </c>
      <c r="X498" s="17">
        <f ca="1" t="shared" si="174"/>
        <v>0.391902662641304</v>
      </c>
      <c r="Y498" s="9">
        <f ca="1" t="shared" si="165"/>
        <v>0.436512680011519</v>
      </c>
      <c r="Z498" s="5">
        <f ca="1" t="shared" si="166"/>
        <v>0.0913256724953121</v>
      </c>
      <c r="AA498">
        <f ca="1" t="shared" si="162"/>
        <v>0</v>
      </c>
      <c r="AB498">
        <f t="shared" si="167"/>
        <v>0</v>
      </c>
      <c r="AC498" s="5">
        <f ca="1" t="shared" si="175"/>
        <v>0</v>
      </c>
      <c r="AD498">
        <f ca="1" t="shared" si="157"/>
        <v>0</v>
      </c>
    </row>
    <row r="499" spans="1:30">
      <c r="A499">
        <f>IF([1]Sheet!A499="","",[1]Sheet!A499)</f>
        <v>3275900</v>
      </c>
      <c r="B499" t="str">
        <f>IF(A499="","",[1]Sheet!B499)</f>
        <v>2025-04-20 06:27:44</v>
      </c>
      <c r="C499" t="str">
        <f>IF(A499="","",[1]Sheet!C499)</f>
        <v>小单32.36  大双32.36  大单35.28</v>
      </c>
      <c r="D499" t="str">
        <f>IF(A499="","",[1]Sheet!D499)</f>
        <v>大单</v>
      </c>
      <c r="E499">
        <f>IF(A499="","",[1]Sheet!E499)</f>
        <v>100</v>
      </c>
      <c r="F499">
        <f>IF(A499="","",[1]Sheet!F499)</f>
        <v>13</v>
      </c>
      <c r="G499" t="str">
        <f>IF(A499="","",[1]Sheet!G499)</f>
        <v>小单</v>
      </c>
      <c r="H499">
        <f>IF(A499="","",[1]Sheet!H499)</f>
        <v>0</v>
      </c>
      <c r="I499">
        <f>IF(A499="","",[1]Sheet!I499)</f>
        <v>-100</v>
      </c>
      <c r="J499" t="str">
        <f>IF(A499="","",IF(F499="待开奖","",[1]Sheet!J499))</f>
        <v>否</v>
      </c>
      <c r="K499">
        <f t="shared" ref="K499:K536" si="176">IF(J499="是",1,IF(J499="否",0,""))</f>
        <v>0</v>
      </c>
      <c r="L499" s="7">
        <f t="shared" ref="L499:L536" si="177">IF(G499="","",IF(F499="待开奖","",IF(MID(D499,1,1)=MID(G499,1,1),1,IF(MID(D499,2,1)=MID(G499,2,1),1,0))))</f>
        <v>1</v>
      </c>
      <c r="M499" s="7" cm="1">
        <f ca="1" t="array" ref="M499">IF(L498="",IF(G498=0,M498,""),IF(ROW()&lt;32,"",AVERAGE(IF(OFFSET(L$2,ROW()-31,0,30,1)&lt;&gt;"",OFFSET(L$2,ROW()-31,0,30,1)))))</f>
        <v>0.8</v>
      </c>
      <c r="N499" s="8">
        <f ca="1" t="shared" si="163"/>
        <v>0.812903225806452</v>
      </c>
      <c r="O499" s="7">
        <f ca="1" t="array" ref="O499">IF(L498="","",IF(ROW()&lt;32,"",AVERAGE(IF(OFFSET(L$2,ROW()-21,0,20,1)&lt;&gt;"",OFFSET(L$2,ROW()-21,0,20,1)))))</f>
        <v>0.85</v>
      </c>
      <c r="P499" s="8">
        <f ca="1" t="shared" si="164"/>
        <v>0.859677419354839</v>
      </c>
      <c r="Q499" s="7">
        <f t="shared" ref="Q499:Q536" si="178">IF(OR(F499=13,F499=14),IF(L499=1,-68.1,I499),I499)</f>
        <v>-68.1</v>
      </c>
      <c r="R499" s="7">
        <f t="shared" si="168"/>
        <v>8891.65679999986</v>
      </c>
      <c r="S499" s="14">
        <f t="shared" si="169"/>
        <v>0.027248553340251</v>
      </c>
      <c r="T499" s="15">
        <f ca="1" t="shared" si="170"/>
        <v>0.812903225806452</v>
      </c>
      <c r="U499" s="14">
        <f t="shared" si="171"/>
        <v>0.0584260042760101</v>
      </c>
      <c r="V499" s="9">
        <f t="shared" si="172"/>
        <v>0.904841503781315</v>
      </c>
      <c r="W499" s="16">
        <f t="shared" si="173"/>
        <v>1.21633252594387</v>
      </c>
      <c r="X499" s="17">
        <f ca="1" t="shared" si="174"/>
        <v>0.365344812853081</v>
      </c>
      <c r="Y499" s="9">
        <f ca="1" t="shared" si="165"/>
        <v>0.427541817769281</v>
      </c>
      <c r="Z499" s="5">
        <f ca="1" t="shared" si="166"/>
        <v>0.0843948177969475</v>
      </c>
      <c r="AA499">
        <f ca="1" t="shared" si="162"/>
        <v>0</v>
      </c>
      <c r="AB499">
        <f t="shared" si="167"/>
        <v>1</v>
      </c>
      <c r="AC499" s="5">
        <f ca="1" t="shared" si="175"/>
        <v>0</v>
      </c>
      <c r="AD499">
        <f ca="1" t="shared" si="157"/>
        <v>0</v>
      </c>
    </row>
    <row r="500" spans="1:30">
      <c r="A500">
        <f>IF([1]Sheet!A500="","",[1]Sheet!A500)</f>
        <v>3275901</v>
      </c>
      <c r="B500" t="str">
        <f>IF(A500="","",[1]Sheet!B500)</f>
        <v>2025-04-20 06:31:15</v>
      </c>
      <c r="C500" t="str">
        <f>IF(A500="","",[1]Sheet!C500)</f>
        <v>小单32.36  大双32.36  大单35.28</v>
      </c>
      <c r="D500" t="str">
        <f>IF(A500="","",[1]Sheet!D500)</f>
        <v>大单</v>
      </c>
      <c r="E500">
        <f>IF(A500="","",[1]Sheet!E500)</f>
        <v>100</v>
      </c>
      <c r="F500">
        <f>IF(A500="","",[1]Sheet!F500)</f>
        <v>10</v>
      </c>
      <c r="G500" t="str">
        <f>IF(A500="","",[1]Sheet!G500)</f>
        <v>小双</v>
      </c>
      <c r="H500">
        <f>IF(A500="","",[1]Sheet!H500)</f>
        <v>0</v>
      </c>
      <c r="I500">
        <f>IF(A500="","",[1]Sheet!I500)</f>
        <v>-100</v>
      </c>
      <c r="J500" t="str">
        <f>IF(A500="","",IF(F500="待开奖","",[1]Sheet!J500))</f>
        <v>否</v>
      </c>
      <c r="K500">
        <f t="shared" si="176"/>
        <v>0</v>
      </c>
      <c r="L500" s="7">
        <f t="shared" si="177"/>
        <v>0</v>
      </c>
      <c r="M500" s="7" cm="1">
        <f ca="1" t="array" ref="M500">IF(L499="",IF(G499=0,M499,""),IF(ROW()&lt;32,"",AVERAGE(IF(OFFSET(L$2,ROW()-31,0,30,1)&lt;&gt;"",OFFSET(L$2,ROW()-31,0,30,1)))))</f>
        <v>0.8</v>
      </c>
      <c r="N500" s="8">
        <f ca="1" t="shared" si="163"/>
        <v>0.812903225806452</v>
      </c>
      <c r="O500" s="7">
        <f ca="1" t="array" ref="O500">IF(L499="","",IF(ROW()&lt;32,"",AVERAGE(IF(OFFSET(L$2,ROW()-21,0,20,1)&lt;&gt;"",OFFSET(L$2,ROW()-21,0,20,1)))))</f>
        <v>0.8</v>
      </c>
      <c r="P500" s="8">
        <f ca="1" t="shared" si="164"/>
        <v>0.812903225806452</v>
      </c>
      <c r="Q500" s="7">
        <f t="shared" si="178"/>
        <v>-100</v>
      </c>
      <c r="R500" s="7">
        <f t="shared" si="168"/>
        <v>8791.65679999986</v>
      </c>
      <c r="S500" s="14">
        <f t="shared" si="169"/>
        <v>0.0312643831096032</v>
      </c>
      <c r="T500" s="15">
        <f ca="1" t="shared" si="170"/>
        <v>0.812903225806452</v>
      </c>
      <c r="U500" s="14">
        <f t="shared" si="171"/>
        <v>0.0584260042760101</v>
      </c>
      <c r="V500" s="9">
        <f t="shared" si="172"/>
        <v>0.902786664019338</v>
      </c>
      <c r="W500" s="16">
        <f t="shared" si="173"/>
        <v>1.04196356072879</v>
      </c>
      <c r="X500" s="17">
        <f ca="1" t="shared" si="174"/>
        <v>0.348907181286181</v>
      </c>
      <c r="Y500" s="9">
        <f ca="1" t="shared" si="165"/>
        <v>0.418358288109875</v>
      </c>
      <c r="Z500" s="5">
        <f ca="1" t="shared" si="166"/>
        <v>0.0771512707388367</v>
      </c>
      <c r="AA500">
        <f ca="1" t="shared" si="162"/>
        <v>0</v>
      </c>
      <c r="AB500">
        <f t="shared" si="167"/>
        <v>1</v>
      </c>
      <c r="AC500" s="5">
        <f ca="1" t="shared" si="175"/>
        <v>0</v>
      </c>
      <c r="AD500">
        <f ca="1" t="shared" si="157"/>
        <v>0</v>
      </c>
    </row>
    <row r="501" spans="1:30">
      <c r="A501">
        <f>IF([1]Sheet!A501="","",[1]Sheet!A501)</f>
        <v>3275902</v>
      </c>
      <c r="B501" t="str">
        <f>IF(A501="","",[1]Sheet!B501)</f>
        <v>2025-04-20 06:34:46</v>
      </c>
      <c r="C501" t="str">
        <f>IF(A501="","",[1]Sheet!C501)</f>
        <v>小单32.36  大双32.36  大单35.28</v>
      </c>
      <c r="D501" t="str">
        <f>IF(A501="","",[1]Sheet!D501)</f>
        <v>大单</v>
      </c>
      <c r="E501">
        <f>IF(A501="","",[1]Sheet!E501)</f>
        <v>100</v>
      </c>
      <c r="F501">
        <f>IF(A501="","",[1]Sheet!F501)</f>
        <v>7</v>
      </c>
      <c r="G501" t="str">
        <f>IF(A501="","",[1]Sheet!G501)</f>
        <v>小单</v>
      </c>
      <c r="H501">
        <f>IF(A501="","",[1]Sheet!H501)</f>
        <v>152.7392</v>
      </c>
      <c r="I501">
        <f>IF(A501="","",[1]Sheet!I501)</f>
        <v>52.7392</v>
      </c>
      <c r="J501" t="str">
        <f>IF(A501="","",IF(F501="待开奖","",[1]Sheet!J501))</f>
        <v>是</v>
      </c>
      <c r="K501">
        <f t="shared" si="176"/>
        <v>1</v>
      </c>
      <c r="L501" s="7">
        <f t="shared" si="177"/>
        <v>1</v>
      </c>
      <c r="M501" s="7" cm="1">
        <f ca="1" t="array" ref="M501">IF(L500="",IF(G500=0,M500,""),IF(ROW()&lt;32,"",AVERAGE(IF(OFFSET(L$2,ROW()-31,0,30,1)&lt;&gt;"",OFFSET(L$2,ROW()-31,0,30,1)))))</f>
        <v>0.8</v>
      </c>
      <c r="N501" s="8">
        <f ca="1" t="shared" si="163"/>
        <v>0.748387096774194</v>
      </c>
      <c r="O501" s="7">
        <f ca="1" t="array" ref="O501">IF(L500="","",IF(ROW()&lt;32,"",AVERAGE(IF(OFFSET(L$2,ROW()-21,0,20,1)&lt;&gt;"",OFFSET(L$2,ROW()-21,0,20,1)))))</f>
        <v>0.8</v>
      </c>
      <c r="P501" s="8">
        <f ca="1" t="shared" si="164"/>
        <v>0.748387096774194</v>
      </c>
      <c r="Q501" s="7">
        <f t="shared" si="178"/>
        <v>52.7392</v>
      </c>
      <c r="R501" s="7">
        <f t="shared" si="168"/>
        <v>8844.39599999986</v>
      </c>
      <c r="S501" s="14">
        <f t="shared" si="169"/>
        <v>0.0134644328571351</v>
      </c>
      <c r="T501" s="15">
        <f ca="1" t="shared" si="170"/>
        <v>0.748387096774194</v>
      </c>
      <c r="U501" s="14">
        <f t="shared" si="171"/>
        <v>0.0584260042760101</v>
      </c>
      <c r="V501" s="9">
        <f t="shared" si="172"/>
        <v>0.891566956259391</v>
      </c>
      <c r="W501" s="16">
        <f t="shared" si="173"/>
        <v>1.04196356072879</v>
      </c>
      <c r="X501" s="17">
        <f ca="1" t="shared" si="174"/>
        <v>0.329541999627994</v>
      </c>
      <c r="Y501" s="9">
        <f ca="1" t="shared" si="165"/>
        <v>0.410991693788889</v>
      </c>
      <c r="Z501" s="5">
        <f ca="1" t="shared" si="166"/>
        <v>0.0746900103140385</v>
      </c>
      <c r="AA501">
        <f ca="1" t="shared" si="162"/>
        <v>0</v>
      </c>
      <c r="AB501">
        <f t="shared" si="167"/>
        <v>0</v>
      </c>
      <c r="AC501" s="5">
        <f ca="1" t="shared" si="175"/>
        <v>0</v>
      </c>
      <c r="AD501">
        <f ca="1" t="shared" si="157"/>
        <v>0</v>
      </c>
    </row>
    <row r="502" spans="1:30">
      <c r="A502">
        <f>IF([1]Sheet!A502="","",[1]Sheet!A502)</f>
        <v>3275903</v>
      </c>
      <c r="B502" t="str">
        <f>IF(A502="","",[1]Sheet!B502)</f>
        <v>2025-04-20 06:38:17</v>
      </c>
      <c r="C502" t="str">
        <f>IF(A502="","",[1]Sheet!C502)</f>
        <v>小单32.36  大双32.36  大单35.28</v>
      </c>
      <c r="D502" t="str">
        <f>IF(A502="","",[1]Sheet!D502)</f>
        <v>大单</v>
      </c>
      <c r="E502">
        <f>IF(A502="","",[1]Sheet!E502)</f>
        <v>100</v>
      </c>
      <c r="F502">
        <f>IF(A502="","",[1]Sheet!F502)</f>
        <v>13</v>
      </c>
      <c r="G502" t="str">
        <f>IF(A502="","",[1]Sheet!G502)</f>
        <v>小单</v>
      </c>
      <c r="H502">
        <f>IF(A502="","",[1]Sheet!H502)</f>
        <v>0</v>
      </c>
      <c r="I502">
        <f>IF(A502="","",[1]Sheet!I502)</f>
        <v>-100</v>
      </c>
      <c r="J502" t="str">
        <f>IF(A502="","",IF(F502="待开奖","",[1]Sheet!J502))</f>
        <v>否</v>
      </c>
      <c r="K502">
        <f t="shared" si="176"/>
        <v>0</v>
      </c>
      <c r="L502" s="7">
        <f t="shared" si="177"/>
        <v>1</v>
      </c>
      <c r="M502" s="7" cm="1">
        <f ca="1" t="array" ref="M502">IF(L501="",IF(G501=0,M501,""),IF(ROW()&lt;32,"",AVERAGE(IF(OFFSET(L$2,ROW()-31,0,30,1)&lt;&gt;"",OFFSET(L$2,ROW()-31,0,30,1)))))</f>
        <v>0.8</v>
      </c>
      <c r="N502" s="8">
        <f ca="1" t="shared" si="163"/>
        <v>0.812903225806452</v>
      </c>
      <c r="O502" s="7">
        <f ca="1" t="array" ref="O502">IF(L501="","",IF(ROW()&lt;32,"",AVERAGE(IF(OFFSET(L$2,ROW()-21,0,20,1)&lt;&gt;"",OFFSET(L$2,ROW()-21,0,20,1)))))</f>
        <v>0.85</v>
      </c>
      <c r="P502" s="8">
        <f ca="1" t="shared" si="164"/>
        <v>0.859677419354839</v>
      </c>
      <c r="Q502" s="7">
        <f t="shared" si="178"/>
        <v>-68.1</v>
      </c>
      <c r="R502" s="7">
        <f t="shared" si="168"/>
        <v>8776.29599999986</v>
      </c>
      <c r="S502" s="14">
        <f t="shared" si="169"/>
        <v>0.013380376032074</v>
      </c>
      <c r="T502" s="15">
        <f ca="1" t="shared" si="170"/>
        <v>0.812903225806452</v>
      </c>
      <c r="U502" s="14">
        <f t="shared" si="171"/>
        <v>0.0584260042760101</v>
      </c>
      <c r="V502" s="9">
        <f t="shared" si="172"/>
        <v>0.87969464143383</v>
      </c>
      <c r="W502" s="16">
        <f t="shared" si="173"/>
        <v>1.04194036119278</v>
      </c>
      <c r="X502" s="17">
        <f ca="1" t="shared" si="174"/>
        <v>0.34123045695077</v>
      </c>
      <c r="Y502" s="9">
        <f ca="1" t="shared" si="165"/>
        <v>0.404315246697547</v>
      </c>
      <c r="Z502" s="5">
        <f ca="1" t="shared" si="166"/>
        <v>0.0716120711583979</v>
      </c>
      <c r="AA502">
        <f ca="1" t="shared" si="162"/>
        <v>0</v>
      </c>
      <c r="AB502">
        <f t="shared" si="167"/>
        <v>0</v>
      </c>
      <c r="AC502" s="5">
        <f ca="1" t="shared" si="175"/>
        <v>0</v>
      </c>
      <c r="AD502">
        <f ca="1" t="shared" si="157"/>
        <v>0</v>
      </c>
    </row>
    <row r="503" spans="1:30">
      <c r="A503">
        <f>IF([1]Sheet!A503="","",[1]Sheet!A503)</f>
        <v>3275904</v>
      </c>
      <c r="B503" t="str">
        <f>IF(A503="","",[1]Sheet!B503)</f>
        <v>2025-04-20 06:41:38</v>
      </c>
      <c r="C503" t="str">
        <f>IF(A503="","",[1]Sheet!C503)</f>
        <v>小单32.36  大双32.36  大单35.28</v>
      </c>
      <c r="D503" t="str">
        <f>IF(A503="","",[1]Sheet!D503)</f>
        <v>大单</v>
      </c>
      <c r="E503">
        <f>IF(A503="","",[1]Sheet!E503)</f>
        <v>100</v>
      </c>
      <c r="F503">
        <f>IF(A503="","",[1]Sheet!F503)</f>
        <v>20</v>
      </c>
      <c r="G503" t="str">
        <f>IF(A503="","",[1]Sheet!G503)</f>
        <v>大双</v>
      </c>
      <c r="H503">
        <f>IF(A503="","",[1]Sheet!H503)</f>
        <v>152.7392</v>
      </c>
      <c r="I503">
        <f>IF(A503="","",[1]Sheet!I503)</f>
        <v>52.7392</v>
      </c>
      <c r="J503" t="str">
        <f>IF(A503="","",IF(F503="待开奖","",[1]Sheet!J503))</f>
        <v>是</v>
      </c>
      <c r="K503">
        <f t="shared" si="176"/>
        <v>1</v>
      </c>
      <c r="L503" s="7">
        <f t="shared" si="177"/>
        <v>1</v>
      </c>
      <c r="M503" s="7" cm="1">
        <f ca="1" t="array" ref="M503">IF(L502="",IF(G502=0,M502,""),IF(ROW()&lt;32,"",AVERAGE(IF(OFFSET(L$2,ROW()-31,0,30,1)&lt;&gt;"",OFFSET(L$2,ROW()-31,0,30,1)))))</f>
        <v>0.8</v>
      </c>
      <c r="N503" s="8">
        <f ca="1" t="shared" si="163"/>
        <v>0.812903225806452</v>
      </c>
      <c r="O503" s="7">
        <f ca="1" t="array" ref="O503">IF(L502="","",IF(ROW()&lt;32,"",AVERAGE(IF(OFFSET(L$2,ROW()-21,0,20,1)&lt;&gt;"",OFFSET(L$2,ROW()-21,0,20,1)))))</f>
        <v>0.9</v>
      </c>
      <c r="P503" s="8">
        <f ca="1" t="shared" si="164"/>
        <v>0.906451612903226</v>
      </c>
      <c r="Q503" s="7">
        <f t="shared" si="178"/>
        <v>52.7392</v>
      </c>
      <c r="R503" s="7">
        <f t="shared" si="168"/>
        <v>8829.03519999986</v>
      </c>
      <c r="S503" s="14">
        <f t="shared" si="169"/>
        <v>-0.000462441365137048</v>
      </c>
      <c r="T503" s="15">
        <f ca="1" t="shared" si="170"/>
        <v>0.812903225806452</v>
      </c>
      <c r="U503" s="14">
        <f t="shared" si="171"/>
        <v>0.0584260042760101</v>
      </c>
      <c r="V503" s="9">
        <f t="shared" si="172"/>
        <v>0.820102790049981</v>
      </c>
      <c r="W503" s="16">
        <f t="shared" si="173"/>
        <v>0.899255286267522</v>
      </c>
      <c r="X503" s="17">
        <f ca="1" t="shared" si="174"/>
        <v>0.316849919100697</v>
      </c>
      <c r="Y503" s="9">
        <f ca="1" t="shared" si="165"/>
        <v>0.39686171754419</v>
      </c>
      <c r="Z503" s="5">
        <f ca="1" t="shared" si="166"/>
        <v>0.0686289404832927</v>
      </c>
      <c r="AA503">
        <f ca="1" t="shared" si="162"/>
        <v>0</v>
      </c>
      <c r="AB503">
        <f t="shared" si="167"/>
        <v>1</v>
      </c>
      <c r="AC503" s="5">
        <f ca="1" t="shared" si="175"/>
        <v>0</v>
      </c>
      <c r="AD503">
        <f ca="1" t="shared" si="157"/>
        <v>0</v>
      </c>
    </row>
    <row r="504" spans="1:30">
      <c r="A504">
        <f>IF([1]Sheet!A504="","",[1]Sheet!A504)</f>
        <v>3275905</v>
      </c>
      <c r="B504" t="str">
        <f>IF(A504="","",[1]Sheet!B504)</f>
        <v>2025-04-20 06:45:19</v>
      </c>
      <c r="C504" t="str">
        <f>IF(A504="","",[1]Sheet!C504)</f>
        <v>小单32.36  大双32.36  大单35.28</v>
      </c>
      <c r="D504" t="str">
        <f>IF(A504="","",[1]Sheet!D504)</f>
        <v>大单</v>
      </c>
      <c r="E504">
        <f>IF(A504="","",[1]Sheet!E504)</f>
        <v>100</v>
      </c>
      <c r="F504">
        <f>IF(A504="","",[1]Sheet!F504)</f>
        <v>16</v>
      </c>
      <c r="G504" t="str">
        <f>IF(A504="","",[1]Sheet!G504)</f>
        <v>大双</v>
      </c>
      <c r="H504">
        <f>IF(A504="","",[1]Sheet!H504)</f>
        <v>152.7392</v>
      </c>
      <c r="I504">
        <f>IF(A504="","",[1]Sheet!I504)</f>
        <v>52.7392</v>
      </c>
      <c r="J504" t="str">
        <f>IF(A504="","",IF(F504="待开奖","",[1]Sheet!J504))</f>
        <v>是</v>
      </c>
      <c r="K504">
        <f t="shared" si="176"/>
        <v>1</v>
      </c>
      <c r="L504" s="7">
        <f t="shared" si="177"/>
        <v>1</v>
      </c>
      <c r="M504" s="7" cm="1">
        <f ca="1" t="array" ref="M504">IF(L503="",IF(G503=0,M503,""),IF(ROW()&lt;32,"",AVERAGE(IF(OFFSET(L$2,ROW()-31,0,30,1)&lt;&gt;"",OFFSET(L$2,ROW()-31,0,30,1)))))</f>
        <v>0.833333333333333</v>
      </c>
      <c r="N504" s="8">
        <f ca="1" t="shared" si="163"/>
        <v>0.812903225806452</v>
      </c>
      <c r="O504" s="7">
        <f ca="1" t="array" ref="O504">IF(L503="","",IF(ROW()&lt;32,"",AVERAGE(IF(OFFSET(L$2,ROW()-21,0,20,1)&lt;&gt;"",OFFSET(L$2,ROW()-21,0,20,1)))))</f>
        <v>0.9</v>
      </c>
      <c r="P504" s="8">
        <f ca="1" t="shared" si="164"/>
        <v>0.906451612903226</v>
      </c>
      <c r="Q504" s="7">
        <f t="shared" si="178"/>
        <v>52.7392</v>
      </c>
      <c r="R504" s="7">
        <f t="shared" si="168"/>
        <v>8881.77439999986</v>
      </c>
      <c r="S504" s="14">
        <f t="shared" si="169"/>
        <v>0.0171281907272836</v>
      </c>
      <c r="T504" s="15">
        <f ca="1" t="shared" si="170"/>
        <v>0.812903225806452</v>
      </c>
      <c r="U504" s="14">
        <f t="shared" si="171"/>
        <v>0.0584260042760101</v>
      </c>
      <c r="V504" s="9">
        <f t="shared" si="172"/>
        <v>0.803167133907392</v>
      </c>
      <c r="W504" s="16">
        <f t="shared" si="173"/>
        <v>0.899255286267522</v>
      </c>
      <c r="X504" s="17">
        <f ca="1" t="shared" si="174"/>
        <v>0.320433543114164</v>
      </c>
      <c r="Y504" s="9">
        <f ca="1" t="shared" si="165"/>
        <v>0.388747219018486</v>
      </c>
      <c r="Z504" s="5">
        <f ca="1" t="shared" si="166"/>
        <v>0.0625226871886974</v>
      </c>
      <c r="AA504">
        <f ca="1" t="shared" si="162"/>
        <v>0</v>
      </c>
      <c r="AB504">
        <f t="shared" si="167"/>
        <v>0</v>
      </c>
      <c r="AC504" s="5">
        <f ca="1" t="shared" si="175"/>
        <v>0</v>
      </c>
      <c r="AD504">
        <f ca="1" t="shared" si="157"/>
        <v>0</v>
      </c>
    </row>
    <row r="505" spans="1:30">
      <c r="A505">
        <f>IF([1]Sheet!A505="","",[1]Sheet!A505)</f>
        <v>3275906</v>
      </c>
      <c r="B505" t="str">
        <f>IF(A505="","",[1]Sheet!B505)</f>
        <v>2025-04-20 06:48:40</v>
      </c>
      <c r="C505" t="str">
        <f>IF(A505="","",[1]Sheet!C505)</f>
        <v>小单32.36  大双32.36  大单35.28</v>
      </c>
      <c r="D505" t="str">
        <f>IF(A505="","",[1]Sheet!D505)</f>
        <v>大单</v>
      </c>
      <c r="E505">
        <f>IF(A505="","",[1]Sheet!E505)</f>
        <v>100</v>
      </c>
      <c r="F505">
        <f>IF(A505="","",[1]Sheet!F505)</f>
        <v>11</v>
      </c>
      <c r="G505" t="str">
        <f>IF(A505="","",[1]Sheet!G505)</f>
        <v>小单</v>
      </c>
      <c r="H505">
        <f>IF(A505="","",[1]Sheet!H505)</f>
        <v>152.7392</v>
      </c>
      <c r="I505">
        <f>IF(A505="","",[1]Sheet!I505)</f>
        <v>52.7392</v>
      </c>
      <c r="J505" t="str">
        <f>IF(A505="","",IF(F505="待开奖","",[1]Sheet!J505))</f>
        <v>是</v>
      </c>
      <c r="K505">
        <f t="shared" si="176"/>
        <v>1</v>
      </c>
      <c r="L505" s="7">
        <f t="shared" si="177"/>
        <v>1</v>
      </c>
      <c r="M505" s="7" cm="1">
        <f ca="1" t="array" ref="M505">IF(L504="",IF(G504=0,M504,""),IF(ROW()&lt;32,"",AVERAGE(IF(OFFSET(L$2,ROW()-31,0,30,1)&lt;&gt;"",OFFSET(L$2,ROW()-31,0,30,1)))))</f>
        <v>0.833333333333333</v>
      </c>
      <c r="N505" s="8">
        <f ca="1" t="shared" si="163"/>
        <v>0.844086021505376</v>
      </c>
      <c r="O505" s="7">
        <f ca="1" t="array" ref="O505">IF(L504="","",IF(ROW()&lt;32,"",AVERAGE(IF(OFFSET(L$2,ROW()-21,0,20,1)&lt;&gt;"",OFFSET(L$2,ROW()-21,0,20,1)))))</f>
        <v>0.9</v>
      </c>
      <c r="P505" s="8">
        <f ca="1" t="shared" si="164"/>
        <v>0.906451612903226</v>
      </c>
      <c r="Q505" s="7">
        <f t="shared" si="178"/>
        <v>52.7392</v>
      </c>
      <c r="R505" s="7">
        <f t="shared" si="168"/>
        <v>8934.51359999986</v>
      </c>
      <c r="S505" s="14">
        <f t="shared" si="169"/>
        <v>0.0175277210599033</v>
      </c>
      <c r="T505" s="15">
        <f ca="1" t="shared" si="170"/>
        <v>0.844086021505376</v>
      </c>
      <c r="U505" s="14">
        <f t="shared" si="171"/>
        <v>0.0584260042760101</v>
      </c>
      <c r="V505" s="9">
        <f t="shared" si="172"/>
        <v>0.797923559990864</v>
      </c>
      <c r="W505" s="16">
        <f t="shared" si="173"/>
        <v>1.04191716165677</v>
      </c>
      <c r="X505" s="17">
        <f ca="1" t="shared" si="174"/>
        <v>0.340531791501006</v>
      </c>
      <c r="Y505" s="9">
        <f ca="1" t="shared" si="165"/>
        <v>0.383314722746193</v>
      </c>
      <c r="Z505" s="5">
        <f ca="1" t="shared" si="166"/>
        <v>0.0593133558787914</v>
      </c>
      <c r="AA505">
        <f ca="1" t="shared" si="162"/>
        <v>0</v>
      </c>
      <c r="AB505">
        <f t="shared" si="167"/>
        <v>0</v>
      </c>
      <c r="AC505" s="5">
        <f ca="1" t="shared" si="175"/>
        <v>0</v>
      </c>
      <c r="AD505">
        <f ca="1" t="shared" si="157"/>
        <v>0</v>
      </c>
    </row>
    <row r="506" spans="1:30">
      <c r="A506">
        <f>IF([1]Sheet!A506="","",[1]Sheet!A506)</f>
        <v>3275907</v>
      </c>
      <c r="B506" t="str">
        <f>IF(A506="","",[1]Sheet!B506)</f>
        <v>2025-04-20 06:52:11</v>
      </c>
      <c r="C506" t="str">
        <f>IF(A506="","",[1]Sheet!C506)</f>
        <v>小单32.36  大双32.36  大单35.28</v>
      </c>
      <c r="D506" t="str">
        <f>IF(A506="","",[1]Sheet!D506)</f>
        <v>大单</v>
      </c>
      <c r="E506">
        <f>IF(A506="","",[1]Sheet!E506)</f>
        <v>100</v>
      </c>
      <c r="F506">
        <f>IF(A506="","",[1]Sheet!F506)</f>
        <v>12</v>
      </c>
      <c r="G506" t="str">
        <f>IF(A506="","",[1]Sheet!G506)</f>
        <v>小双</v>
      </c>
      <c r="H506">
        <f>IF(A506="","",[1]Sheet!H506)</f>
        <v>0</v>
      </c>
      <c r="I506">
        <f>IF(A506="","",[1]Sheet!I506)</f>
        <v>-100</v>
      </c>
      <c r="J506" t="str">
        <f>IF(A506="","",IF(F506="待开奖","",[1]Sheet!J506))</f>
        <v>否</v>
      </c>
      <c r="K506">
        <f t="shared" si="176"/>
        <v>0</v>
      </c>
      <c r="L506" s="7">
        <f t="shared" si="177"/>
        <v>0</v>
      </c>
      <c r="M506" s="7" cm="1">
        <f ca="1" t="array" ref="M506">IF(L505="",IF(G505=0,M505,""),IF(ROW()&lt;32,"",AVERAGE(IF(OFFSET(L$2,ROW()-31,0,30,1)&lt;&gt;"",OFFSET(L$2,ROW()-31,0,30,1)))))</f>
        <v>0.8</v>
      </c>
      <c r="N506" s="8">
        <f ca="1" t="shared" si="163"/>
        <v>0.844086021505376</v>
      </c>
      <c r="O506" s="7">
        <f ca="1" t="array" ref="O506">IF(L505="","",IF(ROW()&lt;32,"",AVERAGE(IF(OFFSET(L$2,ROW()-21,0,20,1)&lt;&gt;"",OFFSET(L$2,ROW()-21,0,20,1)))))</f>
        <v>0.85</v>
      </c>
      <c r="P506" s="8">
        <f ca="1" t="shared" si="164"/>
        <v>0.859677419354839</v>
      </c>
      <c r="Q506" s="7">
        <f t="shared" si="178"/>
        <v>-100</v>
      </c>
      <c r="R506" s="7">
        <f t="shared" si="168"/>
        <v>8834.51359999986</v>
      </c>
      <c r="S506" s="14">
        <f t="shared" si="169"/>
        <v>0.0179214978130641</v>
      </c>
      <c r="T506" s="15">
        <f ca="1" t="shared" si="170"/>
        <v>0.844086021505376</v>
      </c>
      <c r="U506" s="14">
        <f t="shared" si="171"/>
        <v>0.0584260042760101</v>
      </c>
      <c r="V506" s="9">
        <f t="shared" si="172"/>
        <v>0.793472703024264</v>
      </c>
      <c r="W506" s="16">
        <f t="shared" si="173"/>
        <v>1.04623387532249</v>
      </c>
      <c r="X506" s="17">
        <f ca="1" t="shared" si="174"/>
        <v>0.340636510196867</v>
      </c>
      <c r="Y506" s="9">
        <f ca="1" t="shared" si="165"/>
        <v>0.377656944762657</v>
      </c>
      <c r="Z506" s="5">
        <f ca="1" t="shared" si="166"/>
        <v>0.0548514164378656</v>
      </c>
      <c r="AA506">
        <f ca="1" t="shared" si="162"/>
        <v>0</v>
      </c>
      <c r="AB506">
        <f t="shared" si="167"/>
        <v>0</v>
      </c>
      <c r="AC506" s="5">
        <f ca="1" t="shared" si="175"/>
        <v>0</v>
      </c>
      <c r="AD506">
        <f ca="1" t="shared" si="157"/>
        <v>0</v>
      </c>
    </row>
    <row r="507" spans="1:30">
      <c r="A507">
        <f>IF([1]Sheet!A507="","",[1]Sheet!A507)</f>
        <v>3275908</v>
      </c>
      <c r="B507" t="str">
        <f>IF(A507="","",[1]Sheet!B507)</f>
        <v>2025-04-20 06:55:42</v>
      </c>
      <c r="C507" t="str">
        <f>IF(A507="","",[1]Sheet!C507)</f>
        <v>小单32.36  大双32.36  大单35.28</v>
      </c>
      <c r="D507" t="str">
        <f>IF(A507="","",[1]Sheet!D507)</f>
        <v>大单</v>
      </c>
      <c r="E507">
        <f>IF(A507="","",[1]Sheet!E507)</f>
        <v>100</v>
      </c>
      <c r="F507">
        <f>IF(A507="","",[1]Sheet!F507)</f>
        <v>14</v>
      </c>
      <c r="G507" t="str">
        <f>IF(A507="","",[1]Sheet!G507)</f>
        <v>大双</v>
      </c>
      <c r="H507">
        <f>IF(A507="","",[1]Sheet!H507)</f>
        <v>0</v>
      </c>
      <c r="I507">
        <f>IF(A507="","",[1]Sheet!I507)</f>
        <v>-100</v>
      </c>
      <c r="J507" t="str">
        <f>IF(A507="","",IF(F507="待开奖","",[1]Sheet!J507))</f>
        <v>否</v>
      </c>
      <c r="K507">
        <f t="shared" si="176"/>
        <v>0</v>
      </c>
      <c r="L507" s="7">
        <f t="shared" si="177"/>
        <v>1</v>
      </c>
      <c r="M507" s="7" cm="1">
        <f ca="1" t="array" ref="M507">IF(L506="",IF(G506=0,M506,""),IF(ROW()&lt;32,"",AVERAGE(IF(OFFSET(L$2,ROW()-31,0,30,1)&lt;&gt;"",OFFSET(L$2,ROW()-31,0,30,1)))))</f>
        <v>0.833333333333333</v>
      </c>
      <c r="N507" s="8">
        <f ca="1" t="shared" si="163"/>
        <v>0.748387096774194</v>
      </c>
      <c r="O507" s="7">
        <f ca="1" t="array" ref="O507">IF(L506="","",IF(ROW()&lt;32,"",AVERAGE(IF(OFFSET(L$2,ROW()-21,0,20,1)&lt;&gt;"",OFFSET(L$2,ROW()-21,0,20,1)))))</f>
        <v>0.9</v>
      </c>
      <c r="P507" s="8">
        <f ca="1" t="shared" si="164"/>
        <v>0.841935483870968</v>
      </c>
      <c r="Q507" s="7">
        <f t="shared" si="178"/>
        <v>-68.1</v>
      </c>
      <c r="R507" s="7">
        <f t="shared" si="168"/>
        <v>8766.41359999986</v>
      </c>
      <c r="S507" s="14">
        <f t="shared" si="169"/>
        <v>0.0181292063382451</v>
      </c>
      <c r="T507" s="15">
        <f ca="1" t="shared" si="170"/>
        <v>0.748387096774194</v>
      </c>
      <c r="U507" s="14">
        <f t="shared" si="171"/>
        <v>0.0584260042760101</v>
      </c>
      <c r="V507" s="9">
        <f t="shared" si="172"/>
        <v>0.789510378436497</v>
      </c>
      <c r="W507" s="16">
        <f t="shared" si="173"/>
        <v>0.907093325575898</v>
      </c>
      <c r="X507" s="17">
        <f ca="1" t="shared" si="174"/>
        <v>0.307248750374749</v>
      </c>
      <c r="Y507" s="9">
        <f ca="1" t="shared" si="165"/>
        <v>0.371001617358511</v>
      </c>
      <c r="Z507" s="5">
        <f ca="1" t="shared" si="166"/>
        <v>0.0507224032146071</v>
      </c>
      <c r="AA507">
        <f ca="1" t="shared" si="162"/>
        <v>0</v>
      </c>
      <c r="AB507">
        <f t="shared" si="167"/>
        <v>0</v>
      </c>
      <c r="AC507" s="5">
        <f ca="1" t="shared" si="175"/>
        <v>0</v>
      </c>
      <c r="AD507">
        <f ca="1" t="shared" si="157"/>
        <v>0</v>
      </c>
    </row>
    <row r="508" spans="1:30">
      <c r="A508">
        <f>IF([1]Sheet!A508="","",[1]Sheet!A508)</f>
        <v>3275909</v>
      </c>
      <c r="B508" t="str">
        <f>IF(A508="","",[1]Sheet!B508)</f>
        <v>2025-04-20 06:59:12</v>
      </c>
      <c r="C508" t="str">
        <f>IF(A508="","",[1]Sheet!C508)</f>
        <v>小单32.36  大双32.36  大单35.28</v>
      </c>
      <c r="D508" t="str">
        <f>IF(A508="","",[1]Sheet!D508)</f>
        <v>大单</v>
      </c>
      <c r="E508">
        <f>IF(A508="","",[1]Sheet!E508)</f>
        <v>100</v>
      </c>
      <c r="F508">
        <f>IF(A508="","",[1]Sheet!F508)</f>
        <v>18</v>
      </c>
      <c r="G508" t="str">
        <f>IF(A508="","",[1]Sheet!G508)</f>
        <v>大双</v>
      </c>
      <c r="H508">
        <f>IF(A508="","",[1]Sheet!H508)</f>
        <v>152.7392</v>
      </c>
      <c r="I508">
        <f>IF(A508="","",[1]Sheet!I508)</f>
        <v>52.7392</v>
      </c>
      <c r="J508" t="str">
        <f>IF(A508="","",IF(F508="待开奖","",[1]Sheet!J508))</f>
        <v>是</v>
      </c>
      <c r="K508">
        <f t="shared" si="176"/>
        <v>1</v>
      </c>
      <c r="L508" s="7">
        <f t="shared" si="177"/>
        <v>1</v>
      </c>
      <c r="M508" s="7" cm="1">
        <f ca="1" t="array" ref="M508">IF(L507="",IF(G507=0,M507,""),IF(ROW()&lt;32,"",AVERAGE(IF(OFFSET(L$2,ROW()-31,0,30,1)&lt;&gt;"",OFFSET(L$2,ROW()-31,0,30,1)))))</f>
        <v>0.833333333333333</v>
      </c>
      <c r="N508" s="8">
        <f ca="1" t="shared" si="163"/>
        <v>0.844086021505376</v>
      </c>
      <c r="O508" s="7">
        <f ca="1" t="array" ref="O508">IF(L507="","",IF(ROW()&lt;32,"",AVERAGE(IF(OFFSET(L$2,ROW()-21,0,20,1)&lt;&gt;"",OFFSET(L$2,ROW()-21,0,20,1)))))</f>
        <v>0.9</v>
      </c>
      <c r="P508" s="8">
        <f ca="1" t="shared" si="164"/>
        <v>0.906451612903226</v>
      </c>
      <c r="Q508" s="7">
        <f t="shared" si="178"/>
        <v>52.7392</v>
      </c>
      <c r="R508" s="7">
        <f t="shared" si="168"/>
        <v>8819.15279999986</v>
      </c>
      <c r="S508" s="14">
        <f t="shared" si="169"/>
        <v>0.0182726125653881</v>
      </c>
      <c r="T508" s="15">
        <f ca="1" t="shared" si="170"/>
        <v>0.844086021505376</v>
      </c>
      <c r="U508" s="14">
        <f t="shared" si="171"/>
        <v>0.0584260042760101</v>
      </c>
      <c r="V508" s="9">
        <f t="shared" si="172"/>
        <v>0.785457629593483</v>
      </c>
      <c r="W508" s="16">
        <f t="shared" si="173"/>
        <v>0.907101571803893</v>
      </c>
      <c r="X508" s="17">
        <f ca="1" t="shared" si="174"/>
        <v>0.326027106927626</v>
      </c>
      <c r="Y508" s="9">
        <f ca="1" t="shared" si="165"/>
        <v>0.366184372908281</v>
      </c>
      <c r="Z508" s="5">
        <f ca="1" t="shared" si="166"/>
        <v>0.047819320807847</v>
      </c>
      <c r="AA508">
        <f ca="1" t="shared" si="162"/>
        <v>0</v>
      </c>
      <c r="AB508">
        <f t="shared" si="167"/>
        <v>1</v>
      </c>
      <c r="AC508" s="5">
        <f ca="1" t="shared" si="175"/>
        <v>0</v>
      </c>
      <c r="AD508">
        <f ca="1" t="shared" si="157"/>
        <v>0</v>
      </c>
    </row>
    <row r="509" spans="1:30">
      <c r="A509">
        <f>IF([1]Sheet!A509="","",[1]Sheet!A509)</f>
        <v>3275910</v>
      </c>
      <c r="B509" t="str">
        <f>IF(A509="","",[1]Sheet!B509)</f>
        <v>2025-04-20 07:02:43</v>
      </c>
      <c r="C509" t="str">
        <f>IF(A509="","",[1]Sheet!C509)</f>
        <v>小单32.36  大双32.36  大单35.28</v>
      </c>
      <c r="D509" t="str">
        <f>IF(A509="","",[1]Sheet!D509)</f>
        <v>大单</v>
      </c>
      <c r="E509">
        <f>IF(A509="","",[1]Sheet!E509)</f>
        <v>100</v>
      </c>
      <c r="F509">
        <f>IF(A509="","",[1]Sheet!F509)</f>
        <v>16</v>
      </c>
      <c r="G509" t="str">
        <f>IF(A509="","",[1]Sheet!G509)</f>
        <v>大双</v>
      </c>
      <c r="H509">
        <f>IF(A509="","",[1]Sheet!H509)</f>
        <v>152.7392</v>
      </c>
      <c r="I509">
        <f>IF(A509="","",[1]Sheet!I509)</f>
        <v>52.7392</v>
      </c>
      <c r="J509" t="str">
        <f>IF(A509="","",IF(F509="待开奖","",[1]Sheet!J509))</f>
        <v>是</v>
      </c>
      <c r="K509">
        <f t="shared" si="176"/>
        <v>1</v>
      </c>
      <c r="L509" s="7">
        <f t="shared" si="177"/>
        <v>1</v>
      </c>
      <c r="M509" s="7" cm="1">
        <f ca="1" t="array" ref="M509">IF(L508="",IF(G508=0,M508,""),IF(ROW()&lt;32,"",AVERAGE(IF(OFFSET(L$2,ROW()-31,0,30,1)&lt;&gt;"",OFFSET(L$2,ROW()-31,0,30,1)))))</f>
        <v>0.833333333333333</v>
      </c>
      <c r="N509" s="8">
        <f ca="1" t="shared" si="163"/>
        <v>0.844086021505376</v>
      </c>
      <c r="O509" s="7">
        <f ca="1" t="array" ref="O509">IF(L508="","",IF(ROW()&lt;32,"",AVERAGE(IF(OFFSET(L$2,ROW()-21,0,20,1)&lt;&gt;"",OFFSET(L$2,ROW()-21,0,20,1)))))</f>
        <v>0.9</v>
      </c>
      <c r="P509" s="8">
        <f ca="1" t="shared" si="164"/>
        <v>0.906451612903226</v>
      </c>
      <c r="Q509" s="7">
        <f t="shared" si="178"/>
        <v>52.7392</v>
      </c>
      <c r="R509" s="7">
        <f t="shared" si="168"/>
        <v>8871.89199999986</v>
      </c>
      <c r="S509" s="14">
        <f t="shared" si="169"/>
        <v>0.0181586293908151</v>
      </c>
      <c r="T509" s="15">
        <f ca="1" t="shared" si="170"/>
        <v>0.844086021505376</v>
      </c>
      <c r="U509" s="14">
        <f t="shared" si="171"/>
        <v>0.0584260042760101</v>
      </c>
      <c r="V509" s="9">
        <f t="shared" si="172"/>
        <v>0.807897481025595</v>
      </c>
      <c r="W509" s="16">
        <f t="shared" si="173"/>
        <v>1.05054949450505</v>
      </c>
      <c r="X509" s="17">
        <f ca="1" t="shared" si="174"/>
        <v>0.342581689388582</v>
      </c>
      <c r="Y509" s="9">
        <f ca="1" t="shared" si="165"/>
        <v>0.362040937841626</v>
      </c>
      <c r="Z509" s="5">
        <f ca="1" t="shared" si="166"/>
        <v>0.0441595984690753</v>
      </c>
      <c r="AA509">
        <f ca="1" t="shared" si="162"/>
        <v>0</v>
      </c>
      <c r="AB509">
        <f t="shared" si="167"/>
        <v>0</v>
      </c>
      <c r="AC509" s="5">
        <f ca="1" t="shared" si="175"/>
        <v>0</v>
      </c>
      <c r="AD509">
        <f ca="1" t="shared" si="157"/>
        <v>0</v>
      </c>
    </row>
    <row r="510" spans="1:30">
      <c r="A510">
        <f>IF([1]Sheet!A510="","",[1]Sheet!A510)</f>
        <v>3275911</v>
      </c>
      <c r="B510" t="str">
        <f>IF(A510="","",[1]Sheet!B510)</f>
        <v>2025-04-20 07:06:14</v>
      </c>
      <c r="C510" t="str">
        <f>IF(A510="","",[1]Sheet!C510)</f>
        <v>小单32.36  大双32.36  大单35.28</v>
      </c>
      <c r="D510" t="str">
        <f>IF(A510="","",[1]Sheet!D510)</f>
        <v>大单</v>
      </c>
      <c r="E510">
        <f>IF(A510="","",[1]Sheet!E510)</f>
        <v>100</v>
      </c>
      <c r="F510">
        <f>IF(A510="","",[1]Sheet!F510)</f>
        <v>9</v>
      </c>
      <c r="G510" t="str">
        <f>IF(A510="","",[1]Sheet!G510)</f>
        <v>小单</v>
      </c>
      <c r="H510">
        <f>IF(A510="","",[1]Sheet!H510)</f>
        <v>152.7392</v>
      </c>
      <c r="I510">
        <f>IF(A510="","",[1]Sheet!I510)</f>
        <v>52.7392</v>
      </c>
      <c r="J510" t="str">
        <f>IF(A510="","",IF(F510="待开奖","",[1]Sheet!J510))</f>
        <v>是</v>
      </c>
      <c r="K510">
        <f t="shared" si="176"/>
        <v>1</v>
      </c>
      <c r="L510" s="7">
        <f t="shared" si="177"/>
        <v>1</v>
      </c>
      <c r="M510" s="7" cm="1">
        <f ca="1" t="array" ref="M510">IF(L509="",IF(G509=0,M509,""),IF(ROW()&lt;32,"",AVERAGE(IF(OFFSET(L$2,ROW()-31,0,30,1)&lt;&gt;"",OFFSET(L$2,ROW()-31,0,30,1)))))</f>
        <v>0.833333333333333</v>
      </c>
      <c r="N510" s="8">
        <f ca="1" t="shared" si="163"/>
        <v>0.844086021505376</v>
      </c>
      <c r="O510" s="7">
        <f ca="1" t="array" ref="O510">IF(L509="","",IF(ROW()&lt;32,"",AVERAGE(IF(OFFSET(L$2,ROW()-21,0,20,1)&lt;&gt;"",OFFSET(L$2,ROW()-21,0,20,1)))))</f>
        <v>0.9</v>
      </c>
      <c r="P510" s="8">
        <f ca="1" t="shared" si="164"/>
        <v>0.906451612903226</v>
      </c>
      <c r="Q510" s="7">
        <f t="shared" si="178"/>
        <v>52.7392</v>
      </c>
      <c r="R510" s="7">
        <f t="shared" si="168"/>
        <v>8924.63119999986</v>
      </c>
      <c r="S510" s="14">
        <f t="shared" si="169"/>
        <v>0.0180487366701348</v>
      </c>
      <c r="T510" s="15">
        <f ca="1" t="shared" si="170"/>
        <v>0.844086021505376</v>
      </c>
      <c r="U510" s="14">
        <f t="shared" si="171"/>
        <v>0.0584260042760101</v>
      </c>
      <c r="V510" s="9">
        <f t="shared" si="172"/>
        <v>0.830731826438683</v>
      </c>
      <c r="W510" s="16">
        <f t="shared" si="173"/>
        <v>1.05052629473705</v>
      </c>
      <c r="X510" s="17">
        <f ca="1" t="shared" si="174"/>
        <v>0.344829836136886</v>
      </c>
      <c r="Y510" s="9">
        <f ca="1" t="shared" si="165"/>
        <v>0.358476976393853</v>
      </c>
      <c r="Z510" s="5">
        <f ca="1" t="shared" si="166"/>
        <v>0.0409755181249865</v>
      </c>
      <c r="AA510">
        <f ca="1" t="shared" si="162"/>
        <v>0</v>
      </c>
      <c r="AB510">
        <f t="shared" si="167"/>
        <v>0</v>
      </c>
      <c r="AC510" s="5">
        <f ca="1" t="shared" si="175"/>
        <v>0</v>
      </c>
      <c r="AD510">
        <f ca="1" t="shared" si="157"/>
        <v>0</v>
      </c>
    </row>
    <row r="511" spans="1:30">
      <c r="A511">
        <f>IF([1]Sheet!A511="","",[1]Sheet!A511)</f>
        <v>3275912</v>
      </c>
      <c r="B511" t="str">
        <f>IF(A511="","",[1]Sheet!B511)</f>
        <v>2025-04-20 07:09:45</v>
      </c>
      <c r="C511" t="str">
        <f>IF(A511="","",[1]Sheet!C511)</f>
        <v>小单31.45  小双34.28  大单34.28</v>
      </c>
      <c r="D511" t="str">
        <f>IF(A511="","",[1]Sheet!D511)</f>
        <v>小单</v>
      </c>
      <c r="E511">
        <f>IF(A511="","",[1]Sheet!E511)</f>
        <v>100.01</v>
      </c>
      <c r="F511">
        <f>IF(A511="","",[1]Sheet!F511)</f>
        <v>9</v>
      </c>
      <c r="G511" t="str">
        <f>IF(A511="","",[1]Sheet!G511)</f>
        <v>小单</v>
      </c>
      <c r="H511">
        <f>IF(A511="","",[1]Sheet!H511)</f>
        <v>148.444</v>
      </c>
      <c r="I511">
        <f>IF(A511="","",[1]Sheet!I511)</f>
        <v>48.434</v>
      </c>
      <c r="J511" t="str">
        <f>IF(A511="","",IF(F511="待开奖","",[1]Sheet!J511))</f>
        <v>是</v>
      </c>
      <c r="K511">
        <f t="shared" si="176"/>
        <v>1</v>
      </c>
      <c r="L511" s="7">
        <f t="shared" si="177"/>
        <v>1</v>
      </c>
      <c r="M511" s="7" cm="1">
        <f ca="1" t="array" ref="M511">IF(L510="",IF(G510=0,M510,""),IF(ROW()&lt;32,"",AVERAGE(IF(OFFSET(L$2,ROW()-31,0,30,1)&lt;&gt;"",OFFSET(L$2,ROW()-31,0,30,1)))))</f>
        <v>0.833333333333333</v>
      </c>
      <c r="N511" s="8">
        <f ca="1" t="shared" si="163"/>
        <v>0.844086021505376</v>
      </c>
      <c r="O511" s="7">
        <f ca="1" t="array" ref="O511">IF(L510="","",IF(ROW()&lt;32,"",AVERAGE(IF(OFFSET(L$2,ROW()-21,0,20,1)&lt;&gt;"",OFFSET(L$2,ROW()-21,0,20,1)))))</f>
        <v>0.9</v>
      </c>
      <c r="P511" s="8">
        <f ca="1" t="shared" si="164"/>
        <v>0.906451612903226</v>
      </c>
      <c r="Q511" s="7">
        <f t="shared" si="178"/>
        <v>48.434</v>
      </c>
      <c r="R511" s="7">
        <f t="shared" si="168"/>
        <v>8973.06519999986</v>
      </c>
      <c r="S511" s="14">
        <f t="shared" si="169"/>
        <v>0.0179401660498396</v>
      </c>
      <c r="T511" s="15">
        <f ca="1" t="shared" si="170"/>
        <v>0.844086021505376</v>
      </c>
      <c r="U511" s="14">
        <f t="shared" si="171"/>
        <v>0.0584260042760101</v>
      </c>
      <c r="V511" s="9">
        <f t="shared" si="172"/>
        <v>0.826165586171834</v>
      </c>
      <c r="W511" s="16">
        <f t="shared" si="173"/>
        <v>1.05052629473705</v>
      </c>
      <c r="X511" s="17">
        <f ca="1" t="shared" si="174"/>
        <v>0.344340640924113</v>
      </c>
      <c r="Y511" s="9">
        <f ca="1" t="shared" si="165"/>
        <v>0.354909386041528</v>
      </c>
      <c r="Z511" s="5">
        <f ca="1" t="shared" si="166"/>
        <v>0.0372196139838543</v>
      </c>
      <c r="AA511">
        <f ca="1" t="shared" si="162"/>
        <v>0</v>
      </c>
      <c r="AB511">
        <f t="shared" si="167"/>
        <v>0</v>
      </c>
      <c r="AC511" s="5">
        <f ca="1" t="shared" si="175"/>
        <v>0</v>
      </c>
      <c r="AD511">
        <f ca="1" t="shared" si="157"/>
        <v>0</v>
      </c>
    </row>
    <row r="512" spans="1:30">
      <c r="A512">
        <f>IF([1]Sheet!A512="","",[1]Sheet!A512)</f>
        <v>3275913</v>
      </c>
      <c r="B512" t="str">
        <f>IF(A512="","",[1]Sheet!B512)</f>
        <v>2025-04-20 07:13:16</v>
      </c>
      <c r="C512" t="str">
        <f>IF(A512="","",[1]Sheet!C512)</f>
        <v>小单31.45  小双34.28  大单34.28</v>
      </c>
      <c r="D512" t="str">
        <f>IF(A512="","",[1]Sheet!D512)</f>
        <v>小单</v>
      </c>
      <c r="E512">
        <f>IF(A512="","",[1]Sheet!E512)</f>
        <v>100.01</v>
      </c>
      <c r="F512">
        <f>IF(A512="","",[1]Sheet!F512)</f>
        <v>3</v>
      </c>
      <c r="G512" t="str">
        <f>IF(A512="","",[1]Sheet!G512)</f>
        <v>小单</v>
      </c>
      <c r="H512">
        <f>IF(A512="","",[1]Sheet!H512)</f>
        <v>148.444</v>
      </c>
      <c r="I512">
        <f>IF(A512="","",[1]Sheet!I512)</f>
        <v>48.434</v>
      </c>
      <c r="J512" t="str">
        <f>IF(A512="","",IF(F512="待开奖","",[1]Sheet!J512))</f>
        <v>是</v>
      </c>
      <c r="K512">
        <f t="shared" si="176"/>
        <v>1</v>
      </c>
      <c r="L512" s="7">
        <f t="shared" si="177"/>
        <v>1</v>
      </c>
      <c r="M512" s="7" cm="1">
        <f ca="1" t="array" ref="M512">IF(L511="",IF(G511=0,M511,""),IF(ROW()&lt;32,"",AVERAGE(IF(OFFSET(L$2,ROW()-31,0,30,1)&lt;&gt;"",OFFSET(L$2,ROW()-31,0,30,1)))))</f>
        <v>0.866666666666667</v>
      </c>
      <c r="N512" s="8">
        <f ca="1" t="shared" si="163"/>
        <v>0.844086021505376</v>
      </c>
      <c r="O512" s="7">
        <f ca="1" t="array" ref="O512">IF(L511="","",IF(ROW()&lt;32,"",AVERAGE(IF(OFFSET(L$2,ROW()-21,0,20,1)&lt;&gt;"",OFFSET(L$2,ROW()-21,0,20,1)))))</f>
        <v>0.9</v>
      </c>
      <c r="P512" s="8">
        <f ca="1" t="shared" si="164"/>
        <v>0.906451612903226</v>
      </c>
      <c r="Q512" s="7">
        <f t="shared" si="178"/>
        <v>48.434</v>
      </c>
      <c r="R512" s="7">
        <f t="shared" si="168"/>
        <v>9021.49919999986</v>
      </c>
      <c r="S512" s="14">
        <f t="shared" si="169"/>
        <v>0.0352728141526546</v>
      </c>
      <c r="T512" s="15">
        <f ca="1" t="shared" si="170"/>
        <v>0.844086021505376</v>
      </c>
      <c r="U512" s="14">
        <f t="shared" si="171"/>
        <v>0.0584260042760101</v>
      </c>
      <c r="V512" s="9">
        <f t="shared" si="172"/>
        <v>0.836902310443001</v>
      </c>
      <c r="W512" s="16">
        <f t="shared" si="173"/>
        <v>1.04622113778862</v>
      </c>
      <c r="X512" s="17">
        <f ca="1" t="shared" si="174"/>
        <v>0.350183592087231</v>
      </c>
      <c r="Y512" s="9">
        <f ca="1" t="shared" si="165"/>
        <v>0.351189080156131</v>
      </c>
      <c r="Z512" s="5">
        <f ca="1" t="shared" si="166"/>
        <v>0.0314865290389623</v>
      </c>
      <c r="AA512">
        <f ca="1" t="shared" si="162"/>
        <v>0</v>
      </c>
      <c r="AB512">
        <f t="shared" si="167"/>
        <v>0</v>
      </c>
      <c r="AC512" s="5">
        <f ca="1" t="shared" si="175"/>
        <v>0</v>
      </c>
      <c r="AD512">
        <f ca="1" t="shared" si="157"/>
        <v>0</v>
      </c>
    </row>
    <row r="513" spans="1:30">
      <c r="A513">
        <f>IF([1]Sheet!A513="","",[1]Sheet!A513)</f>
        <v>3275914</v>
      </c>
      <c r="B513" t="str">
        <f>IF(A513="","",[1]Sheet!B513)</f>
        <v>2025-04-20 07:16:47</v>
      </c>
      <c r="C513" t="str">
        <f>IF(A513="","",[1]Sheet!C513)</f>
        <v>小单31.45  小双34.28  大单34.28</v>
      </c>
      <c r="D513" t="str">
        <f>IF(A513="","",[1]Sheet!D513)</f>
        <v>小单</v>
      </c>
      <c r="E513">
        <f>IF(A513="","",[1]Sheet!E513)</f>
        <v>100.01</v>
      </c>
      <c r="F513">
        <f>IF(A513="","",[1]Sheet!F513)</f>
        <v>18</v>
      </c>
      <c r="G513" t="str">
        <f>IF(A513="","",[1]Sheet!G513)</f>
        <v>大双</v>
      </c>
      <c r="H513">
        <f>IF(A513="","",[1]Sheet!H513)</f>
        <v>0</v>
      </c>
      <c r="I513">
        <f>IF(A513="","",[1]Sheet!I513)</f>
        <v>-100.01</v>
      </c>
      <c r="J513" t="str">
        <f>IF(A513="","",IF(F513="待开奖","",[1]Sheet!J513))</f>
        <v>否</v>
      </c>
      <c r="K513">
        <f t="shared" si="176"/>
        <v>0</v>
      </c>
      <c r="L513" s="7">
        <f t="shared" si="177"/>
        <v>0</v>
      </c>
      <c r="M513" s="7" cm="1">
        <f ca="1" t="array" ref="M513">IF(L512="",IF(G512=0,M512,""),IF(ROW()&lt;32,"",AVERAGE(IF(OFFSET(L$2,ROW()-31,0,30,1)&lt;&gt;"",OFFSET(L$2,ROW()-31,0,30,1)))))</f>
        <v>0.866666666666667</v>
      </c>
      <c r="N513" s="8">
        <f ca="1" t="shared" si="163"/>
        <v>0.875268817204301</v>
      </c>
      <c r="O513" s="7">
        <f ca="1" t="array" ref="O513">IF(L512="","",IF(ROW()&lt;32,"",AVERAGE(IF(OFFSET(L$2,ROW()-21,0,20,1)&lt;&gt;"",OFFSET(L$2,ROW()-21,0,20,1)))))</f>
        <v>0.85</v>
      </c>
      <c r="P513" s="8">
        <f ca="1" t="shared" si="164"/>
        <v>0.859677419354839</v>
      </c>
      <c r="Q513" s="7">
        <f t="shared" si="178"/>
        <v>-100.01</v>
      </c>
      <c r="R513" s="7">
        <f t="shared" si="168"/>
        <v>8921.48919999986</v>
      </c>
      <c r="S513" s="14">
        <f t="shared" si="169"/>
        <v>0.0530100835456164</v>
      </c>
      <c r="T513" s="15">
        <f ca="1" t="shared" si="170"/>
        <v>0.875268817204301</v>
      </c>
      <c r="U513" s="14">
        <f t="shared" si="171"/>
        <v>0.0584260042760101</v>
      </c>
      <c r="V513" s="9">
        <f t="shared" si="172"/>
        <v>0.876246046156124</v>
      </c>
      <c r="W513" s="16">
        <f t="shared" si="173"/>
        <v>1.21628159687115</v>
      </c>
      <c r="X513" s="17">
        <f ca="1" t="shared" si="174"/>
        <v>0.382681751524469</v>
      </c>
      <c r="Y513" s="9">
        <f ca="1" t="shared" si="165"/>
        <v>0.350319708716244</v>
      </c>
      <c r="Z513" s="5">
        <f ca="1" t="shared" si="166"/>
        <v>0.0302194282722127</v>
      </c>
      <c r="AA513">
        <f ca="1" t="shared" si="162"/>
        <v>0</v>
      </c>
      <c r="AB513">
        <f t="shared" si="167"/>
        <v>0</v>
      </c>
      <c r="AC513" s="5">
        <f ca="1" t="shared" si="175"/>
        <v>0</v>
      </c>
      <c r="AD513">
        <f ca="1" t="shared" ref="AD513:AD576" si="179">IF(X513&gt;=$Y$1,I513,0)</f>
        <v>0</v>
      </c>
    </row>
    <row r="514" spans="1:30">
      <c r="A514">
        <f>IF([1]Sheet!A514="","",[1]Sheet!A514)</f>
        <v>3275915</v>
      </c>
      <c r="B514" t="str">
        <f>IF(A514="","",[1]Sheet!B514)</f>
        <v>2025-04-20 07:20:18</v>
      </c>
      <c r="C514" t="str">
        <f>IF(A514="","",[1]Sheet!C514)</f>
        <v>小单31.45  小双34.28  大单34.28</v>
      </c>
      <c r="D514" t="str">
        <f>IF(A514="","",[1]Sheet!D514)</f>
        <v>小单</v>
      </c>
      <c r="E514">
        <f>IF(A514="","",[1]Sheet!E514)</f>
        <v>100.01</v>
      </c>
      <c r="F514">
        <f>IF(A514="","",[1]Sheet!F514)</f>
        <v>10</v>
      </c>
      <c r="G514" t="str">
        <f>IF(A514="","",[1]Sheet!G514)</f>
        <v>小双</v>
      </c>
      <c r="H514">
        <f>IF(A514="","",[1]Sheet!H514)</f>
        <v>148.4324</v>
      </c>
      <c r="I514">
        <f>IF(A514="","",[1]Sheet!I514)</f>
        <v>48.4224</v>
      </c>
      <c r="J514" t="str">
        <f>IF(A514="","",IF(F514="待开奖","",[1]Sheet!J514))</f>
        <v>是</v>
      </c>
      <c r="K514">
        <f t="shared" si="176"/>
        <v>1</v>
      </c>
      <c r="L514" s="7">
        <f t="shared" si="177"/>
        <v>1</v>
      </c>
      <c r="M514" s="7" cm="1">
        <f ca="1" t="array" ref="M514">IF(L513="",IF(G513=0,M513,""),IF(ROW()&lt;32,"",AVERAGE(IF(OFFSET(L$2,ROW()-31,0,30,1)&lt;&gt;"",OFFSET(L$2,ROW()-31,0,30,1)))))</f>
        <v>0.866666666666667</v>
      </c>
      <c r="N514" s="8">
        <f ca="1" t="shared" si="163"/>
        <v>0.810752688172043</v>
      </c>
      <c r="O514" s="7">
        <f ca="1" t="array" ref="O514">IF(L513="","",IF(ROW()&lt;32,"",AVERAGE(IF(OFFSET(L$2,ROW()-21,0,20,1)&lt;&gt;"",OFFSET(L$2,ROW()-21,0,20,1)))))</f>
        <v>0.85</v>
      </c>
      <c r="P514" s="8">
        <f ca="1" t="shared" si="164"/>
        <v>0.795161290322581</v>
      </c>
      <c r="Q514" s="7">
        <f t="shared" si="178"/>
        <v>48.4224</v>
      </c>
      <c r="R514" s="7">
        <f t="shared" si="168"/>
        <v>8969.91159999986</v>
      </c>
      <c r="S514" s="14">
        <f t="shared" si="169"/>
        <v>0.0349656038106733</v>
      </c>
      <c r="T514" s="15">
        <f ca="1" t="shared" si="170"/>
        <v>0.810752688172043</v>
      </c>
      <c r="U514" s="14">
        <f t="shared" si="171"/>
        <v>0.0584260042760101</v>
      </c>
      <c r="V514" s="9">
        <f t="shared" si="172"/>
        <v>0.925405061971981</v>
      </c>
      <c r="W514" s="16">
        <f t="shared" si="173"/>
        <v>1.21626808293149</v>
      </c>
      <c r="X514" s="17">
        <f ca="1" t="shared" si="174"/>
        <v>0.369279731985155</v>
      </c>
      <c r="Y514" s="9">
        <f ca="1" t="shared" si="165"/>
        <v>0.349983262913071</v>
      </c>
      <c r="Z514" s="5">
        <f ca="1" t="shared" si="166"/>
        <v>0.0299490690248124</v>
      </c>
      <c r="AA514">
        <f ca="1" t="shared" si="162"/>
        <v>0</v>
      </c>
      <c r="AB514">
        <f t="shared" si="167"/>
        <v>0</v>
      </c>
      <c r="AC514" s="5">
        <f ca="1" t="shared" si="175"/>
        <v>0</v>
      </c>
      <c r="AD514">
        <f ca="1" t="shared" si="179"/>
        <v>0</v>
      </c>
    </row>
    <row r="515" spans="1:30">
      <c r="A515">
        <f>IF([1]Sheet!A515="","",[1]Sheet!A515)</f>
        <v>3275916</v>
      </c>
      <c r="B515" t="str">
        <f>IF(A515="","",[1]Sheet!B515)</f>
        <v>2025-04-20 07:23:39</v>
      </c>
      <c r="C515" t="str">
        <f>IF(A515="","",[1]Sheet!C515)</f>
        <v>小单31.45  小双34.28  大单34.28</v>
      </c>
      <c r="D515" t="str">
        <f>IF(A515="","",[1]Sheet!D515)</f>
        <v>小单</v>
      </c>
      <c r="E515">
        <f>IF(A515="","",[1]Sheet!E515)</f>
        <v>100.01</v>
      </c>
      <c r="F515">
        <f>IF(A515="","",[1]Sheet!F515)</f>
        <v>21</v>
      </c>
      <c r="G515" t="str">
        <f>IF(A515="","",[1]Sheet!G515)</f>
        <v>大单</v>
      </c>
      <c r="H515">
        <f>IF(A515="","",[1]Sheet!H515)</f>
        <v>148.4324</v>
      </c>
      <c r="I515">
        <f>IF(A515="","",[1]Sheet!I515)</f>
        <v>48.4224</v>
      </c>
      <c r="J515" t="str">
        <f>IF(A515="","",IF(F515="待开奖","",[1]Sheet!J515))</f>
        <v>是</v>
      </c>
      <c r="K515">
        <f t="shared" si="176"/>
        <v>1</v>
      </c>
      <c r="L515" s="7">
        <f t="shared" si="177"/>
        <v>1</v>
      </c>
      <c r="M515" s="7" cm="1">
        <f ca="1" t="array" ref="M515">IF(L514="",IF(G514=0,M514,""),IF(ROW()&lt;32,"",AVERAGE(IF(OFFSET(L$2,ROW()-31,0,30,1)&lt;&gt;"",OFFSET(L$2,ROW()-31,0,30,1)))))</f>
        <v>0.866666666666667</v>
      </c>
      <c r="N515" s="8">
        <f ca="1" t="shared" si="163"/>
        <v>0.875268817204301</v>
      </c>
      <c r="O515" s="7">
        <f ca="1" t="array" ref="O515">IF(L514="","",IF(ROW()&lt;32,"",AVERAGE(IF(OFFSET(L$2,ROW()-21,0,20,1)&lt;&gt;"",OFFSET(L$2,ROW()-21,0,20,1)))))</f>
        <v>0.85</v>
      </c>
      <c r="P515" s="8">
        <f ca="1" t="shared" si="164"/>
        <v>0.859677419354839</v>
      </c>
      <c r="Q515" s="7">
        <f t="shared" si="178"/>
        <v>48.4224</v>
      </c>
      <c r="R515" s="7">
        <f t="shared" si="168"/>
        <v>9018.33399999986</v>
      </c>
      <c r="S515" s="14">
        <f t="shared" si="169"/>
        <v>0.0347702854236044</v>
      </c>
      <c r="T515" s="15">
        <f ca="1" t="shared" si="170"/>
        <v>0.875268817204301</v>
      </c>
      <c r="U515" s="14">
        <f t="shared" si="171"/>
        <v>0.0584260042760101</v>
      </c>
      <c r="V515" s="9">
        <f t="shared" si="172"/>
        <v>0.976872902936692</v>
      </c>
      <c r="W515" s="16">
        <f t="shared" si="173"/>
        <v>1.21147174507233</v>
      </c>
      <c r="X515" s="17">
        <f ca="1" t="shared" si="174"/>
        <v>0.386791512586041</v>
      </c>
      <c r="Y515" s="9">
        <f ca="1" t="shared" si="165"/>
        <v>0.349509666837916</v>
      </c>
      <c r="Z515" s="5">
        <f ca="1" t="shared" si="166"/>
        <v>0.0292425915366888</v>
      </c>
      <c r="AA515">
        <f ca="1" t="shared" si="162"/>
        <v>0</v>
      </c>
      <c r="AB515">
        <f t="shared" si="167"/>
        <v>0</v>
      </c>
      <c r="AC515" s="5">
        <f ca="1" t="shared" si="175"/>
        <v>0</v>
      </c>
      <c r="AD515">
        <f ca="1" t="shared" si="179"/>
        <v>0</v>
      </c>
    </row>
    <row r="516" spans="1:30">
      <c r="A516">
        <f>IF([1]Sheet!A516="","",[1]Sheet!A516)</f>
        <v>3275917</v>
      </c>
      <c r="B516" t="str">
        <f>IF(A516="","",[1]Sheet!B516)</f>
        <v>2025-04-20 07:27:10</v>
      </c>
      <c r="C516" t="str">
        <f>IF(A516="","",[1]Sheet!C516)</f>
        <v>小单31.45  小双34.28  大单34.28</v>
      </c>
      <c r="D516" t="str">
        <f>IF(A516="","",[1]Sheet!D516)</f>
        <v>小单</v>
      </c>
      <c r="E516">
        <f>IF(A516="","",[1]Sheet!E516)</f>
        <v>100.01</v>
      </c>
      <c r="F516">
        <f>IF(A516="","",[1]Sheet!F516)</f>
        <v>25</v>
      </c>
      <c r="G516" t="str">
        <f>IF(A516="","",[1]Sheet!G516)</f>
        <v>大单</v>
      </c>
      <c r="H516">
        <f>IF(A516="","",[1]Sheet!H516)</f>
        <v>148.4324</v>
      </c>
      <c r="I516">
        <f>IF(A516="","",[1]Sheet!I516)</f>
        <v>48.4224</v>
      </c>
      <c r="J516" t="str">
        <f>IF(A516="","",IF(F516="待开奖","",[1]Sheet!J516))</f>
        <v>是</v>
      </c>
      <c r="K516">
        <f t="shared" si="176"/>
        <v>1</v>
      </c>
      <c r="L516" s="7">
        <f t="shared" si="177"/>
        <v>1</v>
      </c>
      <c r="M516" s="7" cm="1">
        <f ca="1" t="array" ref="M516">IF(L515="",IF(G515=0,M515,""),IF(ROW()&lt;32,"",AVERAGE(IF(OFFSET(L$2,ROW()-31,0,30,1)&lt;&gt;"",OFFSET(L$2,ROW()-31,0,30,1)))))</f>
        <v>0.866666666666667</v>
      </c>
      <c r="N516" s="8">
        <f ca="1" t="shared" si="163"/>
        <v>0.875268817204301</v>
      </c>
      <c r="O516" s="7">
        <f ca="1" t="array" ref="O516">IF(L515="","",IF(ROW()&lt;32,"",AVERAGE(IF(OFFSET(L$2,ROW()-21,0,20,1)&lt;&gt;"",OFFSET(L$2,ROW()-21,0,20,1)))))</f>
        <v>0.85</v>
      </c>
      <c r="P516" s="8">
        <f ca="1" t="shared" si="164"/>
        <v>0.859677419354839</v>
      </c>
      <c r="Q516" s="7">
        <f t="shared" si="178"/>
        <v>48.4224</v>
      </c>
      <c r="R516" s="7">
        <f t="shared" si="168"/>
        <v>9066.75639999986</v>
      </c>
      <c r="S516" s="14">
        <f t="shared" si="169"/>
        <v>0.0485940825206702</v>
      </c>
      <c r="T516" s="15">
        <f ca="1" t="shared" si="170"/>
        <v>0.875268817204301</v>
      </c>
      <c r="U516" s="14">
        <f t="shared" si="171"/>
        <v>0.0584260042760101</v>
      </c>
      <c r="V516" s="9">
        <f t="shared" si="172"/>
        <v>1.03020723445986</v>
      </c>
      <c r="W516" s="16">
        <f t="shared" si="173"/>
        <v>1.21147174507233</v>
      </c>
      <c r="X516" s="17">
        <f ca="1" t="shared" si="174"/>
        <v>0.396272084867477</v>
      </c>
      <c r="Y516" s="9">
        <f ca="1" t="shared" si="165"/>
        <v>0.34971664594364</v>
      </c>
      <c r="Z516" s="5">
        <f ca="1" t="shared" si="166"/>
        <v>0.02954926049592</v>
      </c>
      <c r="AA516">
        <f ca="1" t="shared" si="162"/>
        <v>0</v>
      </c>
      <c r="AB516">
        <f t="shared" si="167"/>
        <v>0</v>
      </c>
      <c r="AC516" s="5">
        <f ca="1" t="shared" si="175"/>
        <v>0</v>
      </c>
      <c r="AD516">
        <f ca="1" t="shared" si="179"/>
        <v>0</v>
      </c>
    </row>
    <row r="517" spans="1:30">
      <c r="A517">
        <f>IF([1]Sheet!A517="","",[1]Sheet!A517)</f>
        <v>3275918</v>
      </c>
      <c r="B517" t="str">
        <f>IF(A517="","",[1]Sheet!B517)</f>
        <v>2025-04-20 07:30:41</v>
      </c>
      <c r="C517" t="str">
        <f>IF(A517="","",[1]Sheet!C517)</f>
        <v>小单31.45  小双34.28  大单34.28</v>
      </c>
      <c r="D517" t="str">
        <f>IF(A517="","",[1]Sheet!D517)</f>
        <v>小单</v>
      </c>
      <c r="E517">
        <f>IF(A517="","",[1]Sheet!E517)</f>
        <v>100.01</v>
      </c>
      <c r="F517">
        <f>IF(A517="","",[1]Sheet!F517)</f>
        <v>19</v>
      </c>
      <c r="G517" t="str">
        <f>IF(A517="","",[1]Sheet!G517)</f>
        <v>大单</v>
      </c>
      <c r="H517">
        <f>IF(A517="","",[1]Sheet!H517)</f>
        <v>148.4324</v>
      </c>
      <c r="I517">
        <f>IF(A517="","",[1]Sheet!I517)</f>
        <v>48.4224</v>
      </c>
      <c r="J517" t="str">
        <f>IF(A517="","",IF(F517="待开奖","",[1]Sheet!J517))</f>
        <v>是</v>
      </c>
      <c r="K517">
        <f t="shared" si="176"/>
        <v>1</v>
      </c>
      <c r="L517" s="7">
        <f t="shared" si="177"/>
        <v>1</v>
      </c>
      <c r="M517" s="7" cm="1">
        <f ca="1" t="array" ref="M517">IF(L516="",IF(G516=0,M516,""),IF(ROW()&lt;32,"",AVERAGE(IF(OFFSET(L$2,ROW()-31,0,30,1)&lt;&gt;"",OFFSET(L$2,ROW()-31,0,30,1)))))</f>
        <v>0.9</v>
      </c>
      <c r="N517" s="8">
        <f ca="1" t="shared" si="163"/>
        <v>0.875268817204301</v>
      </c>
      <c r="O517" s="7">
        <f ca="1" t="array" ref="O517">IF(L516="","",IF(ROW()&lt;32,"",AVERAGE(IF(OFFSET(L$2,ROW()-21,0,20,1)&lt;&gt;"",OFFSET(L$2,ROW()-21,0,20,1)))))</f>
        <v>0.85</v>
      </c>
      <c r="P517" s="8">
        <f ca="1" t="shared" si="164"/>
        <v>0.859677419354839</v>
      </c>
      <c r="Q517" s="7">
        <f t="shared" si="178"/>
        <v>48.4224</v>
      </c>
      <c r="R517" s="7">
        <f t="shared" si="168"/>
        <v>9115.17879999986</v>
      </c>
      <c r="S517" s="14">
        <f t="shared" si="169"/>
        <v>0.066627631618822</v>
      </c>
      <c r="T517" s="15">
        <f ca="1" t="shared" si="170"/>
        <v>0.875268817204301</v>
      </c>
      <c r="U517" s="14">
        <f t="shared" si="171"/>
        <v>0.0624656905969154</v>
      </c>
      <c r="V517" s="9">
        <f t="shared" si="172"/>
        <v>1.11459301046607</v>
      </c>
      <c r="W517" s="16">
        <f t="shared" si="173"/>
        <v>1.42342841428964</v>
      </c>
      <c r="X517" s="17">
        <f ca="1" t="shared" si="174"/>
        <v>0.430104488223003</v>
      </c>
      <c r="Y517" s="9">
        <f ca="1" t="shared" si="165"/>
        <v>0.352053236924214</v>
      </c>
      <c r="Z517" s="5">
        <f ca="1" t="shared" si="166"/>
        <v>0.0328569084146054</v>
      </c>
      <c r="AA517">
        <f ca="1" t="shared" si="162"/>
        <v>48.4224</v>
      </c>
      <c r="AB517">
        <f t="shared" si="167"/>
        <v>0</v>
      </c>
      <c r="AC517" s="5">
        <f ca="1" t="shared" si="175"/>
        <v>0</v>
      </c>
      <c r="AD517">
        <f ca="1" t="shared" si="179"/>
        <v>0</v>
      </c>
    </row>
    <row r="518" spans="1:30">
      <c r="A518">
        <f>IF([1]Sheet!A518="","",[1]Sheet!A518)</f>
        <v>3275919</v>
      </c>
      <c r="B518" t="str">
        <f>IF(A518="","",[1]Sheet!B518)</f>
        <v>2025-04-20 07:34:12</v>
      </c>
      <c r="C518" t="str">
        <f>IF(A518="","",[1]Sheet!C518)</f>
        <v>小单31.45  小双34.28  大单34.28</v>
      </c>
      <c r="D518" t="str">
        <f>IF(A518="","",[1]Sheet!D518)</f>
        <v>小单</v>
      </c>
      <c r="E518">
        <f>IF(A518="","",[1]Sheet!E518)</f>
        <v>100.01</v>
      </c>
      <c r="F518">
        <f>IF(A518="","",[1]Sheet!F518)</f>
        <v>17</v>
      </c>
      <c r="G518" t="str">
        <f>IF(A518="","",[1]Sheet!G518)</f>
        <v>大单</v>
      </c>
      <c r="H518">
        <f>IF(A518="","",[1]Sheet!H518)</f>
        <v>148.4324</v>
      </c>
      <c r="I518">
        <f>IF(A518="","",[1]Sheet!I518)</f>
        <v>48.4224</v>
      </c>
      <c r="J518" t="str">
        <f>IF(A518="","",IF(F518="待开奖","",[1]Sheet!J518))</f>
        <v>是</v>
      </c>
      <c r="K518">
        <f t="shared" si="176"/>
        <v>1</v>
      </c>
      <c r="L518" s="7">
        <f t="shared" si="177"/>
        <v>1</v>
      </c>
      <c r="M518" s="7" cm="1">
        <f ca="1" t="array" ref="M518">IF(L517="",IF(G517=0,M517,""),IF(ROW()&lt;32,"",AVERAGE(IF(OFFSET(L$2,ROW()-31,0,30,1)&lt;&gt;"",OFFSET(L$2,ROW()-31,0,30,1)))))</f>
        <v>0.9</v>
      </c>
      <c r="N518" s="8">
        <f ca="1" t="shared" si="163"/>
        <v>0.906451612903226</v>
      </c>
      <c r="O518" s="7">
        <f ca="1" t="array" ref="O518">IF(L517="","",IF(ROW()&lt;32,"",AVERAGE(IF(OFFSET(L$2,ROW()-21,0,20,1)&lt;&gt;"",OFFSET(L$2,ROW()-21,0,20,1)))))</f>
        <v>0.85</v>
      </c>
      <c r="P518" s="8">
        <f ca="1" t="shared" si="164"/>
        <v>0.859677419354839</v>
      </c>
      <c r="Q518" s="7">
        <f t="shared" si="178"/>
        <v>48.4224</v>
      </c>
      <c r="R518" s="7">
        <f t="shared" si="168"/>
        <v>9163.60119999986</v>
      </c>
      <c r="S518" s="14">
        <f t="shared" si="169"/>
        <v>0.0657120973101981</v>
      </c>
      <c r="T518" s="15">
        <f ca="1" t="shared" si="170"/>
        <v>0.906451612903226</v>
      </c>
      <c r="U518" s="14">
        <f t="shared" si="171"/>
        <v>0.0616602715461821</v>
      </c>
      <c r="V518" s="9">
        <f t="shared" si="172"/>
        <v>1.3163082791567</v>
      </c>
      <c r="W518" s="16">
        <f t="shared" si="173"/>
        <v>1.69596662904816</v>
      </c>
      <c r="X518" s="17">
        <f ca="1" t="shared" si="174"/>
        <v>0.483733361130335</v>
      </c>
      <c r="Y518" s="9">
        <f ca="1" t="shared" si="165"/>
        <v>0.35800444619897</v>
      </c>
      <c r="Z518" s="5">
        <f ca="1" t="shared" si="166"/>
        <v>0.039356889317228</v>
      </c>
      <c r="AA518">
        <f ca="1" t="shared" si="162"/>
        <v>48.4224</v>
      </c>
      <c r="AB518">
        <f t="shared" si="167"/>
        <v>0</v>
      </c>
      <c r="AC518" s="5">
        <f ca="1" t="shared" si="175"/>
        <v>0</v>
      </c>
      <c r="AD518">
        <f ca="1" t="shared" si="179"/>
        <v>0</v>
      </c>
    </row>
    <row r="519" spans="1:30">
      <c r="A519">
        <f>IF([1]Sheet!A519="","",[1]Sheet!A519)</f>
        <v>3275920</v>
      </c>
      <c r="B519" t="str">
        <f>IF(A519="","",[1]Sheet!B519)</f>
        <v>2025-04-20 07:37:43</v>
      </c>
      <c r="C519" t="str">
        <f>IF(A519="","",[1]Sheet!C519)</f>
        <v>小单31.45  小双34.28  大单34.28</v>
      </c>
      <c r="D519" t="str">
        <f>IF(A519="","",[1]Sheet!D519)</f>
        <v>小单</v>
      </c>
      <c r="E519">
        <f>IF(A519="","",[1]Sheet!E519)</f>
        <v>100.01</v>
      </c>
      <c r="F519">
        <f>IF(A519="","",[1]Sheet!F519)</f>
        <v>16</v>
      </c>
      <c r="G519" t="str">
        <f>IF(A519="","",[1]Sheet!G519)</f>
        <v>大双</v>
      </c>
      <c r="H519">
        <f>IF(A519="","",[1]Sheet!H519)</f>
        <v>0</v>
      </c>
      <c r="I519">
        <f>IF(A519="","",[1]Sheet!I519)</f>
        <v>-100.01</v>
      </c>
      <c r="J519" t="str">
        <f>IF(A519="","",IF(F519="待开奖","",[1]Sheet!J519))</f>
        <v>否</v>
      </c>
      <c r="K519">
        <f t="shared" si="176"/>
        <v>0</v>
      </c>
      <c r="L519" s="7">
        <f t="shared" si="177"/>
        <v>0</v>
      </c>
      <c r="M519" s="7" cm="1">
        <f ca="1" t="array" ref="M519">IF(L518="",IF(G518=0,M518,""),IF(ROW()&lt;32,"",AVERAGE(IF(OFFSET(L$2,ROW()-31,0,30,1)&lt;&gt;"",OFFSET(L$2,ROW()-31,0,30,1)))))</f>
        <v>0.866666666666667</v>
      </c>
      <c r="N519" s="8">
        <f ca="1" t="shared" si="163"/>
        <v>0.906451612903226</v>
      </c>
      <c r="O519" s="7">
        <f ca="1" t="array" ref="O519">IF(L518="","",IF(ROW()&lt;32,"",AVERAGE(IF(OFFSET(L$2,ROW()-21,0,20,1)&lt;&gt;"",OFFSET(L$2,ROW()-21,0,20,1)))))</f>
        <v>0.8</v>
      </c>
      <c r="P519" s="8">
        <f ca="1" t="shared" si="164"/>
        <v>0.812903225806452</v>
      </c>
      <c r="Q519" s="7">
        <f t="shared" si="178"/>
        <v>-100.01</v>
      </c>
      <c r="R519" s="7">
        <f t="shared" si="168"/>
        <v>9063.59119999986</v>
      </c>
      <c r="S519" s="14">
        <f t="shared" si="169"/>
        <v>0.0648049137656406</v>
      </c>
      <c r="T519" s="15">
        <f ca="1" t="shared" si="170"/>
        <v>0.906451612903226</v>
      </c>
      <c r="U519" s="14">
        <f t="shared" si="171"/>
        <v>0.0608608327477195</v>
      </c>
      <c r="V519" s="9">
        <f t="shared" si="172"/>
        <v>1.5773974903925</v>
      </c>
      <c r="W519" s="16">
        <f t="shared" si="173"/>
        <v>1.689799860002</v>
      </c>
      <c r="X519" s="17">
        <f ca="1" t="shared" si="174"/>
        <v>0.509193281925472</v>
      </c>
      <c r="Y519" s="9">
        <f ca="1" t="shared" si="165"/>
        <v>0.364876010936398</v>
      </c>
      <c r="Z519" s="5">
        <f ca="1" t="shared" si="166"/>
        <v>0.0465080855455265</v>
      </c>
      <c r="AA519">
        <f ca="1" t="shared" si="162"/>
        <v>-100.01</v>
      </c>
      <c r="AB519">
        <f t="shared" si="167"/>
        <v>0</v>
      </c>
      <c r="AC519" s="5">
        <f ca="1" t="shared" si="175"/>
        <v>-100.01</v>
      </c>
      <c r="AD519">
        <f ca="1" t="shared" si="179"/>
        <v>0</v>
      </c>
    </row>
    <row r="520" spans="1:30">
      <c r="A520">
        <f>IF([1]Sheet!A520="","",[1]Sheet!A520)</f>
        <v>3275921</v>
      </c>
      <c r="B520" t="str">
        <f>IF(A520="","",[1]Sheet!B520)</f>
        <v>2025-04-20 07:41:14</v>
      </c>
      <c r="C520" t="str">
        <f>IF(A520="","",[1]Sheet!C520)</f>
        <v>小单32.36  大双32.36  大单35.28</v>
      </c>
      <c r="D520" t="str">
        <f>IF(A520="","",[1]Sheet!D520)</f>
        <v>大单</v>
      </c>
      <c r="E520">
        <f>IF(A520="","",[1]Sheet!E520)</f>
        <v>100</v>
      </c>
      <c r="F520">
        <f>IF(A520="","",[1]Sheet!F520)</f>
        <v>10</v>
      </c>
      <c r="G520" t="str">
        <f>IF(A520="","",[1]Sheet!G520)</f>
        <v>小双</v>
      </c>
      <c r="H520">
        <f>IF(A520="","",[1]Sheet!H520)</f>
        <v>0</v>
      </c>
      <c r="I520">
        <f>IF(A520="","",[1]Sheet!I520)</f>
        <v>-100</v>
      </c>
      <c r="J520" t="str">
        <f>IF(A520="","",IF(F520="待开奖","",[1]Sheet!J520))</f>
        <v>否</v>
      </c>
      <c r="K520">
        <f t="shared" si="176"/>
        <v>0</v>
      </c>
      <c r="L520" s="7">
        <f t="shared" si="177"/>
        <v>0</v>
      </c>
      <c r="M520" s="7" cm="1">
        <f ca="1" t="array" ref="M520">IF(L519="",IF(G519=0,M519,""),IF(ROW()&lt;32,"",AVERAGE(IF(OFFSET(L$2,ROW()-31,0,30,1)&lt;&gt;"",OFFSET(L$2,ROW()-31,0,30,1)))))</f>
        <v>0.833333333333333</v>
      </c>
      <c r="N520" s="8">
        <f ca="1" t="shared" si="163"/>
        <v>0.810752688172043</v>
      </c>
      <c r="O520" s="7">
        <f ca="1" t="array" ref="O520">IF(L519="","",IF(ROW()&lt;32,"",AVERAGE(IF(OFFSET(L$2,ROW()-21,0,20,1)&lt;&gt;"",OFFSET(L$2,ROW()-21,0,20,1)))))</f>
        <v>0.8</v>
      </c>
      <c r="P520" s="8">
        <f ca="1" t="shared" si="164"/>
        <v>0.748387096774194</v>
      </c>
      <c r="Q520" s="7">
        <f t="shared" si="178"/>
        <v>-100</v>
      </c>
      <c r="R520" s="7">
        <f t="shared" si="168"/>
        <v>8963.59119999986</v>
      </c>
      <c r="S520" s="14">
        <f t="shared" si="169"/>
        <v>0.0467689368163761</v>
      </c>
      <c r="T520" s="15">
        <f ca="1" t="shared" si="170"/>
        <v>0.810752688172043</v>
      </c>
      <c r="U520" s="14">
        <f t="shared" si="171"/>
        <v>0.0551055408216588</v>
      </c>
      <c r="V520" s="9">
        <f t="shared" si="172"/>
        <v>1.79343416881668</v>
      </c>
      <c r="W520" s="16">
        <f t="shared" si="173"/>
        <v>1.41260768480788</v>
      </c>
      <c r="X520" s="17">
        <f ca="1" t="shared" si="174"/>
        <v>0.48025374179528</v>
      </c>
      <c r="Y520" s="9">
        <f ca="1" t="shared" si="165"/>
        <v>0.37081204461293</v>
      </c>
      <c r="Z520" s="5">
        <f ca="1" t="shared" si="166"/>
        <v>0.0494008384831037</v>
      </c>
      <c r="AA520">
        <f ca="1" t="shared" si="162"/>
        <v>-100</v>
      </c>
      <c r="AB520">
        <f t="shared" si="167"/>
        <v>0</v>
      </c>
      <c r="AC520" s="5">
        <f ca="1" t="shared" si="175"/>
        <v>-100</v>
      </c>
      <c r="AD520">
        <f ca="1" t="shared" si="179"/>
        <v>0</v>
      </c>
    </row>
    <row r="521" spans="1:30">
      <c r="A521">
        <f>IF([1]Sheet!A521="","",[1]Sheet!A521)</f>
        <v>3275922</v>
      </c>
      <c r="B521" t="str">
        <f>IF(A521="","",[1]Sheet!B521)</f>
        <v>2025-04-20 07:44:44</v>
      </c>
      <c r="C521" t="str">
        <f>IF(A521="","",[1]Sheet!C521)</f>
        <v>小单32.36  大双32.36  大单35.28</v>
      </c>
      <c r="D521" t="str">
        <f>IF(A521="","",[1]Sheet!D521)</f>
        <v>大单</v>
      </c>
      <c r="E521">
        <f>IF(A521="","",[1]Sheet!E521)</f>
        <v>100</v>
      </c>
      <c r="F521">
        <f>IF(A521="","",[1]Sheet!F521)</f>
        <v>6</v>
      </c>
      <c r="G521" t="str">
        <f>IF(A521="","",[1]Sheet!G521)</f>
        <v>小双</v>
      </c>
      <c r="H521">
        <f>IF(A521="","",[1]Sheet!H521)</f>
        <v>0</v>
      </c>
      <c r="I521">
        <f>IF(A521="","",[1]Sheet!I521)</f>
        <v>-100</v>
      </c>
      <c r="J521" t="str">
        <f>IF(A521="","",IF(F521="待开奖","",[1]Sheet!J521))</f>
        <v>否</v>
      </c>
      <c r="K521">
        <f t="shared" si="176"/>
        <v>0</v>
      </c>
      <c r="L521" s="7">
        <f t="shared" si="177"/>
        <v>0</v>
      </c>
      <c r="M521" s="7" cm="1">
        <f ca="1" t="array" ref="M521">IF(L520="",IF(G520=0,M520,""),IF(ROW()&lt;32,"",AVERAGE(IF(OFFSET(L$2,ROW()-31,0,30,1)&lt;&gt;"",OFFSET(L$2,ROW()-31,0,30,1)))))</f>
        <v>0.8</v>
      </c>
      <c r="N521" s="8">
        <f ca="1" t="shared" si="163"/>
        <v>0.779569892473118</v>
      </c>
      <c r="O521" s="7">
        <f ca="1" t="array" ref="O521">IF(L520="","",IF(ROW()&lt;32,"",AVERAGE(IF(OFFSET(L$2,ROW()-21,0,20,1)&lt;&gt;"",OFFSET(L$2,ROW()-21,0,20,1)))))</f>
        <v>0.75</v>
      </c>
      <c r="P521" s="8">
        <f ca="1" t="shared" si="164"/>
        <v>0.701612903225806</v>
      </c>
      <c r="Q521" s="7">
        <f t="shared" si="178"/>
        <v>-100</v>
      </c>
      <c r="R521" s="7">
        <f t="shared" si="168"/>
        <v>8863.59119999986</v>
      </c>
      <c r="S521" s="14">
        <f t="shared" si="169"/>
        <v>0.0289524896138094</v>
      </c>
      <c r="T521" s="15">
        <f ca="1" t="shared" si="170"/>
        <v>0.779569892473118</v>
      </c>
      <c r="U521" s="14">
        <f t="shared" si="171"/>
        <v>0.049350248895598</v>
      </c>
      <c r="V521" s="9">
        <f t="shared" si="172"/>
        <v>1.9175867227664</v>
      </c>
      <c r="W521" s="16">
        <f t="shared" si="173"/>
        <v>1.1970569542899</v>
      </c>
      <c r="X521" s="17">
        <f ca="1" t="shared" si="174"/>
        <v>0.461259018415718</v>
      </c>
      <c r="Y521" s="9">
        <f ca="1" t="shared" si="165"/>
        <v>0.375517037723049</v>
      </c>
      <c r="Z521" s="5">
        <f ca="1" t="shared" si="166"/>
        <v>0.0510421576231447</v>
      </c>
      <c r="AA521">
        <f ca="1" t="shared" si="162"/>
        <v>0</v>
      </c>
      <c r="AB521">
        <f t="shared" si="167"/>
        <v>0</v>
      </c>
      <c r="AC521" s="5">
        <f ca="1" t="shared" si="175"/>
        <v>0</v>
      </c>
      <c r="AD521">
        <f ca="1" t="shared" si="179"/>
        <v>0</v>
      </c>
    </row>
    <row r="522" spans="1:30">
      <c r="A522">
        <f>IF([1]Sheet!A522="","",[1]Sheet!A522)</f>
        <v>3275923</v>
      </c>
      <c r="B522" t="str">
        <f>IF(A522="","",[1]Sheet!B522)</f>
        <v>2025-04-20 07:48:15</v>
      </c>
      <c r="C522" t="str">
        <f>IF(A522="","",[1]Sheet!C522)</f>
        <v>大双31.45  小双34.28  大单34.28</v>
      </c>
      <c r="D522" t="str">
        <f>IF(A522="","",[1]Sheet!D522)</f>
        <v>大双</v>
      </c>
      <c r="E522">
        <f>IF(A522="","",[1]Sheet!E522)</f>
        <v>100.01</v>
      </c>
      <c r="F522">
        <f>IF(A522="","",[1]Sheet!F522)</f>
        <v>18</v>
      </c>
      <c r="G522" t="str">
        <f>IF(A522="","",[1]Sheet!G522)</f>
        <v>大双</v>
      </c>
      <c r="H522">
        <f>IF(A522="","",[1]Sheet!H522)</f>
        <v>148.444</v>
      </c>
      <c r="I522">
        <f>IF(A522="","",[1]Sheet!I522)</f>
        <v>48.434</v>
      </c>
      <c r="J522" t="str">
        <f>IF(A522="","",IF(F522="待开奖","",[1]Sheet!J522))</f>
        <v>是</v>
      </c>
      <c r="K522">
        <f t="shared" si="176"/>
        <v>1</v>
      </c>
      <c r="L522" s="7">
        <f t="shared" si="177"/>
        <v>1</v>
      </c>
      <c r="M522" s="7" cm="1">
        <f ca="1" t="array" ref="M522">IF(L521="",IF(G521=0,M521,""),IF(ROW()&lt;32,"",AVERAGE(IF(OFFSET(L$2,ROW()-31,0,30,1)&lt;&gt;"",OFFSET(L$2,ROW()-31,0,30,1)))))</f>
        <v>0.8</v>
      </c>
      <c r="N522" s="8">
        <f ca="1" t="shared" si="163"/>
        <v>0.748387096774194</v>
      </c>
      <c r="O522" s="7">
        <f ca="1" t="array" ref="O522">IF(L521="","",IF(ROW()&lt;32,"",AVERAGE(IF(OFFSET(L$2,ROW()-21,0,20,1)&lt;&gt;"",OFFSET(L$2,ROW()-21,0,20,1)))))</f>
        <v>0.75</v>
      </c>
      <c r="P522" s="8">
        <f ca="1" t="shared" si="164"/>
        <v>0.701612903225806</v>
      </c>
      <c r="Q522" s="7">
        <f t="shared" si="178"/>
        <v>48.434</v>
      </c>
      <c r="R522" s="7">
        <f t="shared" si="168"/>
        <v>8912.02519999985</v>
      </c>
      <c r="S522" s="14">
        <f t="shared" si="169"/>
        <v>0.0113504679948033</v>
      </c>
      <c r="T522" s="15">
        <f ca="1" t="shared" si="170"/>
        <v>0.748387096774194</v>
      </c>
      <c r="U522" s="14">
        <f t="shared" si="171"/>
        <v>0.0435949569695372</v>
      </c>
      <c r="V522" s="9">
        <f t="shared" si="172"/>
        <v>1.85825119870444</v>
      </c>
      <c r="W522" s="16">
        <f t="shared" si="173"/>
        <v>1.02461550768985</v>
      </c>
      <c r="X522" s="17">
        <f ca="1" t="shared" si="174"/>
        <v>0.428290743301847</v>
      </c>
      <c r="Y522" s="9">
        <f ca="1" t="shared" si="165"/>
        <v>0.378454987801206</v>
      </c>
      <c r="Z522" s="5">
        <f ca="1" t="shared" si="166"/>
        <v>0.0514569413118541</v>
      </c>
      <c r="AA522">
        <f ca="1" t="shared" si="162"/>
        <v>0</v>
      </c>
      <c r="AB522">
        <f t="shared" si="167"/>
        <v>0</v>
      </c>
      <c r="AC522" s="5">
        <f ca="1" t="shared" si="175"/>
        <v>0</v>
      </c>
      <c r="AD522">
        <f ca="1" t="shared" si="179"/>
        <v>0</v>
      </c>
    </row>
    <row r="523" spans="1:30">
      <c r="A523">
        <f>IF([1]Sheet!A523="","",[1]Sheet!A523)</f>
        <v>3275924</v>
      </c>
      <c r="B523" t="str">
        <f>IF(A523="","",[1]Sheet!B523)</f>
        <v>2025-04-20 07:51:46</v>
      </c>
      <c r="C523" t="str">
        <f>IF(A523="","",[1]Sheet!C523)</f>
        <v>大双31.45  小双34.28  大单34.28</v>
      </c>
      <c r="D523" t="str">
        <f>IF(A523="","",[1]Sheet!D523)</f>
        <v>大双</v>
      </c>
      <c r="E523">
        <f>IF(A523="","",[1]Sheet!E523)</f>
        <v>100.01</v>
      </c>
      <c r="F523">
        <f>IF(A523="","",[1]Sheet!F523)</f>
        <v>12</v>
      </c>
      <c r="G523" t="str">
        <f>IF(A523="","",[1]Sheet!G523)</f>
        <v>小双</v>
      </c>
      <c r="H523">
        <f>IF(A523="","",[1]Sheet!H523)</f>
        <v>148.4324</v>
      </c>
      <c r="I523">
        <f>IF(A523="","",[1]Sheet!I523)</f>
        <v>48.4224</v>
      </c>
      <c r="J523" t="str">
        <f>IF(A523="","",IF(F523="待开奖","",[1]Sheet!J523))</f>
        <v>是</v>
      </c>
      <c r="K523">
        <f t="shared" si="176"/>
        <v>1</v>
      </c>
      <c r="L523" s="7">
        <f t="shared" si="177"/>
        <v>1</v>
      </c>
      <c r="M523" s="7" cm="1">
        <f ca="1" t="array" ref="M523">IF(L522="",IF(G522=0,M522,""),IF(ROW()&lt;32,"",AVERAGE(IF(OFFSET(L$2,ROW()-31,0,30,1)&lt;&gt;"",OFFSET(L$2,ROW()-31,0,30,1)))))</f>
        <v>0.8</v>
      </c>
      <c r="N523" s="8">
        <f ca="1" t="shared" si="163"/>
        <v>0.812903225806452</v>
      </c>
      <c r="O523" s="7">
        <f ca="1" t="array" ref="O523">IF(L522="","",IF(ROW()&lt;32,"",AVERAGE(IF(OFFSET(L$2,ROW()-21,0,20,1)&lt;&gt;"",OFFSET(L$2,ROW()-21,0,20,1)))))</f>
        <v>0.75</v>
      </c>
      <c r="P523" s="8">
        <f ca="1" t="shared" si="164"/>
        <v>0.766129032258065</v>
      </c>
      <c r="Q523" s="7">
        <f t="shared" si="178"/>
        <v>48.4224</v>
      </c>
      <c r="R523" s="7">
        <f t="shared" si="168"/>
        <v>8960.44759999985</v>
      </c>
      <c r="S523" s="14">
        <f t="shared" si="169"/>
        <v>0.0107916218132927</v>
      </c>
      <c r="T523" s="15">
        <f ca="1" t="shared" si="170"/>
        <v>0.812903225806452</v>
      </c>
      <c r="U523" s="14">
        <f t="shared" si="171"/>
        <v>0.0433440512448318</v>
      </c>
      <c r="V523" s="9">
        <f t="shared" si="172"/>
        <v>1.79800619061967</v>
      </c>
      <c r="W523" s="16">
        <f t="shared" si="173"/>
        <v>1.02031039379212</v>
      </c>
      <c r="X523" s="17">
        <f ca="1" t="shared" si="174"/>
        <v>0.434646574773008</v>
      </c>
      <c r="Y523" s="9">
        <f ca="1" t="shared" si="165"/>
        <v>0.380844844416736</v>
      </c>
      <c r="Z523" s="5">
        <f ca="1" t="shared" si="166"/>
        <v>0.0523387297034272</v>
      </c>
      <c r="AA523">
        <f ca="1" t="shared" si="162"/>
        <v>0</v>
      </c>
      <c r="AB523">
        <f t="shared" si="167"/>
        <v>0</v>
      </c>
      <c r="AC523" s="5">
        <f ca="1" t="shared" si="175"/>
        <v>0</v>
      </c>
      <c r="AD523">
        <f ca="1" t="shared" si="179"/>
        <v>0</v>
      </c>
    </row>
    <row r="524" spans="1:30">
      <c r="A524">
        <f>IF([1]Sheet!A524="","",[1]Sheet!A524)</f>
        <v>3275925</v>
      </c>
      <c r="B524" t="str">
        <f>IF(A524="","",[1]Sheet!B524)</f>
        <v>2025-04-20 07:55:17</v>
      </c>
      <c r="C524" t="str">
        <f>IF(A524="","",[1]Sheet!C524)</f>
        <v>小单32.36  小双35.28  大双32.36</v>
      </c>
      <c r="D524" t="str">
        <f>IF(A524="","",[1]Sheet!D524)</f>
        <v>小双</v>
      </c>
      <c r="E524">
        <f>IF(A524="","",[1]Sheet!E524)</f>
        <v>100</v>
      </c>
      <c r="F524">
        <f>IF(A524="","",[1]Sheet!F524)</f>
        <v>16</v>
      </c>
      <c r="G524" t="str">
        <f>IF(A524="","",[1]Sheet!G524)</f>
        <v>大双</v>
      </c>
      <c r="H524">
        <f>IF(A524="","",[1]Sheet!H524)</f>
        <v>152.7392</v>
      </c>
      <c r="I524">
        <f>IF(A524="","",[1]Sheet!I524)</f>
        <v>52.7392</v>
      </c>
      <c r="J524" t="str">
        <f>IF(A524="","",IF(F524="待开奖","",[1]Sheet!J524))</f>
        <v>是</v>
      </c>
      <c r="K524">
        <f t="shared" si="176"/>
        <v>1</v>
      </c>
      <c r="L524" s="7">
        <f t="shared" si="177"/>
        <v>1</v>
      </c>
      <c r="M524" s="7" cm="1">
        <f ca="1" t="array" ref="M524">IF(L523="",IF(G523=0,M523,""),IF(ROW()&lt;32,"",AVERAGE(IF(OFFSET(L$2,ROW()-31,0,30,1)&lt;&gt;"",OFFSET(L$2,ROW()-31,0,30,1)))))</f>
        <v>0.8</v>
      </c>
      <c r="N524" s="8">
        <f ca="1" t="shared" si="163"/>
        <v>0.812903225806452</v>
      </c>
      <c r="O524" s="7">
        <f ca="1" t="array" ref="O524">IF(L523="","",IF(ROW()&lt;32,"",AVERAGE(IF(OFFSET(L$2,ROW()-21,0,20,1)&lt;&gt;"",OFFSET(L$2,ROW()-21,0,20,1)))))</f>
        <v>0.75</v>
      </c>
      <c r="P524" s="8">
        <f ca="1" t="shared" si="164"/>
        <v>0.766129032258065</v>
      </c>
      <c r="Q524" s="7">
        <f t="shared" si="178"/>
        <v>52.7392</v>
      </c>
      <c r="R524" s="7">
        <f t="shared" si="168"/>
        <v>9013.18679999985</v>
      </c>
      <c r="S524" s="14">
        <f t="shared" si="169"/>
        <v>0.0102407590136928</v>
      </c>
      <c r="T524" s="15">
        <f ca="1" t="shared" si="170"/>
        <v>0.812903225806452</v>
      </c>
      <c r="U524" s="14">
        <f t="shared" si="171"/>
        <v>0.0433440512448318</v>
      </c>
      <c r="V524" s="9">
        <f t="shared" si="172"/>
        <v>1.70961751951336</v>
      </c>
      <c r="W524" s="16">
        <f t="shared" si="173"/>
        <v>1.01597048059039</v>
      </c>
      <c r="X524" s="17">
        <f ca="1" t="shared" si="174"/>
        <v>0.425208457502323</v>
      </c>
      <c r="Y524" s="9">
        <f ca="1" t="shared" si="165"/>
        <v>0.382761712816261</v>
      </c>
      <c r="Z524" s="5">
        <f ca="1" t="shared" si="166"/>
        <v>0.052872631149768</v>
      </c>
      <c r="AA524">
        <f ca="1" t="shared" si="162"/>
        <v>0</v>
      </c>
      <c r="AB524">
        <f t="shared" si="167"/>
        <v>0</v>
      </c>
      <c r="AC524" s="5">
        <f ca="1" t="shared" si="175"/>
        <v>0</v>
      </c>
      <c r="AD524">
        <f ca="1" t="shared" si="179"/>
        <v>0</v>
      </c>
    </row>
    <row r="525" spans="1:30">
      <c r="A525">
        <f>IF([1]Sheet!A525="","",[1]Sheet!A525)</f>
        <v>3275926</v>
      </c>
      <c r="B525" t="str">
        <f>IF(A525="","",[1]Sheet!B525)</f>
        <v>2025-04-20 07:58:38</v>
      </c>
      <c r="C525" t="str">
        <f>IF(A525="","",[1]Sheet!C525)</f>
        <v>大双31.45  小双34.28  大单34.28</v>
      </c>
      <c r="D525" t="str">
        <f>IF(A525="","",[1]Sheet!D525)</f>
        <v>大双</v>
      </c>
      <c r="E525">
        <f>IF(A525="","",[1]Sheet!E525)</f>
        <v>100.01</v>
      </c>
      <c r="F525">
        <f>IF(A525="","",[1]Sheet!F525)</f>
        <v>17</v>
      </c>
      <c r="G525" t="str">
        <f>IF(A525="","",[1]Sheet!G525)</f>
        <v>大单</v>
      </c>
      <c r="H525">
        <f>IF(A525="","",[1]Sheet!H525)</f>
        <v>148.4324</v>
      </c>
      <c r="I525">
        <f>IF(A525="","",[1]Sheet!I525)</f>
        <v>48.4224</v>
      </c>
      <c r="J525" t="str">
        <f>IF(A525="","",IF(F525="待开奖","",[1]Sheet!J525))</f>
        <v>是</v>
      </c>
      <c r="K525">
        <f t="shared" si="176"/>
        <v>1</v>
      </c>
      <c r="L525" s="7">
        <f t="shared" si="177"/>
        <v>1</v>
      </c>
      <c r="M525" s="7" cm="1">
        <f ca="1" t="array" ref="M525">IF(L524="",IF(G524=0,M524,""),IF(ROW()&lt;32,"",AVERAGE(IF(OFFSET(L$2,ROW()-31,0,30,1)&lt;&gt;"",OFFSET(L$2,ROW()-31,0,30,1)))))</f>
        <v>0.8</v>
      </c>
      <c r="N525" s="8">
        <f ca="1" t="shared" si="163"/>
        <v>0.812903225806452</v>
      </c>
      <c r="O525" s="7">
        <f ca="1" t="array" ref="O525">IF(L524="","",IF(ROW()&lt;32,"",AVERAGE(IF(OFFSET(L$2,ROW()-21,0,20,1)&lt;&gt;"",OFFSET(L$2,ROW()-21,0,20,1)))))</f>
        <v>0.75</v>
      </c>
      <c r="P525" s="8">
        <f ca="1" t="shared" si="164"/>
        <v>0.766129032258065</v>
      </c>
      <c r="Q525" s="7">
        <f t="shared" si="178"/>
        <v>48.4224</v>
      </c>
      <c r="R525" s="7">
        <f t="shared" si="168"/>
        <v>9061.60919999985</v>
      </c>
      <c r="S525" s="14">
        <f t="shared" si="169"/>
        <v>0.0101802268531064</v>
      </c>
      <c r="T525" s="15">
        <f ca="1" t="shared" si="170"/>
        <v>0.812903225806452</v>
      </c>
      <c r="U525" s="14">
        <f t="shared" si="171"/>
        <v>0.0433440512448318</v>
      </c>
      <c r="V525" s="9">
        <f t="shared" si="172"/>
        <v>1.62972457573754</v>
      </c>
      <c r="W525" s="16">
        <f t="shared" si="173"/>
        <v>1.01597048059039</v>
      </c>
      <c r="X525" s="17">
        <f ca="1" t="shared" si="174"/>
        <v>0.417201003476566</v>
      </c>
      <c r="Y525" s="9">
        <f ca="1" t="shared" si="165"/>
        <v>0.383467878100855</v>
      </c>
      <c r="Z525" s="5">
        <f ca="1" t="shared" si="166"/>
        <v>0.0531854870805558</v>
      </c>
      <c r="AA525">
        <f ca="1" t="shared" si="162"/>
        <v>0</v>
      </c>
      <c r="AB525">
        <f t="shared" si="167"/>
        <v>0</v>
      </c>
      <c r="AC525" s="5">
        <f ca="1" t="shared" si="175"/>
        <v>0</v>
      </c>
      <c r="AD525">
        <f ca="1" t="shared" si="179"/>
        <v>0</v>
      </c>
    </row>
    <row r="526" spans="1:30">
      <c r="A526">
        <f>IF([1]Sheet!A526="","",[1]Sheet!A526)</f>
        <v>3275927</v>
      </c>
      <c r="B526" t="str">
        <f>IF(A526="","",[1]Sheet!B526)</f>
        <v>2025-04-20 08:02:09</v>
      </c>
      <c r="C526" t="str">
        <f>IF(A526="","",[1]Sheet!C526)</f>
        <v>大双31.45  小双34.28  大单34.28</v>
      </c>
      <c r="D526" t="str">
        <f>IF(A526="","",[1]Sheet!D526)</f>
        <v>大双</v>
      </c>
      <c r="E526">
        <f>IF(A526="","",[1]Sheet!E526)</f>
        <v>100.01</v>
      </c>
      <c r="F526">
        <f>IF(A526="","",[1]Sheet!F526)</f>
        <v>18</v>
      </c>
      <c r="G526" t="str">
        <f>IF(A526="","",[1]Sheet!G526)</f>
        <v>大双</v>
      </c>
      <c r="H526">
        <f>IF(A526="","",[1]Sheet!H526)</f>
        <v>148.444</v>
      </c>
      <c r="I526">
        <f>IF(A526="","",[1]Sheet!I526)</f>
        <v>48.434</v>
      </c>
      <c r="J526" t="str">
        <f>IF(A526="","",IF(F526="待开奖","",[1]Sheet!J526))</f>
        <v>是</v>
      </c>
      <c r="K526">
        <f t="shared" si="176"/>
        <v>1</v>
      </c>
      <c r="L526" s="7">
        <f t="shared" si="177"/>
        <v>1</v>
      </c>
      <c r="M526" s="7" cm="1">
        <f ca="1" t="array" ref="M526">IF(L525="",IF(G525=0,M525,""),IF(ROW()&lt;32,"",AVERAGE(IF(OFFSET(L$2,ROW()-31,0,30,1)&lt;&gt;"",OFFSET(L$2,ROW()-31,0,30,1)))))</f>
        <v>0.8</v>
      </c>
      <c r="N526" s="8">
        <f ca="1" t="shared" si="163"/>
        <v>0.812903225806452</v>
      </c>
      <c r="O526" s="7">
        <f ca="1" t="array" ref="O526">IF(L525="","",IF(ROW()&lt;32,"",AVERAGE(IF(OFFSET(L$2,ROW()-21,0,20,1)&lt;&gt;"",OFFSET(L$2,ROW()-21,0,20,1)))))</f>
        <v>0.8</v>
      </c>
      <c r="P526" s="8">
        <f ca="1" t="shared" si="164"/>
        <v>0.812903225806452</v>
      </c>
      <c r="Q526" s="7">
        <f t="shared" si="178"/>
        <v>48.434</v>
      </c>
      <c r="R526" s="7">
        <f t="shared" si="168"/>
        <v>9110.04319999985</v>
      </c>
      <c r="S526" s="14">
        <f t="shared" si="169"/>
        <v>0.00963943064487356</v>
      </c>
      <c r="T526" s="15">
        <f ca="1" t="shared" si="170"/>
        <v>0.812903225806452</v>
      </c>
      <c r="U526" s="14">
        <f t="shared" si="171"/>
        <v>0.0433440512448318</v>
      </c>
      <c r="V526" s="9">
        <f t="shared" si="172"/>
        <v>1.5547768253519</v>
      </c>
      <c r="W526" s="16">
        <f t="shared" si="173"/>
        <v>1.01165376692466</v>
      </c>
      <c r="X526" s="17">
        <f ca="1" t="shared" si="174"/>
        <v>0.409112318208959</v>
      </c>
      <c r="Y526" s="9">
        <f ca="1" t="shared" si="165"/>
        <v>0.383942106269594</v>
      </c>
      <c r="Z526" s="5">
        <f ca="1" t="shared" si="166"/>
        <v>0.0533483552202012</v>
      </c>
      <c r="AA526">
        <f ca="1" t="shared" si="162"/>
        <v>0</v>
      </c>
      <c r="AB526">
        <f t="shared" si="167"/>
        <v>0</v>
      </c>
      <c r="AC526" s="5">
        <f ca="1" t="shared" si="175"/>
        <v>0</v>
      </c>
      <c r="AD526">
        <f ca="1" t="shared" si="179"/>
        <v>0</v>
      </c>
    </row>
    <row r="527" spans="1:30">
      <c r="A527">
        <f>IF([1]Sheet!A527="","",[1]Sheet!A527)</f>
        <v>3275928</v>
      </c>
      <c r="B527" t="str">
        <f>IF(A527="","",[1]Sheet!B527)</f>
        <v>2025-04-20 08:05:40</v>
      </c>
      <c r="C527" t="str">
        <f>IF(A527="","",[1]Sheet!C527)</f>
        <v>大双31.45  小双34.28  大单34.28</v>
      </c>
      <c r="D527" t="str">
        <f>IF(A527="","",[1]Sheet!D527)</f>
        <v>大双</v>
      </c>
      <c r="E527">
        <f>IF(A527="","",[1]Sheet!E527)</f>
        <v>100.01</v>
      </c>
      <c r="F527">
        <f>IF(A527="","",[1]Sheet!F527)</f>
        <v>12</v>
      </c>
      <c r="G527" t="str">
        <f>IF(A527="","",[1]Sheet!G527)</f>
        <v>小双</v>
      </c>
      <c r="H527">
        <f>IF(A527="","",[1]Sheet!H527)</f>
        <v>148.4324</v>
      </c>
      <c r="I527">
        <f>IF(A527="","",[1]Sheet!I527)</f>
        <v>48.4224</v>
      </c>
      <c r="J527" t="str">
        <f>IF(A527="","",IF(F527="待开奖","",[1]Sheet!J527))</f>
        <v>是</v>
      </c>
      <c r="K527">
        <f t="shared" si="176"/>
        <v>1</v>
      </c>
      <c r="L527" s="7">
        <f t="shared" si="177"/>
        <v>1</v>
      </c>
      <c r="M527" s="7" cm="1">
        <f ca="1" t="array" ref="M527">IF(L526="",IF(G526=0,M526,""),IF(ROW()&lt;32,"",AVERAGE(IF(OFFSET(L$2,ROW()-31,0,30,1)&lt;&gt;"",OFFSET(L$2,ROW()-31,0,30,1)))))</f>
        <v>0.8</v>
      </c>
      <c r="N527" s="8">
        <f ca="1" t="shared" si="163"/>
        <v>0.812903225806452</v>
      </c>
      <c r="O527" s="7">
        <f ca="1" t="array" ref="O527">IF(L526="","",IF(ROW()&lt;32,"",AVERAGE(IF(OFFSET(L$2,ROW()-21,0,20,1)&lt;&gt;"",OFFSET(L$2,ROW()-21,0,20,1)))))</f>
        <v>0.8</v>
      </c>
      <c r="P527" s="8">
        <f ca="1" t="shared" si="164"/>
        <v>0.812903225806452</v>
      </c>
      <c r="Q527" s="7">
        <f t="shared" si="178"/>
        <v>48.4224</v>
      </c>
      <c r="R527" s="7">
        <f t="shared" si="168"/>
        <v>9158.46559999985</v>
      </c>
      <c r="S527" s="14">
        <f t="shared" si="169"/>
        <v>0.00910364462138928</v>
      </c>
      <c r="T527" s="15">
        <f ca="1" t="shared" si="170"/>
        <v>0.812903225806452</v>
      </c>
      <c r="U527" s="14">
        <f t="shared" si="171"/>
        <v>0.0433440512448318</v>
      </c>
      <c r="V527" s="9">
        <f t="shared" si="172"/>
        <v>1.48404584033458</v>
      </c>
      <c r="W527" s="16">
        <f t="shared" si="173"/>
        <v>1.00734865302694</v>
      </c>
      <c r="X527" s="17">
        <f ca="1" t="shared" si="174"/>
        <v>0.401447972510409</v>
      </c>
      <c r="Y527" s="9">
        <f ca="1" t="shared" si="165"/>
        <v>0.384202217844577</v>
      </c>
      <c r="Z527" s="5">
        <f ca="1" t="shared" si="166"/>
        <v>0.0534140109204019</v>
      </c>
      <c r="AA527">
        <f ca="1" t="shared" si="162"/>
        <v>0</v>
      </c>
      <c r="AB527">
        <f t="shared" si="167"/>
        <v>0</v>
      </c>
      <c r="AC527" s="5">
        <f ca="1" t="shared" si="175"/>
        <v>0</v>
      </c>
      <c r="AD527">
        <f ca="1" t="shared" si="179"/>
        <v>0</v>
      </c>
    </row>
    <row r="528" spans="1:30">
      <c r="A528">
        <f>IF([1]Sheet!A528="","",[1]Sheet!A528)</f>
        <v>3275929</v>
      </c>
      <c r="B528" t="str">
        <f>IF(A528="","",[1]Sheet!B528)</f>
        <v>2025-04-20 08:09:11</v>
      </c>
      <c r="C528" t="str">
        <f>IF(A528="","",[1]Sheet!C528)</f>
        <v>大双31.45  小双34.28  大单34.28</v>
      </c>
      <c r="D528" t="str">
        <f>IF(A528="","",[1]Sheet!D528)</f>
        <v>大双</v>
      </c>
      <c r="E528">
        <f>IF(A528="","",[1]Sheet!E528)</f>
        <v>100.01</v>
      </c>
      <c r="F528">
        <f>IF(A528="","",[1]Sheet!F528)</f>
        <v>17</v>
      </c>
      <c r="G528" t="str">
        <f>IF(A528="","",[1]Sheet!G528)</f>
        <v>大单</v>
      </c>
      <c r="H528">
        <f>IF(A528="","",[1]Sheet!H528)</f>
        <v>148.4324</v>
      </c>
      <c r="I528">
        <f>IF(A528="","",[1]Sheet!I528)</f>
        <v>48.4224</v>
      </c>
      <c r="J528" t="str">
        <f>IF(A528="","",IF(F528="待开奖","",[1]Sheet!J528))</f>
        <v>是</v>
      </c>
      <c r="K528">
        <f t="shared" si="176"/>
        <v>1</v>
      </c>
      <c r="L528" s="7">
        <f t="shared" si="177"/>
        <v>1</v>
      </c>
      <c r="M528" s="7" cm="1">
        <f ca="1" t="array" ref="M528">IF(L527="",IF(G527=0,M527,""),IF(ROW()&lt;32,"",AVERAGE(IF(OFFSET(L$2,ROW()-31,0,30,1)&lt;&gt;"",OFFSET(L$2,ROW()-31,0,30,1)))))</f>
        <v>0.8</v>
      </c>
      <c r="N528" s="8">
        <f ca="1" t="shared" si="163"/>
        <v>0.812903225806452</v>
      </c>
      <c r="O528" s="7">
        <f ca="1" t="array" ref="O528">IF(L527="","",IF(ROW()&lt;32,"",AVERAGE(IF(OFFSET(L$2,ROW()-21,0,20,1)&lt;&gt;"",OFFSET(L$2,ROW()-21,0,20,1)))))</f>
        <v>0.8</v>
      </c>
      <c r="P528" s="8">
        <f ca="1" t="shared" si="164"/>
        <v>0.812903225806452</v>
      </c>
      <c r="Q528" s="7">
        <f t="shared" si="178"/>
        <v>48.4224</v>
      </c>
      <c r="R528" s="7">
        <f t="shared" si="168"/>
        <v>9206.88799999985</v>
      </c>
      <c r="S528" s="14">
        <f t="shared" si="169"/>
        <v>0.0221779234007774</v>
      </c>
      <c r="T528" s="15">
        <f ca="1" t="shared" si="170"/>
        <v>0.812903225806452</v>
      </c>
      <c r="U528" s="14">
        <f t="shared" si="171"/>
        <v>0.0433440512448318</v>
      </c>
      <c r="V528" s="9">
        <f t="shared" si="172"/>
        <v>1.46334103802447</v>
      </c>
      <c r="W528" s="16">
        <f t="shared" si="173"/>
        <v>1.0030087398252</v>
      </c>
      <c r="X528" s="17">
        <f ca="1" t="shared" si="174"/>
        <v>0.402865784593042</v>
      </c>
      <c r="Y528" s="9">
        <f ca="1" t="shared" si="165"/>
        <v>0.384567655242968</v>
      </c>
      <c r="Z528" s="5">
        <f ca="1" t="shared" si="166"/>
        <v>0.0535028729499913</v>
      </c>
      <c r="AA528">
        <f ca="1" t="shared" si="162"/>
        <v>0</v>
      </c>
      <c r="AB528">
        <f t="shared" si="167"/>
        <v>0</v>
      </c>
      <c r="AC528" s="5">
        <f ca="1" t="shared" ref="AC528:AC559" si="180">IF(OR(SUM(AB509:AB528)&gt;3,SUM(AB519:AB528)&gt;2),0,AA528)</f>
        <v>0</v>
      </c>
      <c r="AD528">
        <f ca="1" t="shared" si="179"/>
        <v>0</v>
      </c>
    </row>
    <row r="529" spans="1:30">
      <c r="A529">
        <f>IF([1]Sheet!A529="","",[1]Sheet!A529)</f>
        <v>3275930</v>
      </c>
      <c r="B529" t="str">
        <f>IF(A529="","",[1]Sheet!B529)</f>
        <v>2025-04-20 08:12:42</v>
      </c>
      <c r="C529" t="str">
        <f>IF(A529="","",[1]Sheet!C529)</f>
        <v>大双31.45  小双34.28  大单34.28</v>
      </c>
      <c r="D529" t="str">
        <f>IF(A529="","",[1]Sheet!D529)</f>
        <v>大双</v>
      </c>
      <c r="E529">
        <f>IF(A529="","",[1]Sheet!E529)</f>
        <v>100.01</v>
      </c>
      <c r="F529">
        <f>IF(A529="","",[1]Sheet!F529)</f>
        <v>10</v>
      </c>
      <c r="G529" t="str">
        <f>IF(A529="","",[1]Sheet!G529)</f>
        <v>小双</v>
      </c>
      <c r="H529">
        <f>IF(A529="","",[1]Sheet!H529)</f>
        <v>148.4324</v>
      </c>
      <c r="I529">
        <f>IF(A529="","",[1]Sheet!I529)</f>
        <v>48.4224</v>
      </c>
      <c r="J529" t="str">
        <f>IF(A529="","",IF(F529="待开奖","",[1]Sheet!J529))</f>
        <v>是</v>
      </c>
      <c r="K529">
        <f t="shared" si="176"/>
        <v>1</v>
      </c>
      <c r="L529" s="7">
        <f t="shared" si="177"/>
        <v>1</v>
      </c>
      <c r="M529" s="7" cm="1">
        <f ca="1" t="array" ref="M529">IF(L528="",IF(G528=0,M528,""),IF(ROW()&lt;32,"",AVERAGE(IF(OFFSET(L$2,ROW()-31,0,30,1)&lt;&gt;"",OFFSET(L$2,ROW()-31,0,30,1)))))</f>
        <v>0.8</v>
      </c>
      <c r="N529" s="8">
        <f ca="1" t="shared" si="163"/>
        <v>0.812903225806452</v>
      </c>
      <c r="O529" s="7">
        <f ca="1" t="array" ref="O529">IF(L528="","",IF(ROW()&lt;32,"",AVERAGE(IF(OFFSET(L$2,ROW()-21,0,20,1)&lt;&gt;"",OFFSET(L$2,ROW()-21,0,20,1)))))</f>
        <v>0.8</v>
      </c>
      <c r="P529" s="8">
        <f ca="1" t="shared" si="164"/>
        <v>0.812903225806452</v>
      </c>
      <c r="Q529" s="7">
        <f t="shared" si="178"/>
        <v>48.4224</v>
      </c>
      <c r="R529" s="7">
        <f t="shared" si="168"/>
        <v>9255.31039999985</v>
      </c>
      <c r="S529" s="14">
        <f t="shared" si="169"/>
        <v>0.0354524704552245</v>
      </c>
      <c r="T529" s="15">
        <f ca="1" t="shared" si="170"/>
        <v>0.812903225806452</v>
      </c>
      <c r="U529" s="14">
        <f t="shared" si="171"/>
        <v>0.047841833201403</v>
      </c>
      <c r="V529" s="9">
        <f t="shared" si="172"/>
        <v>1.47251745585415</v>
      </c>
      <c r="W529" s="16">
        <f t="shared" si="173"/>
        <v>1.16825314993</v>
      </c>
      <c r="X529" s="17">
        <f ca="1" t="shared" si="174"/>
        <v>0.422940896915852</v>
      </c>
      <c r="Y529" s="9">
        <f ca="1" t="shared" si="165"/>
        <v>0.386487524711727</v>
      </c>
      <c r="Z529" s="5">
        <f ca="1" t="shared" si="166"/>
        <v>0.053811130651788</v>
      </c>
      <c r="AA529">
        <f ca="1" t="shared" si="162"/>
        <v>0</v>
      </c>
      <c r="AB529">
        <f t="shared" si="167"/>
        <v>0</v>
      </c>
      <c r="AC529" s="5">
        <f ca="1" t="shared" si="180"/>
        <v>0</v>
      </c>
      <c r="AD529">
        <f ca="1" t="shared" si="179"/>
        <v>0</v>
      </c>
    </row>
    <row r="530" spans="1:30">
      <c r="A530">
        <f>IF([1]Sheet!A530="","",[1]Sheet!A530)</f>
        <v>3275931</v>
      </c>
      <c r="B530" t="str">
        <f>IF(A530="","",[1]Sheet!B530)</f>
        <v>2025-04-20 08:16:13</v>
      </c>
      <c r="C530" t="str">
        <f>IF(A530="","",[1]Sheet!C530)</f>
        <v>大双31.45  小双34.28  大单34.28</v>
      </c>
      <c r="D530" t="str">
        <f>IF(A530="","",[1]Sheet!D530)</f>
        <v>大双</v>
      </c>
      <c r="E530">
        <f>IF(A530="","",[1]Sheet!E530)</f>
        <v>100.01</v>
      </c>
      <c r="F530">
        <f>IF(A530="","",[1]Sheet!F530)</f>
        <v>13</v>
      </c>
      <c r="G530" t="str">
        <f>IF(A530="","",[1]Sheet!G530)</f>
        <v>小单</v>
      </c>
      <c r="H530">
        <f>IF(A530="","",[1]Sheet!H530)</f>
        <v>0</v>
      </c>
      <c r="I530">
        <f>IF(A530="","",[1]Sheet!I530)</f>
        <v>-100.01</v>
      </c>
      <c r="J530" t="str">
        <f>IF(A530="","",IF(F530="待开奖","",[1]Sheet!J530))</f>
        <v>否</v>
      </c>
      <c r="K530">
        <f t="shared" si="176"/>
        <v>0</v>
      </c>
      <c r="L530" s="7">
        <f t="shared" si="177"/>
        <v>0</v>
      </c>
      <c r="M530" s="7" cm="1">
        <f ca="1" t="array" ref="M530">IF(L529="",IF(G529=0,M529,""),IF(ROW()&lt;32,"",AVERAGE(IF(OFFSET(L$2,ROW()-31,0,30,1)&lt;&gt;"",OFFSET(L$2,ROW()-31,0,30,1)))))</f>
        <v>0.8</v>
      </c>
      <c r="N530" s="8">
        <f ca="1" t="shared" si="163"/>
        <v>0.812903225806452</v>
      </c>
      <c r="O530" s="7">
        <f ca="1" t="array" ref="O530">IF(L529="","",IF(ROW()&lt;32,"",AVERAGE(IF(OFFSET(L$2,ROW()-21,0,20,1)&lt;&gt;"",OFFSET(L$2,ROW()-21,0,20,1)))))</f>
        <v>0.75</v>
      </c>
      <c r="P530" s="8">
        <f ca="1" t="shared" si="164"/>
        <v>0.766129032258065</v>
      </c>
      <c r="Q530" s="7">
        <f t="shared" si="178"/>
        <v>-100.01</v>
      </c>
      <c r="R530" s="7">
        <f t="shared" si="168"/>
        <v>9155.30039999985</v>
      </c>
      <c r="S530" s="14">
        <f t="shared" si="169"/>
        <v>0.0527379094233976</v>
      </c>
      <c r="T530" s="15">
        <f ca="1" t="shared" si="170"/>
        <v>0.812903225806452</v>
      </c>
      <c r="U530" s="14">
        <f t="shared" si="171"/>
        <v>0.0528233823470685</v>
      </c>
      <c r="V530" s="9">
        <f t="shared" si="172"/>
        <v>1.46478042507638</v>
      </c>
      <c r="W530" s="16">
        <f t="shared" si="173"/>
        <v>1.37480762980925</v>
      </c>
      <c r="X530" s="17">
        <f ca="1" t="shared" si="174"/>
        <v>0.446513808772753</v>
      </c>
      <c r="Y530" s="9">
        <f ca="1" t="shared" si="165"/>
        <v>0.38974107896128</v>
      </c>
      <c r="Z530" s="5">
        <f ca="1" t="shared" si="166"/>
        <v>0.0543882455343872</v>
      </c>
      <c r="AA530">
        <f ca="1" t="shared" si="162"/>
        <v>0</v>
      </c>
      <c r="AB530">
        <f t="shared" si="167"/>
        <v>0</v>
      </c>
      <c r="AC530" s="5">
        <f ca="1" t="shared" si="180"/>
        <v>0</v>
      </c>
      <c r="AD530">
        <f ca="1" t="shared" si="179"/>
        <v>0</v>
      </c>
    </row>
    <row r="531" spans="1:30">
      <c r="A531">
        <f>IF([1]Sheet!A531="","",[1]Sheet!A531)</f>
        <v>3275932</v>
      </c>
      <c r="B531" t="str">
        <f>IF(A531="","",[1]Sheet!B531)</f>
        <v>2025-04-20 08:19:44</v>
      </c>
      <c r="C531" t="str">
        <f>IF(A531="","",[1]Sheet!C531)</f>
        <v>大双31.45  小双34.28  大单34.28</v>
      </c>
      <c r="D531" t="str">
        <f>IF(A531="","",[1]Sheet!D531)</f>
        <v>大双</v>
      </c>
      <c r="E531">
        <f>IF(A531="","",[1]Sheet!E531)</f>
        <v>100.01</v>
      </c>
      <c r="F531">
        <f>IF(A531="","",[1]Sheet!F531)</f>
        <v>7</v>
      </c>
      <c r="G531" t="str">
        <f>IF(A531="","",[1]Sheet!G531)</f>
        <v>小单</v>
      </c>
      <c r="H531">
        <f>IF(A531="","",[1]Sheet!H531)</f>
        <v>0</v>
      </c>
      <c r="I531">
        <f>IF(A531="","",[1]Sheet!I531)</f>
        <v>-100.01</v>
      </c>
      <c r="J531" t="str">
        <f>IF(A531="","",IF(F531="待开奖","",[1]Sheet!J531))</f>
        <v>否</v>
      </c>
      <c r="K531">
        <f t="shared" si="176"/>
        <v>0</v>
      </c>
      <c r="L531" s="7">
        <f t="shared" si="177"/>
        <v>0</v>
      </c>
      <c r="M531" s="7" cm="1">
        <f ca="1" t="array" ref="M531">IF(L530="",IF(G530=0,M530,""),IF(ROW()&lt;32,"",AVERAGE(IF(OFFSET(L$2,ROW()-31,0,30,1)&lt;&gt;"",OFFSET(L$2,ROW()-31,0,30,1)))))</f>
        <v>0.766666666666667</v>
      </c>
      <c r="N531" s="8">
        <f ca="1" t="shared" si="163"/>
        <v>0.748387096774194</v>
      </c>
      <c r="O531" s="7">
        <f ca="1" t="array" ref="O531">IF(L530="","",IF(ROW()&lt;32,"",AVERAGE(IF(OFFSET(L$2,ROW()-21,0,20,1)&lt;&gt;"",OFFSET(L$2,ROW()-21,0,20,1)))))</f>
        <v>0.7</v>
      </c>
      <c r="P531" s="8">
        <f ca="1" t="shared" si="164"/>
        <v>0.654838709677419</v>
      </c>
      <c r="Q531" s="7">
        <f t="shared" si="178"/>
        <v>-100.01</v>
      </c>
      <c r="R531" s="7">
        <f t="shared" si="168"/>
        <v>9055.29039999985</v>
      </c>
      <c r="S531" s="14">
        <f t="shared" si="169"/>
        <v>0.0351527000826281</v>
      </c>
      <c r="T531" s="15">
        <f ca="1" t="shared" si="170"/>
        <v>0.748387096774194</v>
      </c>
      <c r="U531" s="14">
        <f t="shared" si="171"/>
        <v>0.0528233823470685</v>
      </c>
      <c r="V531" s="9">
        <f t="shared" si="172"/>
        <v>1.51422770197271</v>
      </c>
      <c r="W531" s="16">
        <f t="shared" si="173"/>
        <v>1.3747904453583</v>
      </c>
      <c r="X531" s="17">
        <f ca="1" t="shared" si="174"/>
        <v>0.433278029408608</v>
      </c>
      <c r="Y531" s="9">
        <f ca="1" t="shared" si="165"/>
        <v>0.393198946620634</v>
      </c>
      <c r="Z531" s="5">
        <f ca="1" t="shared" si="166"/>
        <v>0.0537448506086717</v>
      </c>
      <c r="AA531">
        <f ca="1" t="shared" si="162"/>
        <v>0</v>
      </c>
      <c r="AB531">
        <f t="shared" si="167"/>
        <v>1</v>
      </c>
      <c r="AC531" s="5">
        <f ca="1" t="shared" si="180"/>
        <v>0</v>
      </c>
      <c r="AD531">
        <f ca="1" t="shared" si="179"/>
        <v>0</v>
      </c>
    </row>
    <row r="532" spans="1:30">
      <c r="A532">
        <f>IF([1]Sheet!A532="","",[1]Sheet!A532)</f>
        <v>3275933</v>
      </c>
      <c r="B532" t="str">
        <f>IF(A532="","",[1]Sheet!B532)</f>
        <v>2025-04-20 08:23:15</v>
      </c>
      <c r="C532" t="str">
        <f>IF(A532="","",[1]Sheet!C532)</f>
        <v>大双31.45  小双34.28  大单34.28</v>
      </c>
      <c r="D532" t="str">
        <f>IF(A532="","",[1]Sheet!D532)</f>
        <v>大双</v>
      </c>
      <c r="E532">
        <f>IF(A532="","",[1]Sheet!E532)</f>
        <v>100.01</v>
      </c>
      <c r="F532">
        <f>IF(A532="","",[1]Sheet!F532)</f>
        <v>3</v>
      </c>
      <c r="G532" t="str">
        <f>IF(A532="","",[1]Sheet!G532)</f>
        <v>小单</v>
      </c>
      <c r="H532">
        <f>IF(A532="","",[1]Sheet!H532)</f>
        <v>0</v>
      </c>
      <c r="I532">
        <f>IF(A532="","",[1]Sheet!I532)</f>
        <v>-100.01</v>
      </c>
      <c r="J532" t="str">
        <f>IF(A532="","",IF(F532="待开奖","",[1]Sheet!J532))</f>
        <v>否</v>
      </c>
      <c r="K532">
        <f t="shared" si="176"/>
        <v>0</v>
      </c>
      <c r="L532" s="7">
        <f t="shared" si="177"/>
        <v>0</v>
      </c>
      <c r="M532" s="7" cm="1">
        <f ca="1" t="array" ref="M532">IF(L531="",IF(G531=0,M531,""),IF(ROW()&lt;32,"",AVERAGE(IF(OFFSET(L$2,ROW()-31,0,30,1)&lt;&gt;"",OFFSET(L$2,ROW()-31,0,30,1)))))</f>
        <v>0.733333333333333</v>
      </c>
      <c r="N532" s="8">
        <f ca="1" t="shared" si="163"/>
        <v>0.717204301075269</v>
      </c>
      <c r="O532" s="7">
        <f ca="1" t="array" ref="O532">IF(L531="","",IF(ROW()&lt;32,"",AVERAGE(IF(OFFSET(L$2,ROW()-21,0,20,1)&lt;&gt;"",OFFSET(L$2,ROW()-21,0,20,1)))))</f>
        <v>0.65</v>
      </c>
      <c r="P532" s="8">
        <f ca="1" t="shared" si="164"/>
        <v>0.608064516129032</v>
      </c>
      <c r="Q532" s="7">
        <f t="shared" si="178"/>
        <v>-100.01</v>
      </c>
      <c r="R532" s="7">
        <f t="shared" si="168"/>
        <v>8955.28039999985</v>
      </c>
      <c r="S532" s="14">
        <f t="shared" si="169"/>
        <v>0.0317895385479244</v>
      </c>
      <c r="T532" s="15">
        <f ca="1" t="shared" si="170"/>
        <v>0.717204301075269</v>
      </c>
      <c r="U532" s="14">
        <f t="shared" si="171"/>
        <v>0.0528233823470685</v>
      </c>
      <c r="V532" s="9">
        <f t="shared" si="172"/>
        <v>1.56359119205614</v>
      </c>
      <c r="W532" s="16">
        <f t="shared" si="173"/>
        <v>1.16343095862406</v>
      </c>
      <c r="X532" s="17">
        <f ca="1" t="shared" si="174"/>
        <v>0.409832922143331</v>
      </c>
      <c r="Y532" s="9">
        <f ca="1" t="shared" si="165"/>
        <v>0.395485695460385</v>
      </c>
      <c r="Z532" s="5">
        <f ca="1" t="shared" si="166"/>
        <v>0.052938441490689</v>
      </c>
      <c r="AA532">
        <f ca="1" t="shared" si="162"/>
        <v>0</v>
      </c>
      <c r="AB532">
        <f t="shared" si="167"/>
        <v>0</v>
      </c>
      <c r="AC532" s="5">
        <f ca="1" t="shared" si="180"/>
        <v>0</v>
      </c>
      <c r="AD532">
        <f ca="1" t="shared" si="179"/>
        <v>0</v>
      </c>
    </row>
    <row r="533" spans="1:30">
      <c r="A533">
        <f>IF([1]Sheet!A533="","",[1]Sheet!A533)</f>
        <v>3275934</v>
      </c>
      <c r="B533" t="str">
        <f>IF(A533="","",[1]Sheet!B533)</f>
        <v>2025-04-20 08:26:45</v>
      </c>
      <c r="C533" t="str">
        <f>IF(A533="","",[1]Sheet!C533)</f>
        <v>大双31.45  小双34.28  大单34.28</v>
      </c>
      <c r="D533" t="str">
        <f>IF(A533="","",[1]Sheet!D533)</f>
        <v>大双</v>
      </c>
      <c r="E533">
        <f>IF(A533="","",[1]Sheet!E533)</f>
        <v>100.01</v>
      </c>
      <c r="F533">
        <f>IF(A533="","",[1]Sheet!F533)</f>
        <v>3</v>
      </c>
      <c r="G533" t="str">
        <f>IF(A533="","",[1]Sheet!G533)</f>
        <v>小单</v>
      </c>
      <c r="H533">
        <f>IF(A533="","",[1]Sheet!H533)</f>
        <v>0</v>
      </c>
      <c r="I533">
        <f>IF(A533="","",[1]Sheet!I533)</f>
        <v>-100.01</v>
      </c>
      <c r="J533" t="str">
        <f>IF(A533="","",IF(F533="待开奖","",[1]Sheet!J533))</f>
        <v>否</v>
      </c>
      <c r="K533">
        <f t="shared" si="176"/>
        <v>0</v>
      </c>
      <c r="L533" s="7">
        <f t="shared" si="177"/>
        <v>0</v>
      </c>
      <c r="M533" s="7" cm="1">
        <f ca="1" t="array" ref="M533">IF(L532="",IF(G532=0,M532,""),IF(ROW()&lt;32,"",AVERAGE(IF(OFFSET(L$2,ROW()-31,0,30,1)&lt;&gt;"",OFFSET(L$2,ROW()-31,0,30,1)))))</f>
        <v>0.7</v>
      </c>
      <c r="N533" s="8">
        <f ca="1" t="shared" si="163"/>
        <v>0.686021505376344</v>
      </c>
      <c r="O533" s="7">
        <f ca="1" t="array" ref="O533">IF(L532="","",IF(ROW()&lt;32,"",AVERAGE(IF(OFFSET(L$2,ROW()-21,0,20,1)&lt;&gt;"",OFFSET(L$2,ROW()-21,0,20,1)))))</f>
        <v>0.65</v>
      </c>
      <c r="P533" s="8">
        <f ca="1" t="shared" si="164"/>
        <v>0.608064516129032</v>
      </c>
      <c r="Q533" s="7">
        <f t="shared" si="178"/>
        <v>-100.01</v>
      </c>
      <c r="R533" s="7">
        <f t="shared" si="168"/>
        <v>8855.27039999985</v>
      </c>
      <c r="S533" s="14">
        <f t="shared" si="169"/>
        <v>0.0142988669928502</v>
      </c>
      <c r="T533" s="15">
        <f ca="1" t="shared" si="170"/>
        <v>0.686021505376344</v>
      </c>
      <c r="U533" s="14">
        <f t="shared" si="171"/>
        <v>0.0528233823470685</v>
      </c>
      <c r="V533" s="9">
        <f t="shared" si="172"/>
        <v>1.64419294442601</v>
      </c>
      <c r="W533" s="16">
        <f t="shared" si="173"/>
        <v>1.16341803233154</v>
      </c>
      <c r="X533" s="17">
        <f ca="1" t="shared" si="174"/>
        <v>0.406408044144758</v>
      </c>
      <c r="Y533" s="9">
        <f ca="1" t="shared" si="165"/>
        <v>0.398470966295188</v>
      </c>
      <c r="Z533" s="5">
        <f ca="1" t="shared" si="166"/>
        <v>0.0509060293554936</v>
      </c>
      <c r="AA533">
        <f ca="1" t="shared" si="162"/>
        <v>0</v>
      </c>
      <c r="AB533">
        <f t="shared" si="167"/>
        <v>0</v>
      </c>
      <c r="AC533" s="5">
        <f ca="1" t="shared" si="180"/>
        <v>0</v>
      </c>
      <c r="AD533">
        <f ca="1" t="shared" si="179"/>
        <v>0</v>
      </c>
    </row>
    <row r="534" spans="1:30">
      <c r="A534">
        <f>IF([1]Sheet!A534="","",[1]Sheet!A534)</f>
        <v>3275935</v>
      </c>
      <c r="B534" t="str">
        <f>IF(A534="","",[1]Sheet!B534)</f>
        <v>2025-04-20 08:30:16</v>
      </c>
      <c r="C534" t="str">
        <f>IF(A534="","",[1]Sheet!C534)</f>
        <v>小单31.45  小双34.28  大单34.28</v>
      </c>
      <c r="D534" t="str">
        <f>IF(A534="","",[1]Sheet!D534)</f>
        <v>小单</v>
      </c>
      <c r="E534">
        <f>IF(A534="","",[1]Sheet!E534)</f>
        <v>100.01</v>
      </c>
      <c r="F534">
        <f>IF(A534="","",[1]Sheet!F534)</f>
        <v>14</v>
      </c>
      <c r="G534" t="str">
        <f>IF(A534="","",[1]Sheet!G534)</f>
        <v>大双</v>
      </c>
      <c r="H534">
        <f>IF(A534="","",[1]Sheet!H534)</f>
        <v>0</v>
      </c>
      <c r="I534">
        <f>IF(A534="","",[1]Sheet!I534)</f>
        <v>-100.01</v>
      </c>
      <c r="J534" t="str">
        <f>IF(A534="","",IF(F534="待开奖","",[1]Sheet!J534))</f>
        <v>否</v>
      </c>
      <c r="K534">
        <f t="shared" si="176"/>
        <v>0</v>
      </c>
      <c r="L534" s="7">
        <f t="shared" si="177"/>
        <v>0</v>
      </c>
      <c r="M534" s="7" cm="1">
        <f ca="1" t="array" ref="M534">IF(L533="",IF(G533=0,M533,""),IF(ROW()&lt;32,"",AVERAGE(IF(OFFSET(L$2,ROW()-31,0,30,1)&lt;&gt;"",OFFSET(L$2,ROW()-31,0,30,1)))))</f>
        <v>0.666666666666667</v>
      </c>
      <c r="N534" s="8">
        <f ca="1" t="shared" si="163"/>
        <v>0.654838709677419</v>
      </c>
      <c r="O534" s="7">
        <f ca="1" t="array" ref="O534">IF(L533="","",IF(ROW()&lt;32,"",AVERAGE(IF(OFFSET(L$2,ROW()-21,0,20,1)&lt;&gt;"",OFFSET(L$2,ROW()-21,0,20,1)))))</f>
        <v>0.6</v>
      </c>
      <c r="P534" s="8">
        <f ca="1" t="shared" si="164"/>
        <v>0.561290322580645</v>
      </c>
      <c r="Q534" s="7">
        <f t="shared" si="178"/>
        <v>-100.01</v>
      </c>
      <c r="R534" s="7">
        <f t="shared" si="168"/>
        <v>8755.26039999985</v>
      </c>
      <c r="S534" s="14">
        <f t="shared" si="169"/>
        <v>-0.0029840884046785</v>
      </c>
      <c r="T534" s="15">
        <f ca="1" t="shared" si="170"/>
        <v>0.654838709677419</v>
      </c>
      <c r="U534" s="14">
        <f t="shared" si="171"/>
        <v>0.0528233823470685</v>
      </c>
      <c r="V534" s="9">
        <f t="shared" si="172"/>
        <v>1.53678352878468</v>
      </c>
      <c r="W534" s="16">
        <f t="shared" si="173"/>
        <v>0.994335539867608</v>
      </c>
      <c r="X534" s="17">
        <f ca="1" t="shared" si="174"/>
        <v>0.367337407575188</v>
      </c>
      <c r="Y534" s="9">
        <f ca="1" t="shared" si="165"/>
        <v>0.400034428443888</v>
      </c>
      <c r="Z534" s="5">
        <f ca="1" t="shared" si="166"/>
        <v>0.0491761600057712</v>
      </c>
      <c r="AA534">
        <f ca="1" t="shared" si="162"/>
        <v>0</v>
      </c>
      <c r="AB534">
        <f t="shared" si="167"/>
        <v>0</v>
      </c>
      <c r="AC534" s="5">
        <f ca="1" t="shared" si="180"/>
        <v>0</v>
      </c>
      <c r="AD534">
        <f ca="1" t="shared" si="179"/>
        <v>0</v>
      </c>
    </row>
    <row r="535" spans="1:30">
      <c r="A535">
        <f>IF([1]Sheet!A535="","",[1]Sheet!A535)</f>
        <v>3275936</v>
      </c>
      <c r="B535" t="str">
        <f>IF(A535="","",[1]Sheet!B535)</f>
        <v>2025-04-20 08:33:47</v>
      </c>
      <c r="C535" t="str">
        <f>IF(A535="","",[1]Sheet!C535)</f>
        <v>小单31.45  小双34.28  大单34.28</v>
      </c>
      <c r="D535" t="str">
        <f>IF(A535="","",[1]Sheet!D535)</f>
        <v>小单</v>
      </c>
      <c r="E535">
        <f>IF(A535="","",[1]Sheet!E535)</f>
        <v>100.01</v>
      </c>
      <c r="F535">
        <f>IF(A535="","",[1]Sheet!F535)</f>
        <v>20</v>
      </c>
      <c r="G535" t="str">
        <f>IF(A535="","",[1]Sheet!G535)</f>
        <v>大双</v>
      </c>
      <c r="H535">
        <f>IF(A535="","",[1]Sheet!H535)</f>
        <v>0</v>
      </c>
      <c r="I535">
        <f>IF(A535="","",[1]Sheet!I535)</f>
        <v>-100.01</v>
      </c>
      <c r="J535" t="str">
        <f>IF(A535="","",IF(F535="待开奖","",[1]Sheet!J535))</f>
        <v>否</v>
      </c>
      <c r="K535">
        <f t="shared" si="176"/>
        <v>0</v>
      </c>
      <c r="L535" s="7">
        <f t="shared" si="177"/>
        <v>0</v>
      </c>
      <c r="M535" s="7" cm="1">
        <f ca="1" t="array" ref="M535">IF(L534="",IF(G534=0,M534,""),IF(ROW()&lt;32,"",AVERAGE(IF(OFFSET(L$2,ROW()-31,0,30,1)&lt;&gt;"",OFFSET(L$2,ROW()-31,0,30,1)))))</f>
        <v>0.633333333333333</v>
      </c>
      <c r="N535" s="8">
        <f ca="1" t="shared" si="163"/>
        <v>0.623655913978495</v>
      </c>
      <c r="O535" s="7">
        <f ca="1" t="array" ref="O535">IF(L534="","",IF(ROW()&lt;32,"",AVERAGE(IF(OFFSET(L$2,ROW()-21,0,20,1)&lt;&gt;"",OFFSET(L$2,ROW()-21,0,20,1)))))</f>
        <v>0.55</v>
      </c>
      <c r="P535" s="8">
        <f ca="1" t="shared" si="164"/>
        <v>0.514516129032258</v>
      </c>
      <c r="Q535" s="7">
        <f t="shared" si="178"/>
        <v>-100.01</v>
      </c>
      <c r="R535" s="7">
        <f t="shared" si="168"/>
        <v>8655.25039999985</v>
      </c>
      <c r="S535" s="14">
        <f t="shared" si="169"/>
        <v>-0.020063006004044</v>
      </c>
      <c r="T535" s="15">
        <f ca="1" t="shared" si="170"/>
        <v>0.623655913978495</v>
      </c>
      <c r="U535" s="14">
        <f t="shared" si="171"/>
        <v>0.0540284418770017</v>
      </c>
      <c r="V535" s="9">
        <f t="shared" si="172"/>
        <v>1.33444332172235</v>
      </c>
      <c r="W535" s="16">
        <f t="shared" si="173"/>
        <v>0.855996436590399</v>
      </c>
      <c r="X535" s="17">
        <f ca="1" t="shared" si="174"/>
        <v>0.32154772426266</v>
      </c>
      <c r="Y535" s="9">
        <f ca="1" t="shared" si="165"/>
        <v>0.39940162620261</v>
      </c>
      <c r="Z535" s="5">
        <f ca="1" t="shared" si="166"/>
        <v>0.0500521152257573</v>
      </c>
      <c r="AA535">
        <f ca="1" t="shared" si="162"/>
        <v>0</v>
      </c>
      <c r="AB535">
        <f t="shared" si="167"/>
        <v>1</v>
      </c>
      <c r="AC535" s="5">
        <f ca="1" t="shared" si="180"/>
        <v>0</v>
      </c>
      <c r="AD535">
        <f ca="1" t="shared" si="179"/>
        <v>0</v>
      </c>
    </row>
    <row r="536" spans="1:30">
      <c r="A536">
        <f>IF([1]Sheet!A536="","",[1]Sheet!A536)</f>
        <v>3275937</v>
      </c>
      <c r="B536" t="str">
        <f>IF(A536="","",[1]Sheet!B536)</f>
        <v>2025-04-20 08:37:18</v>
      </c>
      <c r="C536" t="str">
        <f>IF(A536="","",[1]Sheet!C536)</f>
        <v>大双31.45  小双34.28  大单34.28</v>
      </c>
      <c r="D536" t="str">
        <f>IF(A536="","",[1]Sheet!D536)</f>
        <v>大双</v>
      </c>
      <c r="E536">
        <f>IF(A536="","",[1]Sheet!E536)</f>
        <v>100.01</v>
      </c>
      <c r="F536">
        <f>IF(A536="","",[1]Sheet!F536)</f>
        <v>9</v>
      </c>
      <c r="G536" t="str">
        <f>IF(A536="","",[1]Sheet!G536)</f>
        <v>小单</v>
      </c>
      <c r="H536">
        <f>IF(A536="","",[1]Sheet!H536)</f>
        <v>0</v>
      </c>
      <c r="I536">
        <f>IF(A536="","",[1]Sheet!I536)</f>
        <v>-100.01</v>
      </c>
      <c r="J536" t="str">
        <f>IF(A536="","",IF(F536="待开奖","",[1]Sheet!J536))</f>
        <v>否</v>
      </c>
      <c r="K536">
        <f t="shared" si="176"/>
        <v>0</v>
      </c>
      <c r="L536" s="7">
        <f t="shared" si="177"/>
        <v>0</v>
      </c>
      <c r="M536" s="7" cm="1">
        <f ca="1" t="array" ref="M536">IF(L535="",IF(G535=0,M535,""),IF(ROW()&lt;32,"",AVERAGE(IF(OFFSET(L$2,ROW()-31,0,30,1)&lt;&gt;"",OFFSET(L$2,ROW()-31,0,30,1)))))</f>
        <v>0.633333333333333</v>
      </c>
      <c r="N536" s="8">
        <f ca="1" t="shared" si="163"/>
        <v>0.59247311827957</v>
      </c>
      <c r="O536" s="7">
        <f ca="1" t="array" ref="O536">IF(L535="","",IF(ROW()&lt;32,"",AVERAGE(IF(OFFSET(L$2,ROW()-21,0,20,1)&lt;&gt;"",OFFSET(L$2,ROW()-21,0,20,1)))))</f>
        <v>0.5</v>
      </c>
      <c r="P536" s="8">
        <f ca="1" t="shared" si="164"/>
        <v>0.467741935483871</v>
      </c>
      <c r="Q536" s="7">
        <f t="shared" si="178"/>
        <v>-100.01</v>
      </c>
      <c r="R536" s="7">
        <f t="shared" si="168"/>
        <v>8555.24039999985</v>
      </c>
      <c r="S536" s="14">
        <f t="shared" si="169"/>
        <v>-0.0202912359544065</v>
      </c>
      <c r="T536" s="15">
        <f ca="1" t="shared" si="170"/>
        <v>0.59247311827957</v>
      </c>
      <c r="U536" s="14">
        <f t="shared" si="171"/>
        <v>0.064834130252402</v>
      </c>
      <c r="V536" s="9">
        <f t="shared" si="172"/>
        <v>1.1761673397601</v>
      </c>
      <c r="W536" s="16">
        <f t="shared" si="173"/>
        <v>0.740714619025398</v>
      </c>
      <c r="X536" s="17">
        <f ca="1" t="shared" si="174"/>
        <v>0.284645209672421</v>
      </c>
      <c r="Y536" s="9">
        <f ca="1" t="shared" si="165"/>
        <v>0.397535249518462</v>
      </c>
      <c r="Z536" s="5">
        <f ca="1" t="shared" si="166"/>
        <v>0.0531562547511398</v>
      </c>
      <c r="AA536">
        <f ca="1" t="shared" si="162"/>
        <v>0</v>
      </c>
      <c r="AB536">
        <f t="shared" si="167"/>
        <v>0</v>
      </c>
      <c r="AC536" s="5">
        <f ca="1" t="shared" si="180"/>
        <v>0</v>
      </c>
      <c r="AD536">
        <f ca="1" t="shared" si="179"/>
        <v>0</v>
      </c>
    </row>
    <row r="537" spans="1:30">
      <c r="A537">
        <f>IF([1]Sheet!A537="","",[1]Sheet!A537)</f>
        <v>3275938</v>
      </c>
      <c r="B537" t="str">
        <f>IF(A537="","",[1]Sheet!B537)</f>
        <v>2025-04-20 08:40:39</v>
      </c>
      <c r="C537" t="str">
        <f>IF(A537="","",[1]Sheet!C537)</f>
        <v>大双31.45  小双34.28  大单34.28</v>
      </c>
      <c r="D537" t="str">
        <f>IF(A537="","",[1]Sheet!D537)</f>
        <v>大双</v>
      </c>
      <c r="E537">
        <f>IF(A537="","",[1]Sheet!E537)</f>
        <v>100.01</v>
      </c>
      <c r="F537">
        <f>IF(A537="","",[1]Sheet!F537)</f>
        <v>8</v>
      </c>
      <c r="G537" t="str">
        <f>IF(A537="","",[1]Sheet!G537)</f>
        <v>小双</v>
      </c>
      <c r="H537">
        <f>IF(A537="","",[1]Sheet!H537)</f>
        <v>148.4324</v>
      </c>
      <c r="I537">
        <f>IF(A537="","",[1]Sheet!I537)</f>
        <v>48.4224</v>
      </c>
      <c r="J537" t="str">
        <f>IF(A537="","",IF(F537="待开奖","",[1]Sheet!J537))</f>
        <v>是</v>
      </c>
      <c r="K537">
        <f t="shared" ref="K537:K573" si="181">IF(J537="是",1,IF(J537="否",0,""))</f>
        <v>1</v>
      </c>
      <c r="L537" s="7">
        <f t="shared" ref="L537:L573" si="182">IF(G537="","",IF(F537="待开奖","",IF(MID(D537,1,1)=MID(G537,1,1),1,IF(MID(D537,2,1)=MID(G537,2,1),1,0))))</f>
        <v>1</v>
      </c>
      <c r="M537" s="7" cm="1">
        <f ca="1" t="array" ref="M537">IF(L536="",IF(G536=0,M536,""),IF(ROW()&lt;32,"",AVERAGE(IF(OFFSET(L$2,ROW()-31,0,30,1)&lt;&gt;"",OFFSET(L$2,ROW()-31,0,30,1)))))</f>
        <v>0.633333333333333</v>
      </c>
      <c r="N537" s="8">
        <f ca="1" t="shared" si="163"/>
        <v>0.59247311827957</v>
      </c>
      <c r="O537" s="7">
        <f ca="1" t="array" ref="O537">IF(L536="","",IF(ROW()&lt;32,"",AVERAGE(IF(OFFSET(L$2,ROW()-21,0,20,1)&lt;&gt;"",OFFSET(L$2,ROW()-21,0,20,1)))))</f>
        <v>0.5</v>
      </c>
      <c r="P537" s="8">
        <f ca="1" t="shared" si="164"/>
        <v>0.467741935483871</v>
      </c>
      <c r="Q537" s="7">
        <f t="shared" ref="Q537:Q573" si="183">IF(OR(F537=13,F537=14),IF(L537=1,-68.1,I537),I537)</f>
        <v>48.4224</v>
      </c>
      <c r="R537" s="7">
        <f t="shared" si="168"/>
        <v>8603.66279999985</v>
      </c>
      <c r="S537" s="14">
        <f t="shared" si="169"/>
        <v>-0.0240888930907861</v>
      </c>
      <c r="T537" s="15">
        <f ca="1" t="shared" si="170"/>
        <v>0.59247311827957</v>
      </c>
      <c r="U537" s="14">
        <f t="shared" si="171"/>
        <v>0.0756398186278023</v>
      </c>
      <c r="V537" s="9">
        <f t="shared" si="172"/>
        <v>1.03159176628942</v>
      </c>
      <c r="W537" s="16">
        <f t="shared" si="173"/>
        <v>0.740708446866485</v>
      </c>
      <c r="X537" s="17">
        <f ca="1" t="shared" si="174"/>
        <v>0.265806031455928</v>
      </c>
      <c r="Y537" s="9">
        <f ca="1" t="shared" si="165"/>
        <v>0.396153825554501</v>
      </c>
      <c r="Z537" s="5">
        <f ca="1" t="shared" si="166"/>
        <v>0.0559497713947474</v>
      </c>
      <c r="AA537">
        <f ca="1" t="shared" si="162"/>
        <v>0</v>
      </c>
      <c r="AB537">
        <f t="shared" si="167"/>
        <v>0</v>
      </c>
      <c r="AC537" s="5">
        <f ca="1" t="shared" si="180"/>
        <v>0</v>
      </c>
      <c r="AD537">
        <f ca="1" t="shared" si="179"/>
        <v>0</v>
      </c>
    </row>
    <row r="538" spans="1:30">
      <c r="A538">
        <f>IF([1]Sheet!A538="","",[1]Sheet!A538)</f>
        <v>3275939</v>
      </c>
      <c r="B538" t="str">
        <f>IF(A538="","",[1]Sheet!B538)</f>
        <v>2025-04-20 08:44:10</v>
      </c>
      <c r="C538" t="str">
        <f>IF(A538="","",[1]Sheet!C538)</f>
        <v>大双31.45  小双34.28  大单34.28</v>
      </c>
      <c r="D538" t="str">
        <f>IF(A538="","",[1]Sheet!D538)</f>
        <v>大双</v>
      </c>
      <c r="E538">
        <f>IF(A538="","",[1]Sheet!E538)</f>
        <v>100.01</v>
      </c>
      <c r="F538">
        <f>IF(A538="","",[1]Sheet!F538)</f>
        <v>24</v>
      </c>
      <c r="G538" t="str">
        <f>IF(A538="","",[1]Sheet!G538)</f>
        <v>大双</v>
      </c>
      <c r="H538">
        <f>IF(A538="","",[1]Sheet!H538)</f>
        <v>148.444</v>
      </c>
      <c r="I538">
        <f>IF(A538="","",[1]Sheet!I538)</f>
        <v>48.434</v>
      </c>
      <c r="J538" t="str">
        <f>IF(A538="","",IF(F538="待开奖","",[1]Sheet!J538))</f>
        <v>是</v>
      </c>
      <c r="K538">
        <f t="shared" si="181"/>
        <v>1</v>
      </c>
      <c r="L538" s="7">
        <f t="shared" si="182"/>
        <v>1</v>
      </c>
      <c r="M538" s="7" cm="1">
        <f ca="1" t="array" ref="M538">IF(L537="",IF(G537=0,M537,""),IF(ROW()&lt;32,"",AVERAGE(IF(OFFSET(L$2,ROW()-31,0,30,1)&lt;&gt;"",OFFSET(L$2,ROW()-31,0,30,1)))))</f>
        <v>0.633333333333333</v>
      </c>
      <c r="N538" s="8">
        <f ca="1" t="shared" si="163"/>
        <v>0.656989247311828</v>
      </c>
      <c r="O538" s="7">
        <f ca="1" t="array" ref="O538">IF(L537="","",IF(ROW()&lt;32,"",AVERAGE(IF(OFFSET(L$2,ROW()-21,0,20,1)&lt;&gt;"",OFFSET(L$2,ROW()-21,0,20,1)))))</f>
        <v>0.5</v>
      </c>
      <c r="P538" s="8">
        <f ca="1" t="shared" si="164"/>
        <v>0.532258064516129</v>
      </c>
      <c r="Q538" s="7">
        <f t="shared" si="183"/>
        <v>48.434</v>
      </c>
      <c r="R538" s="7">
        <f t="shared" si="168"/>
        <v>8652.09679999985</v>
      </c>
      <c r="S538" s="14">
        <f t="shared" si="169"/>
        <v>-0.0244343198135783</v>
      </c>
      <c r="T538" s="15">
        <f ca="1" t="shared" si="170"/>
        <v>0.656989247311828</v>
      </c>
      <c r="U538" s="14">
        <f t="shared" si="171"/>
        <v>0.0756398186278023</v>
      </c>
      <c r="V538" s="9">
        <f t="shared" si="172"/>
        <v>0.912157574598737</v>
      </c>
      <c r="W538" s="16">
        <f t="shared" si="173"/>
        <v>0.852056831713769</v>
      </c>
      <c r="X538" s="17">
        <f ca="1" t="shared" si="174"/>
        <v>0.277797048561202</v>
      </c>
      <c r="Y538" s="9">
        <f ca="1" t="shared" si="165"/>
        <v>0.394546156942287</v>
      </c>
      <c r="Z538" s="5">
        <f ca="1" t="shared" si="166"/>
        <v>0.0585731279733869</v>
      </c>
      <c r="AA538">
        <f ca="1" t="shared" si="162"/>
        <v>0</v>
      </c>
      <c r="AB538">
        <f t="shared" si="167"/>
        <v>0</v>
      </c>
      <c r="AC538" s="5">
        <f ca="1" t="shared" si="180"/>
        <v>0</v>
      </c>
      <c r="AD538">
        <f ca="1" t="shared" si="179"/>
        <v>0</v>
      </c>
    </row>
    <row r="539" spans="1:30">
      <c r="A539">
        <f>IF([1]Sheet!A539="","",[1]Sheet!A539)</f>
        <v>3275940</v>
      </c>
      <c r="B539" t="str">
        <f>IF(A539="","",[1]Sheet!B539)</f>
        <v>2025-04-20 08:47:41</v>
      </c>
      <c r="C539" t="str">
        <f>IF(A539="","",[1]Sheet!C539)</f>
        <v>大双31.45  小双34.28  大单34.28</v>
      </c>
      <c r="D539" t="str">
        <f>IF(A539="","",[1]Sheet!D539)</f>
        <v>大双</v>
      </c>
      <c r="E539">
        <f>IF(A539="","",[1]Sheet!E539)</f>
        <v>100.01</v>
      </c>
      <c r="F539">
        <f>IF(A539="","",[1]Sheet!F539)</f>
        <v>8</v>
      </c>
      <c r="G539" t="str">
        <f>IF(A539="","",[1]Sheet!G539)</f>
        <v>小双</v>
      </c>
      <c r="H539">
        <f>IF(A539="","",[1]Sheet!H539)</f>
        <v>148.4324</v>
      </c>
      <c r="I539">
        <f>IF(A539="","",[1]Sheet!I539)</f>
        <v>48.4224</v>
      </c>
      <c r="J539" t="str">
        <f>IF(A539="","",IF(F539="待开奖","",[1]Sheet!J539))</f>
        <v>是</v>
      </c>
      <c r="K539">
        <f t="shared" si="181"/>
        <v>1</v>
      </c>
      <c r="L539" s="7">
        <f t="shared" si="182"/>
        <v>1</v>
      </c>
      <c r="M539" s="7" cm="1">
        <f ca="1" t="array" ref="M539">IF(L538="",IF(G538=0,M538,""),IF(ROW()&lt;32,"",AVERAGE(IF(OFFSET(L$2,ROW()-31,0,30,1)&lt;&gt;"",OFFSET(L$2,ROW()-31,0,30,1)))))</f>
        <v>0.633333333333333</v>
      </c>
      <c r="N539" s="8">
        <f ca="1" t="shared" si="163"/>
        <v>0.656989247311828</v>
      </c>
      <c r="O539" s="7">
        <f ca="1" t="array" ref="O539">IF(L538="","",IF(ROW()&lt;32,"",AVERAGE(IF(OFFSET(L$2,ROW()-21,0,20,1)&lt;&gt;"",OFFSET(L$2,ROW()-21,0,20,1)))))</f>
        <v>0.55</v>
      </c>
      <c r="P539" s="8">
        <f ca="1" t="shared" si="164"/>
        <v>0.579032258064516</v>
      </c>
      <c r="Q539" s="7">
        <f t="shared" si="183"/>
        <v>48.4224</v>
      </c>
      <c r="R539" s="7">
        <f t="shared" si="168"/>
        <v>8700.51919999985</v>
      </c>
      <c r="S539" s="14">
        <f t="shared" si="169"/>
        <v>-0.0247743322393932</v>
      </c>
      <c r="T539" s="15">
        <f ca="1" t="shared" si="170"/>
        <v>0.656989247311828</v>
      </c>
      <c r="U539" s="14">
        <f t="shared" si="171"/>
        <v>0.0756398186278023</v>
      </c>
      <c r="V539" s="9">
        <f t="shared" si="172"/>
        <v>0.810683340215201</v>
      </c>
      <c r="W539" s="16">
        <f t="shared" si="173"/>
        <v>0.848143333727241</v>
      </c>
      <c r="X539" s="17">
        <f ca="1" t="shared" si="174"/>
        <v>0.267156271596451</v>
      </c>
      <c r="Y539" s="9">
        <f ca="1" t="shared" si="165"/>
        <v>0.392031976349216</v>
      </c>
      <c r="Z539" s="5">
        <f ca="1" t="shared" si="166"/>
        <v>0.0622528670012476</v>
      </c>
      <c r="AA539">
        <f ca="1" t="shared" si="162"/>
        <v>0</v>
      </c>
      <c r="AB539">
        <f t="shared" si="167"/>
        <v>0</v>
      </c>
      <c r="AC539" s="5">
        <f ca="1" t="shared" si="180"/>
        <v>0</v>
      </c>
      <c r="AD539">
        <f ca="1" t="shared" si="179"/>
        <v>0</v>
      </c>
    </row>
    <row r="540" spans="1:30">
      <c r="A540">
        <f>IF([1]Sheet!A540="","",[1]Sheet!A540)</f>
        <v>3275941</v>
      </c>
      <c r="B540" t="str">
        <f>IF(A540="","",[1]Sheet!B540)</f>
        <v>2025-04-20 08:51:12</v>
      </c>
      <c r="C540" t="str">
        <f>IF(A540="","",[1]Sheet!C540)</f>
        <v>大双31.45  小双34.28  大单34.28</v>
      </c>
      <c r="D540" t="str">
        <f>IF(A540="","",[1]Sheet!D540)</f>
        <v>大双</v>
      </c>
      <c r="E540">
        <f>IF(A540="","",[1]Sheet!E540)</f>
        <v>100.01</v>
      </c>
      <c r="F540">
        <f>IF(A540="","",[1]Sheet!F540)</f>
        <v>10</v>
      </c>
      <c r="G540" t="str">
        <f>IF(A540="","",[1]Sheet!G540)</f>
        <v>小双</v>
      </c>
      <c r="H540">
        <f>IF(A540="","",[1]Sheet!H540)</f>
        <v>148.4324</v>
      </c>
      <c r="I540">
        <f>IF(A540="","",[1]Sheet!I540)</f>
        <v>48.4224</v>
      </c>
      <c r="J540" t="str">
        <f>IF(A540="","",IF(F540="待开奖","",[1]Sheet!J540))</f>
        <v>是</v>
      </c>
      <c r="K540">
        <f t="shared" si="181"/>
        <v>1</v>
      </c>
      <c r="L540" s="7">
        <f t="shared" si="182"/>
        <v>1</v>
      </c>
      <c r="M540" s="7" cm="1">
        <f ca="1" t="array" ref="M540">IF(L539="",IF(G539=0,M539,""),IF(ROW()&lt;32,"",AVERAGE(IF(OFFSET(L$2,ROW()-31,0,30,1)&lt;&gt;"",OFFSET(L$2,ROW()-31,0,30,1)))))</f>
        <v>0.633333333333333</v>
      </c>
      <c r="N540" s="8">
        <f ca="1" t="shared" si="163"/>
        <v>0.656989247311828</v>
      </c>
      <c r="O540" s="7">
        <f ca="1" t="array" ref="O540">IF(L539="","",IF(ROW()&lt;32,"",AVERAGE(IF(OFFSET(L$2,ROW()-21,0,20,1)&lt;&gt;"",OFFSET(L$2,ROW()-21,0,20,1)))))</f>
        <v>0.6</v>
      </c>
      <c r="P540" s="8">
        <f ca="1" t="shared" si="164"/>
        <v>0.625806451612903</v>
      </c>
      <c r="Q540" s="7">
        <f t="shared" si="183"/>
        <v>48.4224</v>
      </c>
      <c r="R540" s="7">
        <f t="shared" si="168"/>
        <v>8748.94159999985</v>
      </c>
      <c r="S540" s="14">
        <f t="shared" si="169"/>
        <v>-0.025111625901137</v>
      </c>
      <c r="T540" s="15">
        <f ca="1" t="shared" si="170"/>
        <v>0.656989247311828</v>
      </c>
      <c r="U540" s="14">
        <f t="shared" si="171"/>
        <v>0.0756398186278023</v>
      </c>
      <c r="V540" s="9">
        <f t="shared" si="172"/>
        <v>0.722322725417722</v>
      </c>
      <c r="W540" s="16">
        <f t="shared" si="173"/>
        <v>0.844219291148906</v>
      </c>
      <c r="X540" s="17">
        <f ca="1" t="shared" si="174"/>
        <v>0.257826617760347</v>
      </c>
      <c r="Y540" s="9">
        <f ca="1" t="shared" si="165"/>
        <v>0.389131869069998</v>
      </c>
      <c r="Z540" s="5">
        <f ca="1" t="shared" si="166"/>
        <v>0.0662805403977829</v>
      </c>
      <c r="AA540">
        <f ca="1" t="shared" ref="AA540:AA603" si="184">IF(X540="","",IF(X540&gt;0,IF(X540&gt;Y540+Z540*$Z$1,I540,0),0))</f>
        <v>0</v>
      </c>
      <c r="AB540">
        <f t="shared" si="167"/>
        <v>0</v>
      </c>
      <c r="AC540" s="5">
        <f ca="1" t="shared" si="180"/>
        <v>0</v>
      </c>
      <c r="AD540">
        <f ca="1" t="shared" si="179"/>
        <v>0</v>
      </c>
    </row>
    <row r="541" spans="1:30">
      <c r="A541">
        <f>IF([1]Sheet!A541="","",[1]Sheet!A541)</f>
        <v>3275942</v>
      </c>
      <c r="B541" t="str">
        <f>IF(A541="","",[1]Sheet!B541)</f>
        <v>2025-04-20 08:54:43</v>
      </c>
      <c r="C541" t="str">
        <f>IF(A541="","",[1]Sheet!C541)</f>
        <v>小单32.36  小双35.28  大双32.36</v>
      </c>
      <c r="D541" t="str">
        <f>IF(A541="","",[1]Sheet!D541)</f>
        <v>小双</v>
      </c>
      <c r="E541">
        <f>IF(A541="","",[1]Sheet!E541)</f>
        <v>100</v>
      </c>
      <c r="F541">
        <f>IF(A541="","",[1]Sheet!F541)</f>
        <v>19</v>
      </c>
      <c r="G541" t="str">
        <f>IF(A541="","",[1]Sheet!G541)</f>
        <v>大单</v>
      </c>
      <c r="H541">
        <f>IF(A541="","",[1]Sheet!H541)</f>
        <v>0</v>
      </c>
      <c r="I541">
        <f>IF(A541="","",[1]Sheet!I541)</f>
        <v>-100</v>
      </c>
      <c r="J541" t="str">
        <f>IF(A541="","",IF(F541="待开奖","",[1]Sheet!J541))</f>
        <v>否</v>
      </c>
      <c r="K541">
        <f t="shared" si="181"/>
        <v>0</v>
      </c>
      <c r="L541" s="7">
        <f t="shared" si="182"/>
        <v>0</v>
      </c>
      <c r="M541" s="7" cm="1">
        <f ca="1" t="array" ref="M541">IF(L540="",IF(G540=0,M540,""),IF(ROW()&lt;32,"",AVERAGE(IF(OFFSET(L$2,ROW()-31,0,30,1)&lt;&gt;"",OFFSET(L$2,ROW()-31,0,30,1)))))</f>
        <v>0.6</v>
      </c>
      <c r="N541" s="8">
        <f ca="1" t="shared" si="163"/>
        <v>0.656989247311828</v>
      </c>
      <c r="O541" s="7">
        <f ca="1" t="array" ref="O541">IF(L540="","",IF(ROW()&lt;32,"",AVERAGE(IF(OFFSET(L$2,ROW()-21,0,20,1)&lt;&gt;"",OFFSET(L$2,ROW()-21,0,20,1)))))</f>
        <v>0.6</v>
      </c>
      <c r="P541" s="8">
        <f ca="1" t="shared" si="164"/>
        <v>0.625806451612903</v>
      </c>
      <c r="Q541" s="7">
        <f t="shared" si="183"/>
        <v>-100</v>
      </c>
      <c r="R541" s="7">
        <f t="shared" si="168"/>
        <v>8648.94159999985</v>
      </c>
      <c r="S541" s="14">
        <f t="shared" si="169"/>
        <v>-0.0249773733952156</v>
      </c>
      <c r="T541" s="15">
        <f ca="1" t="shared" si="170"/>
        <v>0.656989247311828</v>
      </c>
      <c r="U541" s="14">
        <f t="shared" si="171"/>
        <v>0.0756398186278023</v>
      </c>
      <c r="V541" s="9">
        <f t="shared" si="172"/>
        <v>0.644918604917846</v>
      </c>
      <c r="W541" s="16">
        <f t="shared" si="173"/>
        <v>0.840295248570572</v>
      </c>
      <c r="X541" s="17">
        <f ca="1" t="shared" si="174"/>
        <v>0.249734077204302</v>
      </c>
      <c r="Y541" s="9">
        <f ca="1" t="shared" si="165"/>
        <v>0.385978316946004</v>
      </c>
      <c r="Z541" s="5">
        <f ca="1" t="shared" si="166"/>
        <v>0.0704557649855371</v>
      </c>
      <c r="AA541">
        <f ca="1" t="shared" si="184"/>
        <v>0</v>
      </c>
      <c r="AB541">
        <f t="shared" si="167"/>
        <v>0</v>
      </c>
      <c r="AC541" s="5">
        <f ca="1" t="shared" si="180"/>
        <v>0</v>
      </c>
      <c r="AD541">
        <f ca="1" t="shared" si="179"/>
        <v>0</v>
      </c>
    </row>
    <row r="542" spans="1:30">
      <c r="A542">
        <f>IF([1]Sheet!A542="","",[1]Sheet!A542)</f>
        <v>3275943</v>
      </c>
      <c r="B542" t="str">
        <f>IF(A542="","",[1]Sheet!B542)</f>
        <v>2025-04-20 08:58:14</v>
      </c>
      <c r="C542" t="str">
        <f>IF(A542="","",[1]Sheet!C542)</f>
        <v>小单32.36  小双35.28  大双32.36</v>
      </c>
      <c r="D542" t="str">
        <f>IF(A542="","",[1]Sheet!D542)</f>
        <v>小双</v>
      </c>
      <c r="E542">
        <f>IF(A542="","",[1]Sheet!E542)</f>
        <v>100</v>
      </c>
      <c r="F542">
        <f>IF(A542="","",[1]Sheet!F542)</f>
        <v>18</v>
      </c>
      <c r="G542" t="str">
        <f>IF(A542="","",[1]Sheet!G542)</f>
        <v>大双</v>
      </c>
      <c r="H542">
        <f>IF(A542="","",[1]Sheet!H542)</f>
        <v>152.7392</v>
      </c>
      <c r="I542">
        <f>IF(A542="","",[1]Sheet!I542)</f>
        <v>52.7392</v>
      </c>
      <c r="J542" t="str">
        <f>IF(A542="","",IF(F542="待开奖","",[1]Sheet!J542))</f>
        <v>是</v>
      </c>
      <c r="K542">
        <f t="shared" si="181"/>
        <v>1</v>
      </c>
      <c r="L542" s="7">
        <f t="shared" si="182"/>
        <v>1</v>
      </c>
      <c r="M542" s="7" cm="1">
        <f ca="1" t="array" ref="M542">IF(L541="",IF(G541=0,M541,""),IF(ROW()&lt;32,"",AVERAGE(IF(OFFSET(L$2,ROW()-31,0,30,1)&lt;&gt;"",OFFSET(L$2,ROW()-31,0,30,1)))))</f>
        <v>0.6</v>
      </c>
      <c r="N542" s="8">
        <f ca="1" t="shared" si="163"/>
        <v>0.561290322580645</v>
      </c>
      <c r="O542" s="7">
        <f ca="1" t="array" ref="O542">IF(L541="","",IF(ROW()&lt;32,"",AVERAGE(IF(OFFSET(L$2,ROW()-21,0,20,1)&lt;&gt;"",OFFSET(L$2,ROW()-21,0,20,1)))))</f>
        <v>0.6</v>
      </c>
      <c r="P542" s="8">
        <f ca="1" t="shared" si="164"/>
        <v>0.561290322580645</v>
      </c>
      <c r="Q542" s="7">
        <f t="shared" si="183"/>
        <v>52.7392</v>
      </c>
      <c r="R542" s="7">
        <f t="shared" si="168"/>
        <v>8701.68079999985</v>
      </c>
      <c r="S542" s="14">
        <f t="shared" si="169"/>
        <v>-0.0412966394765093</v>
      </c>
      <c r="T542" s="15">
        <f ca="1" t="shared" si="170"/>
        <v>0.561290322580645</v>
      </c>
      <c r="U542" s="14">
        <f t="shared" si="171"/>
        <v>0.0756398186278023</v>
      </c>
      <c r="V542" s="9">
        <f t="shared" si="172"/>
        <v>0.526206502983425</v>
      </c>
      <c r="W542" s="16">
        <f t="shared" si="173"/>
        <v>0.729917256205785</v>
      </c>
      <c r="X542" s="17">
        <f ca="1" t="shared" si="174"/>
        <v>0.202789503003756</v>
      </c>
      <c r="Y542" s="9">
        <f ca="1" t="shared" si="165"/>
        <v>0.381065180643222</v>
      </c>
      <c r="Z542" s="5">
        <f ca="1" t="shared" si="166"/>
        <v>0.077561407191738</v>
      </c>
      <c r="AA542">
        <f ca="1" t="shared" si="184"/>
        <v>0</v>
      </c>
      <c r="AB542">
        <f t="shared" si="167"/>
        <v>0</v>
      </c>
      <c r="AC542" s="5">
        <f ca="1" t="shared" si="180"/>
        <v>0</v>
      </c>
      <c r="AD542">
        <f ca="1" t="shared" si="179"/>
        <v>0</v>
      </c>
    </row>
    <row r="543" spans="1:30">
      <c r="A543">
        <f>IF([1]Sheet!A543="","",[1]Sheet!A543)</f>
        <v>3275944</v>
      </c>
      <c r="B543" t="str">
        <f>IF(A543="","",[1]Sheet!B543)</f>
        <v>2025-04-20 09:01:45</v>
      </c>
      <c r="C543" t="str">
        <f>IF(A543="","",[1]Sheet!C543)</f>
        <v>小单32.36  小双35.28  大双32.36</v>
      </c>
      <c r="D543" t="str">
        <f>IF(A543="","",[1]Sheet!D543)</f>
        <v>小双</v>
      </c>
      <c r="E543">
        <f>IF(A543="","",[1]Sheet!E543)</f>
        <v>100</v>
      </c>
      <c r="F543">
        <f>IF(A543="","",[1]Sheet!F543)</f>
        <v>11</v>
      </c>
      <c r="G543" t="str">
        <f>IF(A543="","",[1]Sheet!G543)</f>
        <v>小单</v>
      </c>
      <c r="H543">
        <f>IF(A543="","",[1]Sheet!H543)</f>
        <v>152.7392</v>
      </c>
      <c r="I543">
        <f>IF(A543="","",[1]Sheet!I543)</f>
        <v>52.7392</v>
      </c>
      <c r="J543" t="str">
        <f>IF(A543="","",IF(F543="待开奖","",[1]Sheet!J543))</f>
        <v>是</v>
      </c>
      <c r="K543">
        <f t="shared" si="181"/>
        <v>1</v>
      </c>
      <c r="L543" s="7">
        <f t="shared" si="182"/>
        <v>1</v>
      </c>
      <c r="M543" s="7" cm="1">
        <f ca="1" t="array" ref="M543">IF(L542="",IF(G542=0,M542,""),IF(ROW()&lt;32,"",AVERAGE(IF(OFFSET(L$2,ROW()-31,0,30,1)&lt;&gt;"",OFFSET(L$2,ROW()-31,0,30,1)))))</f>
        <v>0.633333333333333</v>
      </c>
      <c r="N543" s="8">
        <f ca="1" t="shared" si="163"/>
        <v>0.625806451612903</v>
      </c>
      <c r="O543" s="7">
        <f ca="1" t="array" ref="O543">IF(L542="","",IF(ROW()&lt;32,"",AVERAGE(IF(OFFSET(L$2,ROW()-21,0,20,1)&lt;&gt;"",OFFSET(L$2,ROW()-21,0,20,1)))))</f>
        <v>0.6</v>
      </c>
      <c r="P543" s="8">
        <f ca="1" t="shared" si="164"/>
        <v>0.625806451612903</v>
      </c>
      <c r="Q543" s="7">
        <f t="shared" si="183"/>
        <v>52.7392</v>
      </c>
      <c r="R543" s="7">
        <f t="shared" si="168"/>
        <v>8754.41999999985</v>
      </c>
      <c r="S543" s="14">
        <f t="shared" si="169"/>
        <v>-0.024638083964728</v>
      </c>
      <c r="T543" s="15">
        <f ca="1" t="shared" si="170"/>
        <v>0.625806451612903</v>
      </c>
      <c r="U543" s="14">
        <f t="shared" si="171"/>
        <v>0.0756398186278023</v>
      </c>
      <c r="V543" s="9">
        <f t="shared" si="172"/>
        <v>0.441688118069759</v>
      </c>
      <c r="W543" s="16">
        <f t="shared" si="173"/>
        <v>0.73350465381763</v>
      </c>
      <c r="X543" s="17">
        <f ca="1" t="shared" si="174"/>
        <v>0.21259719673356</v>
      </c>
      <c r="Y543" s="9">
        <f ca="1" t="shared" si="165"/>
        <v>0.375395695483525</v>
      </c>
      <c r="Z543" s="5">
        <f ca="1" t="shared" si="166"/>
        <v>0.0832441615587882</v>
      </c>
      <c r="AA543">
        <f ca="1" t="shared" si="184"/>
        <v>0</v>
      </c>
      <c r="AB543">
        <f t="shared" si="167"/>
        <v>0</v>
      </c>
      <c r="AC543" s="5">
        <f ca="1" t="shared" si="180"/>
        <v>0</v>
      </c>
      <c r="AD543">
        <f ca="1" t="shared" si="179"/>
        <v>0</v>
      </c>
    </row>
    <row r="544" spans="1:30">
      <c r="A544">
        <f>IF([1]Sheet!A544="","",[1]Sheet!A544)</f>
        <v>3275945</v>
      </c>
      <c r="B544" t="str">
        <f>IF(A544="","",[1]Sheet!B544)</f>
        <v>2025-04-20 09:05:16</v>
      </c>
      <c r="C544" t="str">
        <f>IF(A544="","",[1]Sheet!C544)</f>
        <v>小单32.36  小双35.28  大双32.36</v>
      </c>
      <c r="D544" t="str">
        <f>IF(A544="","",[1]Sheet!D544)</f>
        <v>小双</v>
      </c>
      <c r="E544">
        <f>IF(A544="","",[1]Sheet!E544)</f>
        <v>100</v>
      </c>
      <c r="F544">
        <f>IF(A544="","",[1]Sheet!F544)</f>
        <v>1</v>
      </c>
      <c r="G544" t="str">
        <f>IF(A544="","",[1]Sheet!G544)</f>
        <v>小单</v>
      </c>
      <c r="H544">
        <f>IF(A544="","",[1]Sheet!H544)</f>
        <v>152.7392</v>
      </c>
      <c r="I544">
        <f>IF(A544="","",[1]Sheet!I544)</f>
        <v>52.7392</v>
      </c>
      <c r="J544" t="str">
        <f>IF(A544="","",IF(F544="待开奖","",[1]Sheet!J544))</f>
        <v>是</v>
      </c>
      <c r="K544">
        <f t="shared" si="181"/>
        <v>1</v>
      </c>
      <c r="L544" s="7">
        <f t="shared" si="182"/>
        <v>1</v>
      </c>
      <c r="M544" s="7" cm="1">
        <f ca="1" t="array" ref="M544">IF(L543="",IF(G543=0,M543,""),IF(ROW()&lt;32,"",AVERAGE(IF(OFFSET(L$2,ROW()-31,0,30,1)&lt;&gt;"",OFFSET(L$2,ROW()-31,0,30,1)))))</f>
        <v>0.633333333333333</v>
      </c>
      <c r="N544" s="8">
        <f ca="1" t="shared" si="163"/>
        <v>0.656989247311828</v>
      </c>
      <c r="O544" s="7">
        <f ca="1" t="array" ref="O544">IF(L543="","",IF(ROW()&lt;32,"",AVERAGE(IF(OFFSET(L$2,ROW()-21,0,20,1)&lt;&gt;"",OFFSET(L$2,ROW()-21,0,20,1)))))</f>
        <v>0.6</v>
      </c>
      <c r="P544" s="8">
        <f ca="1" t="shared" si="164"/>
        <v>0.625806451612903</v>
      </c>
      <c r="Q544" s="7">
        <f t="shared" si="183"/>
        <v>52.7392</v>
      </c>
      <c r="R544" s="7">
        <f t="shared" si="168"/>
        <v>8807.15919999985</v>
      </c>
      <c r="S544" s="14">
        <f t="shared" si="169"/>
        <v>-0.0240238265001423</v>
      </c>
      <c r="T544" s="15">
        <f ca="1" t="shared" si="170"/>
        <v>0.656989247311828</v>
      </c>
      <c r="U544" s="14">
        <f t="shared" si="171"/>
        <v>0.0756398186278023</v>
      </c>
      <c r="V544" s="9">
        <f t="shared" si="172"/>
        <v>0.372882367864205</v>
      </c>
      <c r="W544" s="16">
        <f t="shared" si="173"/>
        <v>0.84812995418515</v>
      </c>
      <c r="X544" s="17">
        <f ca="1" t="shared" si="174"/>
        <v>0.223599988128918</v>
      </c>
      <c r="Y544" s="9">
        <f ca="1" t="shared" si="165"/>
        <v>0.370539704021651</v>
      </c>
      <c r="Z544" s="5">
        <f ca="1" t="shared" si="166"/>
        <v>0.0875946773836187</v>
      </c>
      <c r="AA544">
        <f ca="1" t="shared" si="184"/>
        <v>0</v>
      </c>
      <c r="AB544">
        <f t="shared" si="167"/>
        <v>0</v>
      </c>
      <c r="AC544" s="5">
        <f ca="1" t="shared" si="180"/>
        <v>0</v>
      </c>
      <c r="AD544">
        <f ca="1" t="shared" si="179"/>
        <v>0</v>
      </c>
    </row>
    <row r="545" spans="1:30">
      <c r="A545">
        <f>IF([1]Sheet!A545="","",[1]Sheet!A545)</f>
        <v>3275946</v>
      </c>
      <c r="B545" t="str">
        <f>IF(A545="","",[1]Sheet!B545)</f>
        <v>2025-04-20 09:08:37</v>
      </c>
      <c r="C545" t="str">
        <f>IF(A545="","",[1]Sheet!C545)</f>
        <v>小单32.36  小双35.28  大双32.36</v>
      </c>
      <c r="D545" t="str">
        <f>IF(A545="","",[1]Sheet!D545)</f>
        <v>小双</v>
      </c>
      <c r="E545">
        <f>IF(A545="","",[1]Sheet!E545)</f>
        <v>100</v>
      </c>
      <c r="F545">
        <f>IF(A545="","",[1]Sheet!F545)</f>
        <v>20</v>
      </c>
      <c r="G545" t="str">
        <f>IF(A545="","",[1]Sheet!G545)</f>
        <v>大双</v>
      </c>
      <c r="H545">
        <f>IF(A545="","",[1]Sheet!H545)</f>
        <v>152.7392</v>
      </c>
      <c r="I545">
        <f>IF(A545="","",[1]Sheet!I545)</f>
        <v>52.7392</v>
      </c>
      <c r="J545" t="str">
        <f>IF(A545="","",IF(F545="待开奖","",[1]Sheet!J545))</f>
        <v>是</v>
      </c>
      <c r="K545">
        <f t="shared" si="181"/>
        <v>1</v>
      </c>
      <c r="L545" s="7">
        <f t="shared" si="182"/>
        <v>1</v>
      </c>
      <c r="M545" s="7" cm="1">
        <f ca="1" t="array" ref="M545">IF(L544="",IF(G544=0,M544,""),IF(ROW()&lt;32,"",AVERAGE(IF(OFFSET(L$2,ROW()-31,0,30,1)&lt;&gt;"",OFFSET(L$2,ROW()-31,0,30,1)))))</f>
        <v>0.633333333333333</v>
      </c>
      <c r="N545" s="8">
        <f ca="1" t="shared" ref="N545:N599" si="185">IF(G544=0,N543,IF(L544="","",IF(ROW()&lt;32,"",IF(ROW()=32,AVERAGE(L514:L543),2/31*L544+(1-2/31)*M544))))</f>
        <v>0.656989247311828</v>
      </c>
      <c r="O545" s="7">
        <f ca="1" t="array" ref="O545">IF(L544="","",IF(ROW()&lt;32,"",AVERAGE(IF(OFFSET(L$2,ROW()-21,0,20,1)&lt;&gt;"",OFFSET(L$2,ROW()-21,0,20,1)))))</f>
        <v>0.6</v>
      </c>
      <c r="P545" s="8">
        <f ca="1" t="shared" ref="P545:P608" si="186">IF(G544=0,P543,IF(L544="","",IF(ROW()&lt;32,"",IF(ROW()=32,AVERAGE(L514:L543),2/31*L544+(1-2/31)*O545))))</f>
        <v>0.625806451612903</v>
      </c>
      <c r="Q545" s="7">
        <f t="shared" si="183"/>
        <v>52.7392</v>
      </c>
      <c r="R545" s="7">
        <f t="shared" si="168"/>
        <v>8859.89839999985</v>
      </c>
      <c r="S545" s="14">
        <f t="shared" si="169"/>
        <v>-0.0234161653360824</v>
      </c>
      <c r="T545" s="15">
        <f ca="1" t="shared" si="170"/>
        <v>0.656989247311828</v>
      </c>
      <c r="U545" s="14">
        <f t="shared" si="171"/>
        <v>0.0756398186278023</v>
      </c>
      <c r="V545" s="9">
        <f t="shared" si="172"/>
        <v>0.308267261616737</v>
      </c>
      <c r="W545" s="16">
        <f t="shared" si="173"/>
        <v>0.852054032434005</v>
      </c>
      <c r="X545" s="17">
        <f ca="1" t="shared" si="174"/>
        <v>0.217713183678274</v>
      </c>
      <c r="Y545" s="9">
        <f ca="1" t="shared" si="165"/>
        <v>0.364903759724725</v>
      </c>
      <c r="Z545" s="5">
        <f ca="1" t="shared" si="166"/>
        <v>0.0917103653126363</v>
      </c>
      <c r="AA545">
        <f ca="1" t="shared" si="184"/>
        <v>0</v>
      </c>
      <c r="AB545">
        <f t="shared" si="167"/>
        <v>0</v>
      </c>
      <c r="AC545" s="5">
        <f ca="1" t="shared" si="180"/>
        <v>0</v>
      </c>
      <c r="AD545">
        <f ca="1" t="shared" si="179"/>
        <v>0</v>
      </c>
    </row>
    <row r="546" spans="1:30">
      <c r="A546">
        <f>IF([1]Sheet!A546="","",[1]Sheet!A546)</f>
        <v>3275947</v>
      </c>
      <c r="B546" t="str">
        <f>IF(A546="","",[1]Sheet!B546)</f>
        <v>2025-04-20 09:12:18</v>
      </c>
      <c r="C546" t="str">
        <f>IF(A546="","",[1]Sheet!C546)</f>
        <v>小单32.36  小双35.28  大双32.36</v>
      </c>
      <c r="D546" t="str">
        <f>IF(A546="","",[1]Sheet!D546)</f>
        <v>小双</v>
      </c>
      <c r="E546">
        <f>IF(A546="","",[1]Sheet!E546)</f>
        <v>100</v>
      </c>
      <c r="F546">
        <f>IF(A546="","",[1]Sheet!F546)</f>
        <v>8</v>
      </c>
      <c r="G546" t="str">
        <f>IF(A546="","",[1]Sheet!G546)</f>
        <v>小双</v>
      </c>
      <c r="H546">
        <f>IF(A546="","",[1]Sheet!H546)</f>
        <v>152.7624</v>
      </c>
      <c r="I546">
        <f>IF(A546="","",[1]Sheet!I546)</f>
        <v>52.7624</v>
      </c>
      <c r="J546" t="str">
        <f>IF(A546="","",IF(F546="待开奖","",[1]Sheet!J546))</f>
        <v>是</v>
      </c>
      <c r="K546">
        <f t="shared" si="181"/>
        <v>1</v>
      </c>
      <c r="L546" s="7">
        <f t="shared" si="182"/>
        <v>1</v>
      </c>
      <c r="M546" s="7" cm="1">
        <f ca="1" t="array" ref="M546">IF(L545="",IF(G545=0,M545,""),IF(ROW()&lt;32,"",AVERAGE(IF(OFFSET(L$2,ROW()-31,0,30,1)&lt;&gt;"",OFFSET(L$2,ROW()-31,0,30,1)))))</f>
        <v>0.633333333333333</v>
      </c>
      <c r="N546" s="8">
        <f ca="1" t="shared" si="185"/>
        <v>0.656989247311828</v>
      </c>
      <c r="O546" s="7">
        <f ca="1" t="array" ref="O546">IF(L545="","",IF(ROW()&lt;32,"",AVERAGE(IF(OFFSET(L$2,ROW()-21,0,20,1)&lt;&gt;"",OFFSET(L$2,ROW()-21,0,20,1)))))</f>
        <v>0.6</v>
      </c>
      <c r="P546" s="8">
        <f ca="1" t="shared" si="186"/>
        <v>0.625806451612903</v>
      </c>
      <c r="Q546" s="7">
        <f t="shared" si="183"/>
        <v>52.7624</v>
      </c>
      <c r="R546" s="7">
        <f t="shared" si="168"/>
        <v>8912.66079999985</v>
      </c>
      <c r="S546" s="14">
        <f t="shared" si="169"/>
        <v>-0.0228149947868912</v>
      </c>
      <c r="T546" s="15">
        <f ca="1" t="shared" si="170"/>
        <v>0.656989247311828</v>
      </c>
      <c r="U546" s="14">
        <f t="shared" si="171"/>
        <v>0.0756398186278023</v>
      </c>
      <c r="V546" s="9">
        <f t="shared" si="172"/>
        <v>0.235842837023566</v>
      </c>
      <c r="W546" s="16">
        <f t="shared" si="173"/>
        <v>0.855978110682859</v>
      </c>
      <c r="X546" s="17">
        <f ca="1" t="shared" si="174"/>
        <v>0.2110435002086</v>
      </c>
      <c r="Y546" s="9">
        <f ca="1" t="shared" ref="Y546:Y609" si="187">IF(X546="","",AVERAGE(X517:X546))</f>
        <v>0.358729473569429</v>
      </c>
      <c r="Z546" s="5">
        <f ca="1" t="shared" ref="Z546:Z609" si="188">IF(X546="","",(_xlfn.STDEV.P(X517:X546)))</f>
        <v>0.0955456411919804</v>
      </c>
      <c r="AA546">
        <f ca="1" t="shared" si="184"/>
        <v>0</v>
      </c>
      <c r="AB546">
        <f t="shared" ref="AB546:AB609" si="189">IF(S546="","",IF(OR(F545=13,F545=14),1,0))</f>
        <v>0</v>
      </c>
      <c r="AC546" s="5">
        <f ca="1" t="shared" si="180"/>
        <v>0</v>
      </c>
      <c r="AD546">
        <f ca="1" t="shared" si="179"/>
        <v>0</v>
      </c>
    </row>
    <row r="547" spans="1:30">
      <c r="A547">
        <f>IF([1]Sheet!A547="","",[1]Sheet!A547)</f>
        <v>3275948</v>
      </c>
      <c r="B547" t="str">
        <f>IF(A547="","",[1]Sheet!B547)</f>
        <v>2025-04-20 09:15:49</v>
      </c>
      <c r="C547" t="str">
        <f>IF(A547="","",[1]Sheet!C547)</f>
        <v>小单32.36  小双35.28  大双32.36</v>
      </c>
      <c r="D547" t="str">
        <f>IF(A547="","",[1]Sheet!D547)</f>
        <v>小双</v>
      </c>
      <c r="E547">
        <f>IF(A547="","",[1]Sheet!E547)</f>
        <v>100</v>
      </c>
      <c r="F547">
        <f>IF(A547="","",[1]Sheet!F547)</f>
        <v>10</v>
      </c>
      <c r="G547" t="str">
        <f>IF(A547="","",[1]Sheet!G547)</f>
        <v>小双</v>
      </c>
      <c r="H547">
        <f>IF(A547="","",[1]Sheet!H547)</f>
        <v>152.7624</v>
      </c>
      <c r="I547">
        <f>IF(A547="","",[1]Sheet!I547)</f>
        <v>52.7624</v>
      </c>
      <c r="J547" t="str">
        <f>IF(A547="","",IF(F547="待开奖","",[1]Sheet!J547))</f>
        <v>是</v>
      </c>
      <c r="K547">
        <f t="shared" si="181"/>
        <v>1</v>
      </c>
      <c r="L547" s="7">
        <f t="shared" si="182"/>
        <v>1</v>
      </c>
      <c r="M547" s="7" cm="1">
        <f ca="1" t="array" ref="M547">IF(L546="",IF(G546=0,M546,""),IF(ROW()&lt;32,"",AVERAGE(IF(OFFSET(L$2,ROW()-31,0,30,1)&lt;&gt;"",OFFSET(L$2,ROW()-31,0,30,1)))))</f>
        <v>0.633333333333333</v>
      </c>
      <c r="N547" s="8">
        <f ca="1" t="shared" si="185"/>
        <v>0.656989247311828</v>
      </c>
      <c r="O547" s="7">
        <f ca="1" t="array" ref="O547">IF(L546="","",IF(ROW()&lt;32,"",AVERAGE(IF(OFFSET(L$2,ROW()-21,0,20,1)&lt;&gt;"",OFFSET(L$2,ROW()-21,0,20,1)))))</f>
        <v>0.6</v>
      </c>
      <c r="P547" s="8">
        <f ca="1" t="shared" si="186"/>
        <v>0.625806451612903</v>
      </c>
      <c r="Q547" s="7">
        <f t="shared" si="183"/>
        <v>52.7624</v>
      </c>
      <c r="R547" s="7">
        <f t="shared" ref="R547:R605" si="190">IF(G547=0,R546,IF(Q547="","",+R546+Q547))</f>
        <v>8965.42319999985</v>
      </c>
      <c r="S547" s="14">
        <f t="shared" si="169"/>
        <v>-0.0222176662074925</v>
      </c>
      <c r="T547" s="15">
        <f ca="1" t="shared" si="170"/>
        <v>0.656989247311828</v>
      </c>
      <c r="U547" s="14">
        <f t="shared" si="171"/>
        <v>0.0756398186278023</v>
      </c>
      <c r="V547" s="9">
        <f t="shared" si="172"/>
        <v>0.149251923329239</v>
      </c>
      <c r="W547" s="16">
        <f t="shared" si="173"/>
        <v>0.859923278307032</v>
      </c>
      <c r="X547" s="17">
        <f ca="1" t="shared" si="174"/>
        <v>0.202958124175404</v>
      </c>
      <c r="Y547" s="9">
        <f ca="1" t="shared" si="187"/>
        <v>0.351157928101176</v>
      </c>
      <c r="Z547" s="5">
        <f ca="1" t="shared" si="188"/>
        <v>0.0985426401911887</v>
      </c>
      <c r="AA547">
        <f ca="1" t="shared" si="184"/>
        <v>0</v>
      </c>
      <c r="AB547">
        <f t="shared" si="189"/>
        <v>0</v>
      </c>
      <c r="AC547" s="5">
        <f ca="1" t="shared" si="180"/>
        <v>0</v>
      </c>
      <c r="AD547">
        <f ca="1" t="shared" si="179"/>
        <v>0</v>
      </c>
    </row>
    <row r="548" spans="1:30">
      <c r="A548">
        <f>IF([1]Sheet!A548="","",[1]Sheet!A548)</f>
        <v>3275949</v>
      </c>
      <c r="B548" t="str">
        <f>IF(A548="","",[1]Sheet!B548)</f>
        <v>2025-04-20 09:19:20</v>
      </c>
      <c r="C548" t="str">
        <f>IF(A548="","",[1]Sheet!C548)</f>
        <v>小单32.36  小双35.28  大双32.36</v>
      </c>
      <c r="D548" t="str">
        <f>IF(A548="","",[1]Sheet!D548)</f>
        <v>小双</v>
      </c>
      <c r="E548">
        <f>IF(A548="","",[1]Sheet!E548)</f>
        <v>100</v>
      </c>
      <c r="F548">
        <f>IF(A548="","",[1]Sheet!F548)</f>
        <v>11</v>
      </c>
      <c r="G548" t="str">
        <f>IF(A548="","",[1]Sheet!G548)</f>
        <v>小单</v>
      </c>
      <c r="H548">
        <f>IF(A548="","",[1]Sheet!H548)</f>
        <v>152.7392</v>
      </c>
      <c r="I548">
        <f>IF(A548="","",[1]Sheet!I548)</f>
        <v>52.7392</v>
      </c>
      <c r="J548" t="str">
        <f>IF(A548="","",IF(F548="待开奖","",[1]Sheet!J548))</f>
        <v>是</v>
      </c>
      <c r="K548">
        <f t="shared" si="181"/>
        <v>1</v>
      </c>
      <c r="L548" s="7">
        <f t="shared" si="182"/>
        <v>1</v>
      </c>
      <c r="M548" s="7" cm="1">
        <f ca="1" t="array" ref="M548">IF(L547="",IF(G547=0,M547,""),IF(ROW()&lt;32,"",AVERAGE(IF(OFFSET(L$2,ROW()-31,0,30,1)&lt;&gt;"",OFFSET(L$2,ROW()-31,0,30,1)))))</f>
        <v>0.633333333333333</v>
      </c>
      <c r="N548" s="8">
        <f ca="1" t="shared" si="185"/>
        <v>0.656989247311828</v>
      </c>
      <c r="O548" s="7">
        <f ca="1" t="array" ref="O548">IF(L547="","",IF(ROW()&lt;32,"",AVERAGE(IF(OFFSET(L$2,ROW()-21,0,20,1)&lt;&gt;"",OFFSET(L$2,ROW()-21,0,20,1)))))</f>
        <v>0.6</v>
      </c>
      <c r="P548" s="8">
        <f ca="1" t="shared" si="186"/>
        <v>0.625806451612903</v>
      </c>
      <c r="Q548" s="7">
        <f t="shared" si="183"/>
        <v>52.7392</v>
      </c>
      <c r="R548" s="7">
        <f t="shared" si="190"/>
        <v>9018.16239999985</v>
      </c>
      <c r="S548" s="14">
        <f t="shared" si="169"/>
        <v>-0.0216266504482989</v>
      </c>
      <c r="T548" s="15">
        <f ca="1" t="shared" si="170"/>
        <v>0.656989247311828</v>
      </c>
      <c r="U548" s="14">
        <f t="shared" si="171"/>
        <v>0.0756398186278023</v>
      </c>
      <c r="V548" s="9">
        <f t="shared" si="172"/>
        <v>0.0555358917915314</v>
      </c>
      <c r="W548" s="16">
        <f t="shared" si="173"/>
        <v>0.863868445931205</v>
      </c>
      <c r="X548" s="17">
        <f ca="1" t="shared" si="174"/>
        <v>0.194158342511809</v>
      </c>
      <c r="Y548" s="9">
        <f ca="1" t="shared" si="187"/>
        <v>0.341505427480558</v>
      </c>
      <c r="Z548" s="5">
        <f ca="1" t="shared" si="188"/>
        <v>0.0992634641515423</v>
      </c>
      <c r="AA548">
        <f ca="1" t="shared" si="184"/>
        <v>0</v>
      </c>
      <c r="AB548">
        <f t="shared" si="189"/>
        <v>0</v>
      </c>
      <c r="AC548" s="5">
        <f ca="1" t="shared" si="180"/>
        <v>0</v>
      </c>
      <c r="AD548">
        <f ca="1" t="shared" si="179"/>
        <v>0</v>
      </c>
    </row>
    <row r="549" spans="1:30">
      <c r="A549">
        <f>IF([1]Sheet!A549="","",[1]Sheet!A549)</f>
        <v>3275950</v>
      </c>
      <c r="B549" t="str">
        <f>IF(A549="","",[1]Sheet!B549)</f>
        <v>2025-04-20 09:22:40</v>
      </c>
      <c r="C549" t="str">
        <f>IF(A549="","",[1]Sheet!C549)</f>
        <v>小单32.36  小双35.28  大双32.36</v>
      </c>
      <c r="D549" t="str">
        <f>IF(A549="","",[1]Sheet!D549)</f>
        <v>小双</v>
      </c>
      <c r="E549">
        <f>IF(A549="","",[1]Sheet!E549)</f>
        <v>100</v>
      </c>
      <c r="F549">
        <f>IF(A549="","",[1]Sheet!F549)</f>
        <v>14</v>
      </c>
      <c r="G549" t="str">
        <f>IF(A549="","",[1]Sheet!G549)</f>
        <v>大双</v>
      </c>
      <c r="H549">
        <f>IF(A549="","",[1]Sheet!H549)</f>
        <v>0</v>
      </c>
      <c r="I549">
        <f>IF(A549="","",[1]Sheet!I549)</f>
        <v>-100</v>
      </c>
      <c r="J549" t="str">
        <f>IF(A549="","",IF(F549="待开奖","",[1]Sheet!J549))</f>
        <v>否</v>
      </c>
      <c r="K549">
        <f t="shared" si="181"/>
        <v>0</v>
      </c>
      <c r="L549" s="7">
        <f t="shared" si="182"/>
        <v>1</v>
      </c>
      <c r="M549" s="7" cm="1">
        <f ca="1" t="array" ref="M549">IF(L548="",IF(G548=0,M548,""),IF(ROW()&lt;32,"",AVERAGE(IF(OFFSET(L$2,ROW()-31,0,30,1)&lt;&gt;"",OFFSET(L$2,ROW()-31,0,30,1)))))</f>
        <v>0.666666666666667</v>
      </c>
      <c r="N549" s="8">
        <f ca="1" t="shared" si="185"/>
        <v>0.656989247311828</v>
      </c>
      <c r="O549" s="7">
        <f ca="1" t="array" ref="O549">IF(L548="","",IF(ROW()&lt;32,"",AVERAGE(IF(OFFSET(L$2,ROW()-21,0,20,1)&lt;&gt;"",OFFSET(L$2,ROW()-21,0,20,1)))))</f>
        <v>0.6</v>
      </c>
      <c r="P549" s="8">
        <f ca="1" t="shared" si="186"/>
        <v>0.625806451612903</v>
      </c>
      <c r="Q549" s="7">
        <f t="shared" si="183"/>
        <v>-68.1</v>
      </c>
      <c r="R549" s="7">
        <f t="shared" si="190"/>
        <v>8950.06239999985</v>
      </c>
      <c r="S549" s="14">
        <f t="shared" si="169"/>
        <v>-0.00501222958952622</v>
      </c>
      <c r="T549" s="15">
        <f ca="1" t="shared" si="170"/>
        <v>0.656989247311828</v>
      </c>
      <c r="U549" s="14">
        <f t="shared" si="171"/>
        <v>0.0756398186278023</v>
      </c>
      <c r="V549" s="9">
        <f t="shared" si="172"/>
        <v>-0.0302984434529151</v>
      </c>
      <c r="W549" s="16">
        <f t="shared" si="173"/>
        <v>0.867792524180059</v>
      </c>
      <c r="X549" s="17">
        <f ca="1" t="shared" si="174"/>
        <v>0.190951643069881</v>
      </c>
      <c r="Y549" s="9">
        <f ca="1" t="shared" si="187"/>
        <v>0.330897372852039</v>
      </c>
      <c r="Z549" s="5">
        <f ca="1" t="shared" si="188"/>
        <v>0.097769859064186</v>
      </c>
      <c r="AA549">
        <f ca="1" t="shared" si="184"/>
        <v>0</v>
      </c>
      <c r="AB549">
        <f t="shared" si="189"/>
        <v>0</v>
      </c>
      <c r="AC549" s="5">
        <f ca="1" t="shared" si="180"/>
        <v>0</v>
      </c>
      <c r="AD549">
        <f ca="1" t="shared" si="179"/>
        <v>0</v>
      </c>
    </row>
    <row r="550" spans="1:30">
      <c r="A550">
        <f>IF([1]Sheet!A550="","",[1]Sheet!A550)</f>
        <v>3275951</v>
      </c>
      <c r="B550" t="str">
        <f>IF(A550="","",[1]Sheet!B550)</f>
        <v>2025-04-20 09:26:11</v>
      </c>
      <c r="C550" t="str">
        <f>IF(A550="","",[1]Sheet!C550)</f>
        <v>小单32.36  小双35.28  大双32.36</v>
      </c>
      <c r="D550" t="str">
        <f>IF(A550="","",[1]Sheet!D550)</f>
        <v>小双</v>
      </c>
      <c r="E550">
        <f>IF(A550="","",[1]Sheet!E550)</f>
        <v>100</v>
      </c>
      <c r="F550">
        <f>IF(A550="","",[1]Sheet!F550)</f>
        <v>8</v>
      </c>
      <c r="G550" t="str">
        <f>IF(A550="","",[1]Sheet!G550)</f>
        <v>小双</v>
      </c>
      <c r="H550">
        <f>IF(A550="","",[1]Sheet!H550)</f>
        <v>152.7624</v>
      </c>
      <c r="I550">
        <f>IF(A550="","",[1]Sheet!I550)</f>
        <v>52.7624</v>
      </c>
      <c r="J550" t="str">
        <f>IF(A550="","",IF(F550="待开奖","",[1]Sheet!J550))</f>
        <v>是</v>
      </c>
      <c r="K550">
        <f t="shared" si="181"/>
        <v>1</v>
      </c>
      <c r="L550" s="7">
        <f t="shared" si="182"/>
        <v>1</v>
      </c>
      <c r="M550" s="7" cm="1">
        <f ca="1" t="array" ref="M550">IF(L549="",IF(G549=0,M549,""),IF(ROW()&lt;32,"",AVERAGE(IF(OFFSET(L$2,ROW()-31,0,30,1)&lt;&gt;"",OFFSET(L$2,ROW()-31,0,30,1)))))</f>
        <v>0.7</v>
      </c>
      <c r="N550" s="8">
        <f ca="1" t="shared" si="185"/>
        <v>0.688172043010753</v>
      </c>
      <c r="O550" s="7">
        <f ca="1" t="array" ref="O550">IF(L549="","",IF(ROW()&lt;32,"",AVERAGE(IF(OFFSET(L$2,ROW()-21,0,20,1)&lt;&gt;"",OFFSET(L$2,ROW()-21,0,20,1)))))</f>
        <v>0.65</v>
      </c>
      <c r="P550" s="8">
        <f ca="1" t="shared" si="186"/>
        <v>0.67258064516129</v>
      </c>
      <c r="Q550" s="7">
        <f t="shared" si="183"/>
        <v>52.7624</v>
      </c>
      <c r="R550" s="7">
        <f t="shared" si="190"/>
        <v>9002.82479999985</v>
      </c>
      <c r="S550" s="14">
        <f t="shared" si="169"/>
        <v>-0.0015093057791401</v>
      </c>
      <c r="T550" s="15">
        <f ca="1" t="shared" si="170"/>
        <v>0.688172043010753</v>
      </c>
      <c r="U550" s="14">
        <f t="shared" si="171"/>
        <v>0.0756398186278023</v>
      </c>
      <c r="V550" s="9">
        <f t="shared" si="172"/>
        <v>-0.0997163948017458</v>
      </c>
      <c r="W550" s="16">
        <f t="shared" si="173"/>
        <v>0.86780041270101</v>
      </c>
      <c r="X550" s="17">
        <f ca="1" t="shared" si="174"/>
        <v>0.191298073069994</v>
      </c>
      <c r="Y550" s="9">
        <f ca="1" t="shared" si="187"/>
        <v>0.321265517227862</v>
      </c>
      <c r="Z550" s="5">
        <f ca="1" t="shared" si="188"/>
        <v>0.0968100925378655</v>
      </c>
      <c r="AA550">
        <f ca="1" t="shared" si="184"/>
        <v>0</v>
      </c>
      <c r="AB550">
        <f t="shared" si="189"/>
        <v>1</v>
      </c>
      <c r="AC550" s="5">
        <f ca="1" t="shared" si="180"/>
        <v>0</v>
      </c>
      <c r="AD550">
        <f ca="1" t="shared" si="179"/>
        <v>0</v>
      </c>
    </row>
    <row r="551" spans="1:30">
      <c r="A551">
        <f>IF([1]Sheet!A551="","",[1]Sheet!A551)</f>
        <v>3275952</v>
      </c>
      <c r="B551" t="str">
        <f>IF(A551="","",[1]Sheet!B551)</f>
        <v>2025-04-20 09:29:42</v>
      </c>
      <c r="C551" t="str">
        <f>IF(A551="","",[1]Sheet!C551)</f>
        <v>小单32.36  小双35.28  大双32.36</v>
      </c>
      <c r="D551" t="str">
        <f>IF(A551="","",[1]Sheet!D551)</f>
        <v>小双</v>
      </c>
      <c r="E551">
        <f>IF(A551="","",[1]Sheet!E551)</f>
        <v>100</v>
      </c>
      <c r="F551">
        <f>IF(A551="","",[1]Sheet!F551)</f>
        <v>12</v>
      </c>
      <c r="G551" t="str">
        <f>IF(A551="","",[1]Sheet!G551)</f>
        <v>小双</v>
      </c>
      <c r="H551">
        <f>IF(A551="","",[1]Sheet!H551)</f>
        <v>152.7624</v>
      </c>
      <c r="I551">
        <f>IF(A551="","",[1]Sheet!I551)</f>
        <v>52.7624</v>
      </c>
      <c r="J551" t="str">
        <f>IF(A551="","",IF(F551="待开奖","",[1]Sheet!J551))</f>
        <v>是</v>
      </c>
      <c r="K551">
        <f t="shared" si="181"/>
        <v>1</v>
      </c>
      <c r="L551" s="7">
        <f t="shared" si="182"/>
        <v>1</v>
      </c>
      <c r="M551" s="7" cm="1">
        <f ca="1" t="array" ref="M551">IF(L550="",IF(G550=0,M550,""),IF(ROW()&lt;32,"",AVERAGE(IF(OFFSET(L$2,ROW()-31,0,30,1)&lt;&gt;"",OFFSET(L$2,ROW()-31,0,30,1)))))</f>
        <v>0.733333333333333</v>
      </c>
      <c r="N551" s="8">
        <f ca="1" t="shared" si="185"/>
        <v>0.719354838709677</v>
      </c>
      <c r="O551" s="7">
        <f ca="1" t="array" ref="O551">IF(L550="","",IF(ROW()&lt;32,"",AVERAGE(IF(OFFSET(L$2,ROW()-21,0,20,1)&lt;&gt;"",OFFSET(L$2,ROW()-21,0,20,1)))))</f>
        <v>0.7</v>
      </c>
      <c r="P551" s="8">
        <f ca="1" t="shared" si="186"/>
        <v>0.719354838709677</v>
      </c>
      <c r="Q551" s="7">
        <f t="shared" si="183"/>
        <v>52.7624</v>
      </c>
      <c r="R551" s="7">
        <f t="shared" si="190"/>
        <v>9055.58719999985</v>
      </c>
      <c r="S551" s="14">
        <f t="shared" ref="S551:S605" si="191">IF(R550="","",(R550-R521)/R521)</f>
        <v>0.0157084861946242</v>
      </c>
      <c r="T551" s="15">
        <f ca="1" t="shared" ref="T551:T605" si="192">N551</f>
        <v>0.719354838709677</v>
      </c>
      <c r="U551" s="14">
        <f t="shared" ref="U551:U605" si="193">IF(R550="","",(MAX(R521:R550)-MIN(R521:R550))/MAX(R521:R550))</f>
        <v>0.0756398186278023</v>
      </c>
      <c r="V551" s="9">
        <f t="shared" ref="V551:V605" si="194">IF(ROW()&lt;=62,"",IF(S551="","",(AVERAGE(S522:S551)-0)/(_xlfn.STDEV.P(S522:S551)+1/1000000)))</f>
        <v>-0.120561183333264</v>
      </c>
      <c r="W551" s="16">
        <f t="shared" ref="W551:W605" si="195">IF(I550="","",IF(ABS(SUMIF(I521:I550,"&lt;0"))=0,10,IF(SUMIF(I521:I550,"&gt;0")/ABS(SUMIF(I521:I550,"&lt;0"))&gt;10,10,SUMIF(I521:I550,"&gt;0")/ABS(SUMIF(I521:I550,"&lt;0")))))</f>
        <v>1.00733308668393</v>
      </c>
      <c r="X551" s="17">
        <f ca="1" t="shared" ref="X551:X605" si="196">IF(V551="","",S551*0.3+T551*0.2-0.3*U551+0.1*V551+0.1*W551)</f>
        <v>0.214568758347049</v>
      </c>
      <c r="Y551" s="9">
        <f ca="1" t="shared" si="187"/>
        <v>0.313042508558907</v>
      </c>
      <c r="Z551" s="5">
        <f ca="1" t="shared" si="188"/>
        <v>0.0950303990572573</v>
      </c>
      <c r="AA551">
        <f ca="1" t="shared" si="184"/>
        <v>0</v>
      </c>
      <c r="AB551">
        <f t="shared" si="189"/>
        <v>0</v>
      </c>
      <c r="AC551" s="5">
        <f ca="1" t="shared" si="180"/>
        <v>0</v>
      </c>
      <c r="AD551">
        <f ca="1" t="shared" si="179"/>
        <v>0</v>
      </c>
    </row>
    <row r="552" spans="1:30">
      <c r="A552">
        <f>IF([1]Sheet!A552="","",[1]Sheet!A552)</f>
        <v>3275953</v>
      </c>
      <c r="B552" t="str">
        <f>IF(A552="","",[1]Sheet!B552)</f>
        <v>2025-04-20 09:33:13</v>
      </c>
      <c r="C552" t="str">
        <f>IF(A552="","",[1]Sheet!C552)</f>
        <v>小单32.36  小双35.28  大双32.36</v>
      </c>
      <c r="D552" t="str">
        <f>IF(A552="","",[1]Sheet!D552)</f>
        <v>小双</v>
      </c>
      <c r="E552">
        <f>IF(A552="","",[1]Sheet!E552)</f>
        <v>100</v>
      </c>
      <c r="F552">
        <f>IF(A552="","",[1]Sheet!F552)</f>
        <v>17</v>
      </c>
      <c r="G552" t="str">
        <f>IF(A552="","",[1]Sheet!G552)</f>
        <v>大单</v>
      </c>
      <c r="H552">
        <f>IF(A552="","",[1]Sheet!H552)</f>
        <v>0</v>
      </c>
      <c r="I552">
        <f>IF(A552="","",[1]Sheet!I552)</f>
        <v>-100</v>
      </c>
      <c r="J552" t="str">
        <f>IF(A552="","",IF(F552="待开奖","",[1]Sheet!J552))</f>
        <v>否</v>
      </c>
      <c r="K552">
        <f t="shared" si="181"/>
        <v>0</v>
      </c>
      <c r="L552" s="7">
        <f t="shared" si="182"/>
        <v>0</v>
      </c>
      <c r="M552" s="7" cm="1">
        <f ca="1" t="array" ref="M552">IF(L551="",IF(G551=0,M551,""),IF(ROW()&lt;32,"",AVERAGE(IF(OFFSET(L$2,ROW()-31,0,30,1)&lt;&gt;"",OFFSET(L$2,ROW()-31,0,30,1)))))</f>
        <v>0.7</v>
      </c>
      <c r="N552" s="8">
        <f ca="1" t="shared" si="185"/>
        <v>0.750537634408602</v>
      </c>
      <c r="O552" s="7">
        <f ca="1" t="array" ref="O552">IF(L551="","",IF(ROW()&lt;32,"",AVERAGE(IF(OFFSET(L$2,ROW()-21,0,20,1)&lt;&gt;"",OFFSET(L$2,ROW()-21,0,20,1)))))</f>
        <v>0.7</v>
      </c>
      <c r="P552" s="8">
        <f ca="1" t="shared" si="186"/>
        <v>0.719354838709677</v>
      </c>
      <c r="Q552" s="7">
        <f t="shared" si="183"/>
        <v>-100</v>
      </c>
      <c r="R552" s="7">
        <f t="shared" si="190"/>
        <v>8955.58719999985</v>
      </c>
      <c r="S552" s="14">
        <f t="shared" si="191"/>
        <v>0.0161087964607633</v>
      </c>
      <c r="T552" s="15">
        <f ca="1" t="shared" si="192"/>
        <v>0.750537634408602</v>
      </c>
      <c r="U552" s="14">
        <f t="shared" si="193"/>
        <v>0.0756398186278023</v>
      </c>
      <c r="V552" s="9">
        <f t="shared" si="194"/>
        <v>-0.113245928739663</v>
      </c>
      <c r="W552" s="16">
        <f t="shared" si="195"/>
        <v>1.17787061006366</v>
      </c>
      <c r="X552" s="17">
        <f ca="1" t="shared" si="196"/>
        <v>0.238710688364009</v>
      </c>
      <c r="Y552" s="9">
        <f ca="1" t="shared" si="187"/>
        <v>0.306723173394312</v>
      </c>
      <c r="Z552" s="5">
        <f ca="1" t="shared" si="188"/>
        <v>0.0934466597091438</v>
      </c>
      <c r="AA552">
        <f ca="1" t="shared" si="184"/>
        <v>0</v>
      </c>
      <c r="AB552">
        <f t="shared" si="189"/>
        <v>0</v>
      </c>
      <c r="AC552" s="5">
        <f ca="1" t="shared" si="180"/>
        <v>0</v>
      </c>
      <c r="AD552">
        <f ca="1" t="shared" si="179"/>
        <v>0</v>
      </c>
    </row>
    <row r="553" spans="1:30">
      <c r="A553">
        <f>IF([1]Sheet!A553="","",[1]Sheet!A553)</f>
        <v>3275954</v>
      </c>
      <c r="B553" t="str">
        <f>IF(A553="","",[1]Sheet!B553)</f>
        <v>2025-04-20 09:36:44</v>
      </c>
      <c r="C553" t="str">
        <f>IF(A553="","",[1]Sheet!C553)</f>
        <v>小单32.36  小双35.28  大双32.36</v>
      </c>
      <c r="D553" t="str">
        <f>IF(A553="","",[1]Sheet!D553)</f>
        <v>小双</v>
      </c>
      <c r="E553">
        <f>IF(A553="","",[1]Sheet!E553)</f>
        <v>100</v>
      </c>
      <c r="F553">
        <f>IF(A553="","",[1]Sheet!F553)</f>
        <v>9</v>
      </c>
      <c r="G553" t="str">
        <f>IF(A553="","",[1]Sheet!G553)</f>
        <v>小单</v>
      </c>
      <c r="H553">
        <f>IF(A553="","",[1]Sheet!H553)</f>
        <v>152.7392</v>
      </c>
      <c r="I553">
        <f>IF(A553="","",[1]Sheet!I553)</f>
        <v>52.7392</v>
      </c>
      <c r="J553" t="str">
        <f>IF(A553="","",IF(F553="待开奖","",[1]Sheet!J553))</f>
        <v>是</v>
      </c>
      <c r="K553">
        <f t="shared" si="181"/>
        <v>1</v>
      </c>
      <c r="L553" s="7">
        <f t="shared" si="182"/>
        <v>1</v>
      </c>
      <c r="M553" s="7" cm="1">
        <f ca="1" t="array" ref="M553">IF(L552="",IF(G552=0,M552,""),IF(ROW()&lt;32,"",AVERAGE(IF(OFFSET(L$2,ROW()-31,0,30,1)&lt;&gt;"",OFFSET(L$2,ROW()-31,0,30,1)))))</f>
        <v>0.7</v>
      </c>
      <c r="N553" s="8">
        <f ca="1" t="shared" si="185"/>
        <v>0.654838709677419</v>
      </c>
      <c r="O553" s="7">
        <f ca="1" t="array" ref="O553">IF(L552="","",IF(ROW()&lt;32,"",AVERAGE(IF(OFFSET(L$2,ROW()-21,0,20,1)&lt;&gt;"",OFFSET(L$2,ROW()-21,0,20,1)))))</f>
        <v>0.75</v>
      </c>
      <c r="P553" s="8">
        <f ca="1" t="shared" si="186"/>
        <v>0.701612903225806</v>
      </c>
      <c r="Q553" s="7">
        <f t="shared" si="183"/>
        <v>52.7392</v>
      </c>
      <c r="R553" s="7">
        <f t="shared" si="190"/>
        <v>9008.32639999985</v>
      </c>
      <c r="S553" s="14">
        <f t="shared" si="191"/>
        <v>-0.000542428259946383</v>
      </c>
      <c r="T553" s="15">
        <f ca="1" t="shared" si="192"/>
        <v>0.654838709677419</v>
      </c>
      <c r="U553" s="14">
        <f t="shared" si="193"/>
        <v>0.0756398186278023</v>
      </c>
      <c r="V553" s="9">
        <f t="shared" si="194"/>
        <v>-0.130021024477389</v>
      </c>
      <c r="W553" s="16">
        <f t="shared" si="195"/>
        <v>1.01166118371714</v>
      </c>
      <c r="X553" s="17">
        <f ca="1" t="shared" si="196"/>
        <v>0.196277083793134</v>
      </c>
      <c r="Y553" s="9">
        <f ca="1" t="shared" si="187"/>
        <v>0.298777523694983</v>
      </c>
      <c r="Z553" s="5">
        <f ca="1" t="shared" si="188"/>
        <v>0.0923594947180957</v>
      </c>
      <c r="AA553">
        <f ca="1" t="shared" si="184"/>
        <v>0</v>
      </c>
      <c r="AB553">
        <f t="shared" si="189"/>
        <v>0</v>
      </c>
      <c r="AC553" s="5">
        <f ca="1" t="shared" si="180"/>
        <v>0</v>
      </c>
      <c r="AD553">
        <f ca="1" t="shared" si="179"/>
        <v>0</v>
      </c>
    </row>
    <row r="554" spans="1:30">
      <c r="A554">
        <f>IF([1]Sheet!A554="","",[1]Sheet!A554)</f>
        <v>3275955</v>
      </c>
      <c r="B554" t="str">
        <f>IF(A554="","",[1]Sheet!B554)</f>
        <v>2025-04-20 09:40:15</v>
      </c>
      <c r="C554" t="str">
        <f>IF(A554="","",[1]Sheet!C554)</f>
        <v>小单32.36  小双35.28  大双32.36</v>
      </c>
      <c r="D554" t="str">
        <f>IF(A554="","",[1]Sheet!D554)</f>
        <v>小双</v>
      </c>
      <c r="E554">
        <f>IF(A554="","",[1]Sheet!E554)</f>
        <v>100</v>
      </c>
      <c r="F554">
        <f>IF(A554="","",[1]Sheet!F554)</f>
        <v>12</v>
      </c>
      <c r="G554" t="str">
        <f>IF(A554="","",[1]Sheet!G554)</f>
        <v>小双</v>
      </c>
      <c r="H554">
        <f>IF(A554="","",[1]Sheet!H554)</f>
        <v>152.7624</v>
      </c>
      <c r="I554">
        <f>IF(A554="","",[1]Sheet!I554)</f>
        <v>52.7624</v>
      </c>
      <c r="J554" t="str">
        <f>IF(A554="","",IF(F554="待开奖","",[1]Sheet!J554))</f>
        <v>是</v>
      </c>
      <c r="K554">
        <f t="shared" si="181"/>
        <v>1</v>
      </c>
      <c r="L554" s="7">
        <f t="shared" si="182"/>
        <v>1</v>
      </c>
      <c r="M554" s="7" cm="1">
        <f ca="1" t="array" ref="M554">IF(L553="",IF(G553=0,M553,""),IF(ROW()&lt;32,"",AVERAGE(IF(OFFSET(L$2,ROW()-31,0,30,1)&lt;&gt;"",OFFSET(L$2,ROW()-31,0,30,1)))))</f>
        <v>0.7</v>
      </c>
      <c r="N554" s="8">
        <f ca="1" t="shared" si="185"/>
        <v>0.719354838709677</v>
      </c>
      <c r="O554" s="7">
        <f ca="1" t="array" ref="O554">IF(L553="","",IF(ROW()&lt;32,"",AVERAGE(IF(OFFSET(L$2,ROW()-21,0,20,1)&lt;&gt;"",OFFSET(L$2,ROW()-21,0,20,1)))))</f>
        <v>0.8</v>
      </c>
      <c r="P554" s="8">
        <f ca="1" t="shared" si="186"/>
        <v>0.812903225806452</v>
      </c>
      <c r="Q554" s="7">
        <f t="shared" si="183"/>
        <v>52.7624</v>
      </c>
      <c r="R554" s="7">
        <f t="shared" si="190"/>
        <v>9061.08879999984</v>
      </c>
      <c r="S554" s="14">
        <f t="shared" si="191"/>
        <v>-0.000539254329002562</v>
      </c>
      <c r="T554" s="15">
        <f ca="1" t="shared" si="192"/>
        <v>0.719354838709677</v>
      </c>
      <c r="U554" s="14">
        <f t="shared" si="193"/>
        <v>0.0756398186278023</v>
      </c>
      <c r="V554" s="9">
        <f t="shared" si="194"/>
        <v>-0.146161368739395</v>
      </c>
      <c r="W554" s="16">
        <f t="shared" si="195"/>
        <v>1.01597768156229</v>
      </c>
      <c r="X554" s="17">
        <f ca="1" t="shared" si="196"/>
        <v>0.207998877137184</v>
      </c>
      <c r="Y554" s="9">
        <f ca="1" t="shared" si="187"/>
        <v>0.291537204349478</v>
      </c>
      <c r="Z554" s="5">
        <f ca="1" t="shared" si="188"/>
        <v>0.0906626720060286</v>
      </c>
      <c r="AA554">
        <f ca="1" t="shared" si="184"/>
        <v>0</v>
      </c>
      <c r="AB554">
        <f t="shared" si="189"/>
        <v>0</v>
      </c>
      <c r="AC554" s="5">
        <f ca="1" t="shared" si="180"/>
        <v>0</v>
      </c>
      <c r="AD554">
        <f ca="1" t="shared" si="179"/>
        <v>0</v>
      </c>
    </row>
    <row r="555" spans="1:30">
      <c r="A555">
        <f>IF([1]Sheet!A555="","",[1]Sheet!A555)</f>
        <v>3275956</v>
      </c>
      <c r="B555" t="str">
        <f>IF(A555="","",[1]Sheet!B555)</f>
        <v>2025-04-20 09:43:36</v>
      </c>
      <c r="C555" t="str">
        <f>IF(A555="","",[1]Sheet!C555)</f>
        <v>小单32.36  小双35.28  大双32.36</v>
      </c>
      <c r="D555" t="str">
        <f>IF(A555="","",[1]Sheet!D555)</f>
        <v>小双</v>
      </c>
      <c r="E555">
        <f>IF(A555="","",[1]Sheet!E555)</f>
        <v>100</v>
      </c>
      <c r="F555">
        <f>IF(A555="","",[1]Sheet!F555)</f>
        <v>15</v>
      </c>
      <c r="G555" t="str">
        <f>IF(A555="","",[1]Sheet!G555)</f>
        <v>大单</v>
      </c>
      <c r="H555">
        <f>IF(A555="","",[1]Sheet!H555)</f>
        <v>0</v>
      </c>
      <c r="I555">
        <f>IF(A555="","",[1]Sheet!I555)</f>
        <v>-100</v>
      </c>
      <c r="J555" t="str">
        <f>IF(A555="","",IF(F555="待开奖","",[1]Sheet!J555))</f>
        <v>否</v>
      </c>
      <c r="K555">
        <f t="shared" si="181"/>
        <v>0</v>
      </c>
      <c r="L555" s="7">
        <f t="shared" si="182"/>
        <v>0</v>
      </c>
      <c r="M555" s="7" cm="1">
        <f ca="1" t="array" ref="M555">IF(L554="",IF(G554=0,M554,""),IF(ROW()&lt;32,"",AVERAGE(IF(OFFSET(L$2,ROW()-31,0,30,1)&lt;&gt;"",OFFSET(L$2,ROW()-31,0,30,1)))))</f>
        <v>0.666666666666667</v>
      </c>
      <c r="N555" s="8">
        <f ca="1" t="shared" si="185"/>
        <v>0.719354838709677</v>
      </c>
      <c r="O555" s="7">
        <f ca="1" t="array" ref="O555">IF(L554="","",IF(ROW()&lt;32,"",AVERAGE(IF(OFFSET(L$2,ROW()-21,0,20,1)&lt;&gt;"",OFFSET(L$2,ROW()-21,0,20,1)))))</f>
        <v>0.8</v>
      </c>
      <c r="P555" s="8">
        <f ca="1" t="shared" si="186"/>
        <v>0.812903225806452</v>
      </c>
      <c r="Q555" s="7">
        <f t="shared" si="183"/>
        <v>-100</v>
      </c>
      <c r="R555" s="7">
        <f t="shared" si="190"/>
        <v>8961.08879999984</v>
      </c>
      <c r="S555" s="14">
        <f t="shared" si="191"/>
        <v>-5.74290932794288e-5</v>
      </c>
      <c r="T555" s="15">
        <f ca="1" t="shared" si="192"/>
        <v>0.719354838709677</v>
      </c>
      <c r="U555" s="14">
        <f t="shared" si="193"/>
        <v>0.0756398186278023</v>
      </c>
      <c r="V555" s="9">
        <f t="shared" si="194"/>
        <v>-0.161712323497891</v>
      </c>
      <c r="W555" s="16">
        <f t="shared" si="195"/>
        <v>1.0160008799384</v>
      </c>
      <c r="X555" s="17">
        <f ca="1" t="shared" si="196"/>
        <v>0.206590649069662</v>
      </c>
      <c r="Y555" s="9">
        <f ca="1" t="shared" si="187"/>
        <v>0.284516859202581</v>
      </c>
      <c r="Z555" s="5">
        <f ca="1" t="shared" si="188"/>
        <v>0.0887951898700203</v>
      </c>
      <c r="AA555">
        <f ca="1" t="shared" si="184"/>
        <v>0</v>
      </c>
      <c r="AB555">
        <f t="shared" si="189"/>
        <v>0</v>
      </c>
      <c r="AC555" s="5">
        <f ca="1" t="shared" si="180"/>
        <v>0</v>
      </c>
      <c r="AD555">
        <f ca="1" t="shared" si="179"/>
        <v>0</v>
      </c>
    </row>
    <row r="556" spans="1:30">
      <c r="A556">
        <f>IF([1]Sheet!A556="","",[1]Sheet!A556)</f>
        <v>3275957</v>
      </c>
      <c r="B556" t="str">
        <f>IF(A556="","",[1]Sheet!B556)</f>
        <v>2025-04-20 09:47:17</v>
      </c>
      <c r="C556" t="str">
        <f>IF(A556="","",[1]Sheet!C556)</f>
        <v>小单32.36  小双35.28  大双32.36</v>
      </c>
      <c r="D556" t="str">
        <f>IF(A556="","",[1]Sheet!D556)</f>
        <v>小双</v>
      </c>
      <c r="E556">
        <f>IF(A556="","",[1]Sheet!E556)</f>
        <v>100</v>
      </c>
      <c r="F556">
        <f>IF(A556="","",[1]Sheet!F556)</f>
        <v>17</v>
      </c>
      <c r="G556" t="str">
        <f>IF(A556="","",[1]Sheet!G556)</f>
        <v>大单</v>
      </c>
      <c r="H556">
        <f>IF(A556="","",[1]Sheet!H556)</f>
        <v>0</v>
      </c>
      <c r="I556">
        <f>IF(A556="","",[1]Sheet!I556)</f>
        <v>-100</v>
      </c>
      <c r="J556" t="str">
        <f>IF(A556="","",IF(F556="待开奖","",[1]Sheet!J556))</f>
        <v>否</v>
      </c>
      <c r="K556">
        <f t="shared" si="181"/>
        <v>0</v>
      </c>
      <c r="L556" s="7">
        <f t="shared" si="182"/>
        <v>0</v>
      </c>
      <c r="M556" s="7" cm="1">
        <f ca="1" t="array" ref="M556">IF(L555="",IF(G555=0,M555,""),IF(ROW()&lt;32,"",AVERAGE(IF(OFFSET(L$2,ROW()-31,0,30,1)&lt;&gt;"",OFFSET(L$2,ROW()-31,0,30,1)))))</f>
        <v>0.633333333333333</v>
      </c>
      <c r="N556" s="8">
        <f ca="1" t="shared" si="185"/>
        <v>0.623655913978495</v>
      </c>
      <c r="O556" s="7">
        <f ca="1" t="array" ref="O556">IF(L555="","",IF(ROW()&lt;32,"",AVERAGE(IF(OFFSET(L$2,ROW()-21,0,20,1)&lt;&gt;"",OFFSET(L$2,ROW()-21,0,20,1)))))</f>
        <v>0.8</v>
      </c>
      <c r="P556" s="8">
        <f ca="1" t="shared" si="186"/>
        <v>0.748387096774194</v>
      </c>
      <c r="Q556" s="7">
        <f t="shared" si="183"/>
        <v>-100</v>
      </c>
      <c r="R556" s="7">
        <f t="shared" si="190"/>
        <v>8861.08879999984</v>
      </c>
      <c r="S556" s="14">
        <f t="shared" si="191"/>
        <v>-0.0163505701048718</v>
      </c>
      <c r="T556" s="15">
        <f ca="1" t="shared" si="192"/>
        <v>0.623655913978495</v>
      </c>
      <c r="U556" s="14">
        <f t="shared" si="193"/>
        <v>0.0756398186278023</v>
      </c>
      <c r="V556" s="9">
        <f t="shared" si="194"/>
        <v>-0.199419310586756</v>
      </c>
      <c r="W556" s="16">
        <f t="shared" si="195"/>
        <v>0.879625478378648</v>
      </c>
      <c r="X556" s="17">
        <f ca="1" t="shared" si="196"/>
        <v>0.165154682955086</v>
      </c>
      <c r="Y556" s="9">
        <f ca="1" t="shared" si="187"/>
        <v>0.276384938027452</v>
      </c>
      <c r="Z556" s="5">
        <f ca="1" t="shared" si="188"/>
        <v>0.0881810691655077</v>
      </c>
      <c r="AA556">
        <f ca="1" t="shared" si="184"/>
        <v>0</v>
      </c>
      <c r="AB556">
        <f t="shared" si="189"/>
        <v>0</v>
      </c>
      <c r="AC556" s="5">
        <f ca="1" t="shared" si="180"/>
        <v>0</v>
      </c>
      <c r="AD556">
        <f ca="1" t="shared" si="179"/>
        <v>0</v>
      </c>
    </row>
    <row r="557" spans="1:30">
      <c r="A557">
        <f>IF([1]Sheet!A557="","",[1]Sheet!A557)</f>
        <v>3275958</v>
      </c>
      <c r="B557" t="str">
        <f>IF(A557="","",[1]Sheet!B557)</f>
        <v>2025-04-20 09:50:48</v>
      </c>
      <c r="C557" t="str">
        <f>IF(A557="","",[1]Sheet!C557)</f>
        <v>小单32.36  小双35.28  大双32.36</v>
      </c>
      <c r="D557" t="str">
        <f>IF(A557="","",[1]Sheet!D557)</f>
        <v>小双</v>
      </c>
      <c r="E557">
        <f>IF(A557="","",[1]Sheet!E557)</f>
        <v>100</v>
      </c>
      <c r="F557">
        <f>IF(A557="","",[1]Sheet!F557)</f>
        <v>11</v>
      </c>
      <c r="G557" t="str">
        <f>IF(A557="","",[1]Sheet!G557)</f>
        <v>小单</v>
      </c>
      <c r="H557">
        <f>IF(A557="","",[1]Sheet!H557)</f>
        <v>152.7392</v>
      </c>
      <c r="I557">
        <f>IF(A557="","",[1]Sheet!I557)</f>
        <v>52.7392</v>
      </c>
      <c r="J557" t="str">
        <f>IF(A557="","",IF(F557="待开奖","",[1]Sheet!J557))</f>
        <v>是</v>
      </c>
      <c r="K557">
        <f t="shared" si="181"/>
        <v>1</v>
      </c>
      <c r="L557" s="7">
        <f t="shared" si="182"/>
        <v>1</v>
      </c>
      <c r="M557" s="7" cm="1">
        <f ca="1" t="array" ref="M557">IF(L556="",IF(G556=0,M556,""),IF(ROW()&lt;32,"",AVERAGE(IF(OFFSET(L$2,ROW()-31,0,30,1)&lt;&gt;"",OFFSET(L$2,ROW()-31,0,30,1)))))</f>
        <v>0.633333333333333</v>
      </c>
      <c r="N557" s="8">
        <f ca="1" t="shared" si="185"/>
        <v>0.59247311827957</v>
      </c>
      <c r="O557" s="7">
        <f ca="1" t="array" ref="O557">IF(L556="","",IF(ROW()&lt;32,"",AVERAGE(IF(OFFSET(L$2,ROW()-21,0,20,1)&lt;&gt;"",OFFSET(L$2,ROW()-21,0,20,1)))))</f>
        <v>0.8</v>
      </c>
      <c r="P557" s="8">
        <f ca="1" t="shared" si="186"/>
        <v>0.748387096774194</v>
      </c>
      <c r="Q557" s="7">
        <f t="shared" si="183"/>
        <v>52.7392</v>
      </c>
      <c r="R557" s="7">
        <f t="shared" si="190"/>
        <v>8913.82799999984</v>
      </c>
      <c r="S557" s="14">
        <f t="shared" si="191"/>
        <v>-0.0324701552626907</v>
      </c>
      <c r="T557" s="15">
        <f ca="1" t="shared" si="192"/>
        <v>0.59247311827957</v>
      </c>
      <c r="U557" s="14">
        <f t="shared" si="193"/>
        <v>0.0756398186278023</v>
      </c>
      <c r="V557" s="9">
        <f t="shared" si="194"/>
        <v>-0.255198950322503</v>
      </c>
      <c r="W557" s="16">
        <f t="shared" si="195"/>
        <v>0.765968318514753</v>
      </c>
      <c r="X557" s="17">
        <f ca="1" t="shared" si="196"/>
        <v>0.137138568307991</v>
      </c>
      <c r="Y557" s="9">
        <f ca="1" t="shared" si="187"/>
        <v>0.267574624554038</v>
      </c>
      <c r="Z557" s="5">
        <f ca="1" t="shared" si="188"/>
        <v>0.088449075547483</v>
      </c>
      <c r="AA557">
        <f ca="1" t="shared" si="184"/>
        <v>0</v>
      </c>
      <c r="AB557">
        <f t="shared" si="189"/>
        <v>0</v>
      </c>
      <c r="AC557" s="5">
        <f ca="1" t="shared" si="180"/>
        <v>0</v>
      </c>
      <c r="AD557">
        <f ca="1" t="shared" si="179"/>
        <v>0</v>
      </c>
    </row>
    <row r="558" spans="1:30">
      <c r="A558">
        <f>IF([1]Sheet!A558="","",[1]Sheet!A558)</f>
        <v>3275959</v>
      </c>
      <c r="B558" t="str">
        <f>IF(A558="","",[1]Sheet!B558)</f>
        <v>2025-04-20 09:54:09</v>
      </c>
      <c r="C558" t="str">
        <f>IF(A558="","",[1]Sheet!C558)</f>
        <v>小单32.36  小双35.28  大双32.36</v>
      </c>
      <c r="D558" t="str">
        <f>IF(A558="","",[1]Sheet!D558)</f>
        <v>小双</v>
      </c>
      <c r="E558">
        <f>IF(A558="","",[1]Sheet!E558)</f>
        <v>100</v>
      </c>
      <c r="F558">
        <f>IF(A558="","",[1]Sheet!F558)</f>
        <v>19</v>
      </c>
      <c r="G558" t="str">
        <f>IF(A558="","",[1]Sheet!G558)</f>
        <v>大单</v>
      </c>
      <c r="H558">
        <f>IF(A558="","",[1]Sheet!H558)</f>
        <v>0</v>
      </c>
      <c r="I558">
        <f>IF(A558="","",[1]Sheet!I558)</f>
        <v>-100</v>
      </c>
      <c r="J558" t="str">
        <f>IF(A558="","",IF(F558="待开奖","",[1]Sheet!J558))</f>
        <v>否</v>
      </c>
      <c r="K558">
        <f t="shared" si="181"/>
        <v>0</v>
      </c>
      <c r="L558" s="7">
        <f t="shared" si="182"/>
        <v>0</v>
      </c>
      <c r="M558" s="7" cm="1">
        <f ca="1" t="array" ref="M558">IF(L557="",IF(G557=0,M557,""),IF(ROW()&lt;32,"",AVERAGE(IF(OFFSET(L$2,ROW()-31,0,30,1)&lt;&gt;"",OFFSET(L$2,ROW()-31,0,30,1)))))</f>
        <v>0.6</v>
      </c>
      <c r="N558" s="8">
        <f ca="1" t="shared" si="185"/>
        <v>0.656989247311828</v>
      </c>
      <c r="O558" s="7">
        <f ca="1" t="array" ref="O558">IF(L557="","",IF(ROW()&lt;32,"",AVERAGE(IF(OFFSET(L$2,ROW()-21,0,20,1)&lt;&gt;"",OFFSET(L$2,ROW()-21,0,20,1)))))</f>
        <v>0.75</v>
      </c>
      <c r="P558" s="8">
        <f ca="1" t="shared" si="186"/>
        <v>0.766129032258065</v>
      </c>
      <c r="Q558" s="7">
        <f t="shared" si="183"/>
        <v>-100</v>
      </c>
      <c r="R558" s="7">
        <f t="shared" si="190"/>
        <v>8813.82799999984</v>
      </c>
      <c r="S558" s="14">
        <f t="shared" si="191"/>
        <v>-0.0318305164568105</v>
      </c>
      <c r="T558" s="15">
        <f ca="1" t="shared" si="192"/>
        <v>0.656989247311828</v>
      </c>
      <c r="U558" s="14">
        <f t="shared" si="193"/>
        <v>0.0756398186278023</v>
      </c>
      <c r="V558" s="9">
        <f t="shared" si="194"/>
        <v>-0.334112296465838</v>
      </c>
      <c r="W558" s="16">
        <f t="shared" si="195"/>
        <v>0.769565442015882</v>
      </c>
      <c r="X558" s="17">
        <f ca="1" t="shared" si="196"/>
        <v>0.142702063491986</v>
      </c>
      <c r="Y558" s="9">
        <f ca="1" t="shared" si="187"/>
        <v>0.258902500517337</v>
      </c>
      <c r="Z558" s="5">
        <f ca="1" t="shared" si="188"/>
        <v>0.0875081816019487</v>
      </c>
      <c r="AA558">
        <f ca="1" t="shared" si="184"/>
        <v>0</v>
      </c>
      <c r="AB558">
        <f t="shared" si="189"/>
        <v>0</v>
      </c>
      <c r="AC558" s="5">
        <f ca="1" t="shared" si="180"/>
        <v>0</v>
      </c>
      <c r="AD558">
        <f ca="1" t="shared" si="179"/>
        <v>0</v>
      </c>
    </row>
    <row r="559" spans="1:30">
      <c r="A559">
        <f>IF([1]Sheet!A559="","",[1]Sheet!A559)</f>
        <v>3275960</v>
      </c>
      <c r="B559" t="str">
        <f>IF(A559="","",[1]Sheet!B559)</f>
        <v>2025-04-20 09:57:50</v>
      </c>
      <c r="C559" t="str">
        <f>IF(A559="","",[1]Sheet!C559)</f>
        <v>小单32.36  小双35.28  大双32.36</v>
      </c>
      <c r="D559" t="str">
        <f>IF(A559="","",[1]Sheet!D559)</f>
        <v>小双</v>
      </c>
      <c r="E559">
        <f>IF(A559="","",[1]Sheet!E559)</f>
        <v>100</v>
      </c>
      <c r="F559">
        <f>IF(A559="","",[1]Sheet!F559)</f>
        <v>19</v>
      </c>
      <c r="G559" t="str">
        <f>IF(A559="","",[1]Sheet!G559)</f>
        <v>大单</v>
      </c>
      <c r="H559">
        <f>IF(A559="","",[1]Sheet!H559)</f>
        <v>0</v>
      </c>
      <c r="I559">
        <f>IF(A559="","",[1]Sheet!I559)</f>
        <v>-100</v>
      </c>
      <c r="J559" t="str">
        <f>IF(A559="","",IF(F559="待开奖","",[1]Sheet!J559))</f>
        <v>否</v>
      </c>
      <c r="K559">
        <f t="shared" si="181"/>
        <v>0</v>
      </c>
      <c r="L559" s="7">
        <f t="shared" si="182"/>
        <v>0</v>
      </c>
      <c r="M559" s="7" cm="1">
        <f ca="1" t="array" ref="M559">IF(L558="",IF(G558=0,M558,""),IF(ROW()&lt;32,"",AVERAGE(IF(OFFSET(L$2,ROW()-31,0,30,1)&lt;&gt;"",OFFSET(L$2,ROW()-31,0,30,1)))))</f>
        <v>0.566666666666667</v>
      </c>
      <c r="N559" s="8">
        <f ca="1" t="shared" si="185"/>
        <v>0.561290322580645</v>
      </c>
      <c r="O559" s="7">
        <f ca="1" t="array" ref="O559">IF(L558="","",IF(ROW()&lt;32,"",AVERAGE(IF(OFFSET(L$2,ROW()-21,0,20,1)&lt;&gt;"",OFFSET(L$2,ROW()-21,0,20,1)))))</f>
        <v>0.7</v>
      </c>
      <c r="P559" s="8">
        <f ca="1" t="shared" si="186"/>
        <v>0.654838709677419</v>
      </c>
      <c r="Q559" s="7">
        <f t="shared" si="183"/>
        <v>-100</v>
      </c>
      <c r="R559" s="7">
        <f t="shared" si="190"/>
        <v>8713.82799999984</v>
      </c>
      <c r="S559" s="14">
        <f t="shared" si="191"/>
        <v>-0.0477004423320058</v>
      </c>
      <c r="T559" s="15">
        <f ca="1" t="shared" si="192"/>
        <v>0.561290322580645</v>
      </c>
      <c r="U559" s="14">
        <f t="shared" si="193"/>
        <v>0.0756398186278023</v>
      </c>
      <c r="V559" s="9">
        <f t="shared" si="194"/>
        <v>-0.46015029620375</v>
      </c>
      <c r="W559" s="16">
        <f t="shared" si="195"/>
        <v>0.67312529325344</v>
      </c>
      <c r="X559" s="17">
        <f ca="1" t="shared" si="196"/>
        <v>0.0965534859331556</v>
      </c>
      <c r="Y559" s="9">
        <f ca="1" t="shared" si="187"/>
        <v>0.248022920151247</v>
      </c>
      <c r="Z559" s="5">
        <f ca="1" t="shared" si="188"/>
        <v>0.0867233348823682</v>
      </c>
      <c r="AA559">
        <f ca="1" t="shared" si="184"/>
        <v>0</v>
      </c>
      <c r="AB559">
        <f t="shared" si="189"/>
        <v>0</v>
      </c>
      <c r="AC559" s="5">
        <f ca="1" t="shared" si="180"/>
        <v>0</v>
      </c>
      <c r="AD559">
        <f ca="1" t="shared" si="179"/>
        <v>0</v>
      </c>
    </row>
    <row r="560" spans="1:30">
      <c r="A560">
        <f>IF([1]Sheet!A560="","",[1]Sheet!A560)</f>
        <v>3275961</v>
      </c>
      <c r="B560" t="str">
        <f>IF(A560="","",[1]Sheet!B560)</f>
        <v>2025-04-20 10:01:11</v>
      </c>
      <c r="C560" t="str">
        <f>IF(A560="","",[1]Sheet!C560)</f>
        <v>小单32.36  小双35.28  大双32.36</v>
      </c>
      <c r="D560" t="str">
        <f>IF(A560="","",[1]Sheet!D560)</f>
        <v>小双</v>
      </c>
      <c r="E560">
        <f>IF(A560="","",[1]Sheet!E560)</f>
        <v>100</v>
      </c>
      <c r="F560">
        <f>IF(A560="","",[1]Sheet!F560)</f>
        <v>8</v>
      </c>
      <c r="G560" t="str">
        <f>IF(A560="","",[1]Sheet!G560)</f>
        <v>小双</v>
      </c>
      <c r="H560">
        <f>IF(A560="","",[1]Sheet!H560)</f>
        <v>152.7624</v>
      </c>
      <c r="I560">
        <f>IF(A560="","",[1]Sheet!I560)</f>
        <v>52.7624</v>
      </c>
      <c r="J560" t="str">
        <f>IF(A560="","",IF(F560="待开奖","",[1]Sheet!J560))</f>
        <v>是</v>
      </c>
      <c r="K560">
        <f t="shared" si="181"/>
        <v>1</v>
      </c>
      <c r="L560" s="7">
        <f t="shared" si="182"/>
        <v>1</v>
      </c>
      <c r="M560" s="7" cm="1">
        <f ca="1" t="array" ref="M560">IF(L559="",IF(G559=0,M559,""),IF(ROW()&lt;32,"",AVERAGE(IF(OFFSET(L$2,ROW()-31,0,30,1)&lt;&gt;"",OFFSET(L$2,ROW()-31,0,30,1)))))</f>
        <v>0.6</v>
      </c>
      <c r="N560" s="8">
        <f ca="1" t="shared" si="185"/>
        <v>0.53010752688172</v>
      </c>
      <c r="O560" s="7">
        <f ca="1" t="array" ref="O560">IF(L559="","",IF(ROW()&lt;32,"",AVERAGE(IF(OFFSET(L$2,ROW()-21,0,20,1)&lt;&gt;"",OFFSET(L$2,ROW()-21,0,20,1)))))</f>
        <v>0.7</v>
      </c>
      <c r="P560" s="8">
        <f ca="1" t="shared" si="186"/>
        <v>0.654838709677419</v>
      </c>
      <c r="Q560" s="7">
        <f t="shared" si="183"/>
        <v>52.7624</v>
      </c>
      <c r="R560" s="7">
        <f t="shared" si="190"/>
        <v>8766.59039999984</v>
      </c>
      <c r="S560" s="14">
        <f t="shared" si="191"/>
        <v>-0.0482204166670504</v>
      </c>
      <c r="T560" s="15">
        <f ca="1" t="shared" si="192"/>
        <v>0.53010752688172</v>
      </c>
      <c r="U560" s="14">
        <f t="shared" si="193"/>
        <v>0.0655423605761763</v>
      </c>
      <c r="V560" s="9">
        <f t="shared" si="194"/>
        <v>-0.672135580226089</v>
      </c>
      <c r="W560" s="16">
        <f t="shared" si="195"/>
        <v>0.590461619776154</v>
      </c>
      <c r="X560" s="17">
        <f ca="1" t="shared" si="196"/>
        <v>0.0637252761583826</v>
      </c>
      <c r="Y560" s="9">
        <f ca="1" t="shared" si="187"/>
        <v>0.235263302397434</v>
      </c>
      <c r="Z560" s="5">
        <f ca="1" t="shared" si="188"/>
        <v>0.0847173452826996</v>
      </c>
      <c r="AA560">
        <f ca="1" t="shared" si="184"/>
        <v>0</v>
      </c>
      <c r="AB560">
        <f t="shared" si="189"/>
        <v>0</v>
      </c>
      <c r="AC560" s="5">
        <f ca="1" t="shared" ref="AC560:AC591" si="197">IF(OR(SUM(AB541:AB560)&gt;3,SUM(AB551:AB560)&gt;2),0,AA560)</f>
        <v>0</v>
      </c>
      <c r="AD560">
        <f ca="1" t="shared" si="179"/>
        <v>0</v>
      </c>
    </row>
    <row r="561" spans="1:30">
      <c r="A561">
        <f>IF([1]Sheet!A561="","",[1]Sheet!A561)</f>
        <v>3275962</v>
      </c>
      <c r="B561" t="str">
        <f>IF(A561="","",[1]Sheet!B561)</f>
        <v>2025-04-20 10:04:42</v>
      </c>
      <c r="C561" t="str">
        <f>IF(A561="","",[1]Sheet!C561)</f>
        <v>小单32.36  小双35.28  大双32.36</v>
      </c>
      <c r="D561" t="str">
        <f>IF(A561="","",[1]Sheet!D561)</f>
        <v>小双</v>
      </c>
      <c r="E561">
        <f>IF(A561="","",[1]Sheet!E561)</f>
        <v>100</v>
      </c>
      <c r="F561">
        <f>IF(A561="","",[1]Sheet!F561)</f>
        <v>13</v>
      </c>
      <c r="G561" t="str">
        <f>IF(A561="","",[1]Sheet!G561)</f>
        <v>小单</v>
      </c>
      <c r="H561">
        <f>IF(A561="","",[1]Sheet!H561)</f>
        <v>0</v>
      </c>
      <c r="I561">
        <f>IF(A561="","",[1]Sheet!I561)</f>
        <v>-100</v>
      </c>
      <c r="J561" t="str">
        <f>IF(A561="","",IF(F561="待开奖","",[1]Sheet!J561))</f>
        <v>否</v>
      </c>
      <c r="K561">
        <f t="shared" si="181"/>
        <v>0</v>
      </c>
      <c r="L561" s="7">
        <f t="shared" si="182"/>
        <v>1</v>
      </c>
      <c r="M561" s="7" cm="1">
        <f ca="1" t="array" ref="M561">IF(L560="",IF(G560=0,M560,""),IF(ROW()&lt;32,"",AVERAGE(IF(OFFSET(L$2,ROW()-31,0,30,1)&lt;&gt;"",OFFSET(L$2,ROW()-31,0,30,1)))))</f>
        <v>0.633333333333333</v>
      </c>
      <c r="N561" s="8">
        <f ca="1" t="shared" si="185"/>
        <v>0.625806451612903</v>
      </c>
      <c r="O561" s="7">
        <f ca="1" t="array" ref="O561">IF(L560="","",IF(ROW()&lt;32,"",AVERAGE(IF(OFFSET(L$2,ROW()-21,0,20,1)&lt;&gt;"",OFFSET(L$2,ROW()-21,0,20,1)))))</f>
        <v>0.75</v>
      </c>
      <c r="P561" s="8">
        <f ca="1" t="shared" si="186"/>
        <v>0.766129032258065</v>
      </c>
      <c r="Q561" s="7">
        <f t="shared" si="183"/>
        <v>-68.1</v>
      </c>
      <c r="R561" s="7">
        <f t="shared" si="190"/>
        <v>8698.49039999984</v>
      </c>
      <c r="S561" s="14">
        <f t="shared" si="191"/>
        <v>-0.0318819151288633</v>
      </c>
      <c r="T561" s="15">
        <f ca="1" t="shared" si="192"/>
        <v>0.625806451612903</v>
      </c>
      <c r="U561" s="14">
        <f t="shared" si="193"/>
        <v>0.0558264477001929</v>
      </c>
      <c r="V561" s="9">
        <f t="shared" si="194"/>
        <v>-0.857944018341114</v>
      </c>
      <c r="W561" s="16">
        <f t="shared" si="195"/>
        <v>0.676468778364075</v>
      </c>
      <c r="X561" s="17">
        <f ca="1" t="shared" si="196"/>
        <v>0.0807012574761599</v>
      </c>
      <c r="Y561" s="9">
        <f ca="1" t="shared" si="187"/>
        <v>0.22351074333302</v>
      </c>
      <c r="Z561" s="5">
        <f ca="1" t="shared" si="188"/>
        <v>0.0807974364346841</v>
      </c>
      <c r="AA561">
        <f ca="1" t="shared" si="184"/>
        <v>0</v>
      </c>
      <c r="AB561">
        <f t="shared" si="189"/>
        <v>0</v>
      </c>
      <c r="AC561" s="5">
        <f ca="1" t="shared" si="197"/>
        <v>0</v>
      </c>
      <c r="AD561">
        <f ca="1" t="shared" si="179"/>
        <v>0</v>
      </c>
    </row>
    <row r="562" spans="1:30">
      <c r="A562">
        <f>IF([1]Sheet!A562="","",[1]Sheet!A562)</f>
        <v>3275963</v>
      </c>
      <c r="B562" t="str">
        <f>IF(A562="","",[1]Sheet!B562)</f>
        <v>2025-04-20 10:08:13</v>
      </c>
      <c r="C562" t="str">
        <f>IF(A562="","",[1]Sheet!C562)</f>
        <v>小单32.36  小双35.28  大双32.36</v>
      </c>
      <c r="D562" t="str">
        <f>IF(A562="","",[1]Sheet!D562)</f>
        <v>小双</v>
      </c>
      <c r="E562">
        <f>IF(A562="","",[1]Sheet!E562)</f>
        <v>100</v>
      </c>
      <c r="F562">
        <f>IF(A562="","",[1]Sheet!F562)</f>
        <v>17</v>
      </c>
      <c r="G562" t="str">
        <f>IF(A562="","",[1]Sheet!G562)</f>
        <v>大单</v>
      </c>
      <c r="H562">
        <f>IF(A562="","",[1]Sheet!H562)</f>
        <v>0</v>
      </c>
      <c r="I562">
        <f>IF(A562="","",[1]Sheet!I562)</f>
        <v>-100</v>
      </c>
      <c r="J562" t="str">
        <f>IF(A562="","",IF(F562="待开奖","",[1]Sheet!J562))</f>
        <v>否</v>
      </c>
      <c r="K562">
        <f t="shared" si="181"/>
        <v>0</v>
      </c>
      <c r="L562" s="7">
        <f t="shared" si="182"/>
        <v>0</v>
      </c>
      <c r="M562" s="7" cm="1">
        <f ca="1" t="array" ref="M562">IF(L561="",IF(G561=0,M561,""),IF(ROW()&lt;32,"",AVERAGE(IF(OFFSET(L$2,ROW()-31,0,30,1)&lt;&gt;"",OFFSET(L$2,ROW()-31,0,30,1)))))</f>
        <v>0.633333333333333</v>
      </c>
      <c r="N562" s="8">
        <f ca="1" t="shared" si="185"/>
        <v>0.656989247311828</v>
      </c>
      <c r="O562" s="7">
        <f ca="1" t="array" ref="O562">IF(L561="","",IF(ROW()&lt;32,"",AVERAGE(IF(OFFSET(L$2,ROW()-21,0,20,1)&lt;&gt;"",OFFSET(L$2,ROW()-21,0,20,1)))))</f>
        <v>0.7</v>
      </c>
      <c r="P562" s="8">
        <f ca="1" t="shared" si="186"/>
        <v>0.719354838709677</v>
      </c>
      <c r="Q562" s="7">
        <f t="shared" si="183"/>
        <v>-100</v>
      </c>
      <c r="R562" s="7">
        <f t="shared" si="190"/>
        <v>8598.49039999984</v>
      </c>
      <c r="S562" s="14">
        <f t="shared" si="191"/>
        <v>-0.0286747023577297</v>
      </c>
      <c r="T562" s="15">
        <f ca="1" t="shared" si="192"/>
        <v>0.656989247311828</v>
      </c>
      <c r="U562" s="14">
        <f t="shared" si="193"/>
        <v>0.0558264477001929</v>
      </c>
      <c r="V562" s="9">
        <f t="shared" si="194"/>
        <v>-1.08745260804455</v>
      </c>
      <c r="W562" s="16">
        <f t="shared" si="195"/>
        <v>0.676473981769932</v>
      </c>
      <c r="X562" s="17">
        <f ca="1" t="shared" si="196"/>
        <v>0.0649496418175272</v>
      </c>
      <c r="Y562" s="9">
        <f ca="1" t="shared" si="187"/>
        <v>0.212014633988826</v>
      </c>
      <c r="Z562" s="5">
        <f ca="1" t="shared" si="188"/>
        <v>0.0779546074601707</v>
      </c>
      <c r="AA562">
        <f ca="1" t="shared" si="184"/>
        <v>0</v>
      </c>
      <c r="AB562">
        <f t="shared" si="189"/>
        <v>1</v>
      </c>
      <c r="AC562" s="5">
        <f ca="1" t="shared" si="197"/>
        <v>0</v>
      </c>
      <c r="AD562">
        <f ca="1" t="shared" si="179"/>
        <v>0</v>
      </c>
    </row>
    <row r="563" spans="1:30">
      <c r="A563">
        <f>IF([1]Sheet!A563="","",[1]Sheet!A563)</f>
        <v>3275964</v>
      </c>
      <c r="B563" t="str">
        <f>IF(A563="","",[1]Sheet!B563)</f>
        <v>2025-04-20 10:11:44</v>
      </c>
      <c r="C563" t="str">
        <f>IF(A563="","",[1]Sheet!C563)</f>
        <v>小单31.45  小双34.28  大单34.28</v>
      </c>
      <c r="D563" t="str">
        <f>IF(A563="","",[1]Sheet!D563)</f>
        <v>小单</v>
      </c>
      <c r="E563">
        <f>IF(A563="","",[1]Sheet!E563)</f>
        <v>100.01</v>
      </c>
      <c r="F563">
        <f>IF(A563="","",[1]Sheet!F563)</f>
        <v>13</v>
      </c>
      <c r="G563" t="str">
        <f>IF(A563="","",[1]Sheet!G563)</f>
        <v>小单</v>
      </c>
      <c r="H563">
        <f>IF(A563="","",[1]Sheet!H563)</f>
        <v>0</v>
      </c>
      <c r="I563">
        <f>IF(A563="","",[1]Sheet!I563)</f>
        <v>-100.01</v>
      </c>
      <c r="J563" t="str">
        <f>IF(A563="","",IF(F563="待开奖","",[1]Sheet!J563))</f>
        <v>否</v>
      </c>
      <c r="K563">
        <f t="shared" si="181"/>
        <v>0</v>
      </c>
      <c r="L563" s="7">
        <f t="shared" si="182"/>
        <v>1</v>
      </c>
      <c r="M563" s="7" cm="1">
        <f ca="1" t="array" ref="M563">IF(L562="",IF(G562=0,M562,""),IF(ROW()&lt;32,"",AVERAGE(IF(OFFSET(L$2,ROW()-31,0,30,1)&lt;&gt;"",OFFSET(L$2,ROW()-31,0,30,1)))))</f>
        <v>0.666666666666667</v>
      </c>
      <c r="N563" s="8">
        <f ca="1" t="shared" si="185"/>
        <v>0.59247311827957</v>
      </c>
      <c r="O563" s="7">
        <f ca="1" t="array" ref="O563">IF(L562="","",IF(ROW()&lt;32,"",AVERAGE(IF(OFFSET(L$2,ROW()-21,0,20,1)&lt;&gt;"",OFFSET(L$2,ROW()-21,0,20,1)))))</f>
        <v>0.7</v>
      </c>
      <c r="P563" s="8">
        <f ca="1" t="shared" si="186"/>
        <v>0.654838709677419</v>
      </c>
      <c r="Q563" s="7">
        <f t="shared" si="183"/>
        <v>-68.1</v>
      </c>
      <c r="R563" s="7">
        <f t="shared" si="190"/>
        <v>8530.39039999984</v>
      </c>
      <c r="S563" s="14">
        <f t="shared" si="191"/>
        <v>-0.0289974205643693</v>
      </c>
      <c r="T563" s="15">
        <f ca="1" t="shared" si="192"/>
        <v>0.59247311827957</v>
      </c>
      <c r="U563" s="14">
        <f t="shared" si="193"/>
        <v>0.0558264477001929</v>
      </c>
      <c r="V563" s="9">
        <f t="shared" si="194"/>
        <v>-1.25075759663744</v>
      </c>
      <c r="W563" s="16">
        <f t="shared" si="195"/>
        <v>0.676479185255838</v>
      </c>
      <c r="X563" s="17">
        <f ca="1" t="shared" si="196"/>
        <v>0.0356196220383851</v>
      </c>
      <c r="Y563" s="9">
        <f ca="1" t="shared" si="187"/>
        <v>0.199655019918614</v>
      </c>
      <c r="Z563" s="5">
        <f ca="1" t="shared" si="188"/>
        <v>0.0755096517579233</v>
      </c>
      <c r="AA563">
        <f ca="1" t="shared" si="184"/>
        <v>0</v>
      </c>
      <c r="AB563">
        <f t="shared" si="189"/>
        <v>0</v>
      </c>
      <c r="AC563" s="5">
        <f ca="1" t="shared" si="197"/>
        <v>0</v>
      </c>
      <c r="AD563">
        <f ca="1" t="shared" si="179"/>
        <v>0</v>
      </c>
    </row>
    <row r="564" spans="1:30">
      <c r="A564">
        <f>IF([1]Sheet!A564="","",[1]Sheet!A564)</f>
        <v>3275965</v>
      </c>
      <c r="B564" t="str">
        <f>IF(A564="","",[1]Sheet!B564)</f>
        <v>2025-04-20 10:15:15</v>
      </c>
      <c r="C564" t="str">
        <f>IF(A564="","",[1]Sheet!C564)</f>
        <v>小单31.45  小双34.28  大单34.28</v>
      </c>
      <c r="D564" t="str">
        <f>IF(A564="","",[1]Sheet!D564)</f>
        <v>小单</v>
      </c>
      <c r="E564">
        <f>IF(A564="","",[1]Sheet!E564)</f>
        <v>100.01</v>
      </c>
      <c r="F564">
        <f>IF(A564="","",[1]Sheet!F564)</f>
        <v>15</v>
      </c>
      <c r="G564" t="str">
        <f>IF(A564="","",[1]Sheet!G564)</f>
        <v>大单</v>
      </c>
      <c r="H564">
        <f>IF(A564="","",[1]Sheet!H564)</f>
        <v>148.4324</v>
      </c>
      <c r="I564">
        <f>IF(A564="","",[1]Sheet!I564)</f>
        <v>48.4224</v>
      </c>
      <c r="J564" t="str">
        <f>IF(A564="","",IF(F564="待开奖","",[1]Sheet!J564))</f>
        <v>是</v>
      </c>
      <c r="K564">
        <f t="shared" si="181"/>
        <v>1</v>
      </c>
      <c r="L564" s="7">
        <f t="shared" si="182"/>
        <v>1</v>
      </c>
      <c r="M564" s="7" cm="1">
        <f ca="1" t="array" ref="M564">IF(L563="",IF(G563=0,M563,""),IF(ROW()&lt;32,"",AVERAGE(IF(OFFSET(L$2,ROW()-31,0,30,1)&lt;&gt;"",OFFSET(L$2,ROW()-31,0,30,1)))))</f>
        <v>0.7</v>
      </c>
      <c r="N564" s="8">
        <f ca="1" t="shared" si="185"/>
        <v>0.688172043010753</v>
      </c>
      <c r="O564" s="7">
        <f ca="1" t="array" ref="O564">IF(L563="","",IF(ROW()&lt;32,"",AVERAGE(IF(OFFSET(L$2,ROW()-21,0,20,1)&lt;&gt;"",OFFSET(L$2,ROW()-21,0,20,1)))))</f>
        <v>0.7</v>
      </c>
      <c r="P564" s="8">
        <f ca="1" t="shared" si="186"/>
        <v>0.719354838709677</v>
      </c>
      <c r="Q564" s="7">
        <f t="shared" si="183"/>
        <v>48.4224</v>
      </c>
      <c r="R564" s="7">
        <f t="shared" si="190"/>
        <v>8578.81279999984</v>
      </c>
      <c r="S564" s="14">
        <f t="shared" si="191"/>
        <v>-0.0256839876515849</v>
      </c>
      <c r="T564" s="15">
        <f ca="1" t="shared" si="192"/>
        <v>0.688172043010753</v>
      </c>
      <c r="U564" s="14">
        <f t="shared" si="193"/>
        <v>0.0585689437234088</v>
      </c>
      <c r="V564" s="9">
        <f t="shared" si="194"/>
        <v>-1.32222729567152</v>
      </c>
      <c r="W564" s="16">
        <f t="shared" si="195"/>
        <v>0.676479185255838</v>
      </c>
      <c r="X564" s="17">
        <f ca="1" t="shared" si="196"/>
        <v>0.0477837181480839</v>
      </c>
      <c r="Y564" s="9">
        <f ca="1" t="shared" si="187"/>
        <v>0.189003230271043</v>
      </c>
      <c r="Z564" s="5">
        <f ca="1" t="shared" si="188"/>
        <v>0.0736194982660772</v>
      </c>
      <c r="AA564">
        <f ca="1" t="shared" si="184"/>
        <v>0</v>
      </c>
      <c r="AB564">
        <f t="shared" si="189"/>
        <v>1</v>
      </c>
      <c r="AC564" s="5">
        <f ca="1" t="shared" si="197"/>
        <v>0</v>
      </c>
      <c r="AD564">
        <f ca="1" t="shared" si="179"/>
        <v>0</v>
      </c>
    </row>
    <row r="565" spans="1:30">
      <c r="A565">
        <f>IF([1]Sheet!A565="","",[1]Sheet!A565)</f>
        <v>3275966</v>
      </c>
      <c r="B565" t="str">
        <f>IF(A565="","",[1]Sheet!B565)</f>
        <v>2025-04-20 10:18:46</v>
      </c>
      <c r="C565" t="str">
        <f>IF(A565="","",[1]Sheet!C565)</f>
        <v>小单31.45  小双34.28  大单34.28</v>
      </c>
      <c r="D565" t="str">
        <f>IF(A565="","",[1]Sheet!D565)</f>
        <v>小单</v>
      </c>
      <c r="E565">
        <f>IF(A565="","",[1]Sheet!E565)</f>
        <v>100.01</v>
      </c>
      <c r="F565">
        <f>IF(A565="","",[1]Sheet!F565)</f>
        <v>9</v>
      </c>
      <c r="G565" t="str">
        <f>IF(A565="","",[1]Sheet!G565)</f>
        <v>小单</v>
      </c>
      <c r="H565">
        <f>IF(A565="","",[1]Sheet!H565)</f>
        <v>148.444</v>
      </c>
      <c r="I565">
        <f>IF(A565="","",[1]Sheet!I565)</f>
        <v>48.434</v>
      </c>
      <c r="J565" t="str">
        <f>IF(A565="","",IF(F565="待开奖","",[1]Sheet!J565))</f>
        <v>是</v>
      </c>
      <c r="K565">
        <f t="shared" si="181"/>
        <v>1</v>
      </c>
      <c r="L565" s="7">
        <f t="shared" si="182"/>
        <v>1</v>
      </c>
      <c r="M565" s="7" cm="1">
        <f ca="1" t="array" ref="M565">IF(L564="",IF(G564=0,M564,""),IF(ROW()&lt;32,"",AVERAGE(IF(OFFSET(L$2,ROW()-31,0,30,1)&lt;&gt;"",OFFSET(L$2,ROW()-31,0,30,1)))))</f>
        <v>0.733333333333333</v>
      </c>
      <c r="N565" s="8">
        <f ca="1" t="shared" si="185"/>
        <v>0.719354838709677</v>
      </c>
      <c r="O565" s="7">
        <f ca="1" t="array" ref="O565">IF(L564="","",IF(ROW()&lt;32,"",AVERAGE(IF(OFFSET(L$2,ROW()-21,0,20,1)&lt;&gt;"",OFFSET(L$2,ROW()-21,0,20,1)))))</f>
        <v>0.7</v>
      </c>
      <c r="P565" s="8">
        <f ca="1" t="shared" si="186"/>
        <v>0.719354838709677</v>
      </c>
      <c r="Q565" s="7">
        <f t="shared" si="183"/>
        <v>48.434</v>
      </c>
      <c r="R565" s="7">
        <f t="shared" si="190"/>
        <v>8627.24679999984</v>
      </c>
      <c r="S565" s="14">
        <f t="shared" si="191"/>
        <v>-0.00883135628288789</v>
      </c>
      <c r="T565" s="15">
        <f ca="1" t="shared" si="192"/>
        <v>0.719354838709677</v>
      </c>
      <c r="U565" s="14">
        <f t="shared" si="193"/>
        <v>0.0585689437234088</v>
      </c>
      <c r="V565" s="9">
        <f t="shared" si="194"/>
        <v>-1.28634213189417</v>
      </c>
      <c r="W565" s="16">
        <f t="shared" si="195"/>
        <v>0.773207669808255</v>
      </c>
      <c r="X565" s="17">
        <f ca="1" t="shared" si="196"/>
        <v>0.0723374315314546</v>
      </c>
      <c r="Y565" s="9">
        <f ca="1" t="shared" si="187"/>
        <v>0.180696220513337</v>
      </c>
      <c r="Z565" s="5">
        <f ca="1" t="shared" si="188"/>
        <v>0.0722420904835682</v>
      </c>
      <c r="AA565">
        <f ca="1" t="shared" si="184"/>
        <v>0</v>
      </c>
      <c r="AB565">
        <f t="shared" si="189"/>
        <v>0</v>
      </c>
      <c r="AC565" s="5">
        <f ca="1" t="shared" si="197"/>
        <v>0</v>
      </c>
      <c r="AD565">
        <f ca="1" t="shared" si="179"/>
        <v>0</v>
      </c>
    </row>
    <row r="566" spans="1:30">
      <c r="A566">
        <f>IF([1]Sheet!A566="","",[1]Sheet!A566)</f>
        <v>3275967</v>
      </c>
      <c r="B566" t="str">
        <f>IF(A566="","",[1]Sheet!B566)</f>
        <v>2025-04-20 10:22:17</v>
      </c>
      <c r="C566" t="str">
        <f>IF(A566="","",[1]Sheet!C566)</f>
        <v>小单31.45  小双34.28  大单34.28</v>
      </c>
      <c r="D566" t="str">
        <f>IF(A566="","",[1]Sheet!D566)</f>
        <v>小单</v>
      </c>
      <c r="E566">
        <f>IF(A566="","",[1]Sheet!E566)</f>
        <v>100.01</v>
      </c>
      <c r="F566">
        <f>IF(A566="","",[1]Sheet!F566)</f>
        <v>22</v>
      </c>
      <c r="G566" t="str">
        <f>IF(A566="","",[1]Sheet!G566)</f>
        <v>大双</v>
      </c>
      <c r="H566">
        <f>IF(A566="","",[1]Sheet!H566)</f>
        <v>0</v>
      </c>
      <c r="I566">
        <f>IF(A566="","",[1]Sheet!I566)</f>
        <v>-100.01</v>
      </c>
      <c r="J566" t="str">
        <f>IF(A566="","",IF(F566="待开奖","",[1]Sheet!J566))</f>
        <v>否</v>
      </c>
      <c r="K566">
        <f t="shared" si="181"/>
        <v>0</v>
      </c>
      <c r="L566" s="7">
        <f t="shared" si="182"/>
        <v>0</v>
      </c>
      <c r="M566" s="7" cm="1">
        <f ca="1" t="array" ref="M566">IF(L565="",IF(G565=0,M565,""),IF(ROW()&lt;32,"",AVERAGE(IF(OFFSET(L$2,ROW()-31,0,30,1)&lt;&gt;"",OFFSET(L$2,ROW()-31,0,30,1)))))</f>
        <v>0.733333333333333</v>
      </c>
      <c r="N566" s="8">
        <f ca="1" t="shared" si="185"/>
        <v>0.750537634408602</v>
      </c>
      <c r="O566" s="7">
        <f ca="1" t="array" ref="O566">IF(L565="","",IF(ROW()&lt;32,"",AVERAGE(IF(OFFSET(L$2,ROW()-21,0,20,1)&lt;&gt;"",OFFSET(L$2,ROW()-21,0,20,1)))))</f>
        <v>0.65</v>
      </c>
      <c r="P566" s="8">
        <f ca="1" t="shared" si="186"/>
        <v>0.67258064516129</v>
      </c>
      <c r="Q566" s="7">
        <f t="shared" si="183"/>
        <v>-100.01</v>
      </c>
      <c r="R566" s="7">
        <f t="shared" si="190"/>
        <v>8527.23679999984</v>
      </c>
      <c r="S566" s="14">
        <f t="shared" si="191"/>
        <v>0.00841664250603574</v>
      </c>
      <c r="T566" s="15">
        <f ca="1" t="shared" si="192"/>
        <v>0.750537634408602</v>
      </c>
      <c r="U566" s="14">
        <f t="shared" si="193"/>
        <v>0.0585689437234088</v>
      </c>
      <c r="V566" s="9">
        <f t="shared" si="194"/>
        <v>-1.16383625148042</v>
      </c>
      <c r="W566" s="16">
        <f t="shared" si="195"/>
        <v>0.887535135724805</v>
      </c>
      <c r="X566" s="17">
        <f ca="1" t="shared" si="196"/>
        <v>0.107431724940947</v>
      </c>
      <c r="Y566" s="9">
        <f ca="1" t="shared" si="187"/>
        <v>0.174789104355621</v>
      </c>
      <c r="Z566" s="5">
        <f ca="1" t="shared" si="188"/>
        <v>0.0707302534159042</v>
      </c>
      <c r="AA566">
        <f ca="1" t="shared" si="184"/>
        <v>0</v>
      </c>
      <c r="AB566">
        <f t="shared" si="189"/>
        <v>0</v>
      </c>
      <c r="AC566" s="5">
        <f ca="1" t="shared" si="197"/>
        <v>0</v>
      </c>
      <c r="AD566">
        <f ca="1" t="shared" si="179"/>
        <v>0</v>
      </c>
    </row>
    <row r="567" spans="1:30">
      <c r="A567">
        <f>IF([1]Sheet!A567="","",[1]Sheet!A567)</f>
        <v>3275968</v>
      </c>
      <c r="B567" t="str">
        <f>IF(A567="","",[1]Sheet!B567)</f>
        <v>2025-04-20 10:25:47</v>
      </c>
      <c r="C567" t="str">
        <f>IF(A567="","",[1]Sheet!C567)</f>
        <v>小单31.45  小双34.28  大单34.28</v>
      </c>
      <c r="D567" t="str">
        <f>IF(A567="","",[1]Sheet!D567)</f>
        <v>小单</v>
      </c>
      <c r="E567">
        <f>IF(A567="","",[1]Sheet!E567)</f>
        <v>100.01</v>
      </c>
      <c r="F567">
        <f>IF(A567="","",[1]Sheet!F567)</f>
        <v>10</v>
      </c>
      <c r="G567" t="str">
        <f>IF(A567="","",[1]Sheet!G567)</f>
        <v>小双</v>
      </c>
      <c r="H567">
        <f>IF(A567="","",[1]Sheet!H567)</f>
        <v>148.4324</v>
      </c>
      <c r="I567">
        <f>IF(A567="","",[1]Sheet!I567)</f>
        <v>48.4224</v>
      </c>
      <c r="J567" t="str">
        <f>IF(A567="","",IF(F567="待开奖","",[1]Sheet!J567))</f>
        <v>是</v>
      </c>
      <c r="K567">
        <f t="shared" si="181"/>
        <v>1</v>
      </c>
      <c r="L567" s="7">
        <f t="shared" si="182"/>
        <v>1</v>
      </c>
      <c r="M567" s="7" cm="1">
        <f ca="1" t="array" ref="M567">IF(L566="",IF(G566=0,M566,""),IF(ROW()&lt;32,"",AVERAGE(IF(OFFSET(L$2,ROW()-31,0,30,1)&lt;&gt;"",OFFSET(L$2,ROW()-31,0,30,1)))))</f>
        <v>0.733333333333333</v>
      </c>
      <c r="N567" s="8">
        <f ca="1" t="shared" si="185"/>
        <v>0.686021505376344</v>
      </c>
      <c r="O567" s="7">
        <f ca="1" t="array" ref="O567">IF(L566="","",IF(ROW()&lt;32,"",AVERAGE(IF(OFFSET(L$2,ROW()-21,0,20,1)&lt;&gt;"",OFFSET(L$2,ROW()-21,0,20,1)))))</f>
        <v>0.65</v>
      </c>
      <c r="P567" s="8">
        <f ca="1" t="shared" si="186"/>
        <v>0.608064516129032</v>
      </c>
      <c r="Q567" s="7">
        <f t="shared" si="183"/>
        <v>48.4224</v>
      </c>
      <c r="R567" s="7">
        <f t="shared" si="190"/>
        <v>8575.65919999984</v>
      </c>
      <c r="S567" s="14">
        <f t="shared" si="191"/>
        <v>-0.00888296087103833</v>
      </c>
      <c r="T567" s="15">
        <f ca="1" t="shared" si="192"/>
        <v>0.686021505376344</v>
      </c>
      <c r="U567" s="14">
        <f t="shared" si="193"/>
        <v>0.0589169813676268</v>
      </c>
      <c r="V567" s="9">
        <f t="shared" si="194"/>
        <v>-1.12794972954886</v>
      </c>
      <c r="W567" s="16">
        <f t="shared" si="195"/>
        <v>0.887535135724805</v>
      </c>
      <c r="X567" s="17">
        <f ca="1" t="shared" si="196"/>
        <v>0.0928228590212641</v>
      </c>
      <c r="Y567" s="9">
        <f ca="1" t="shared" si="187"/>
        <v>0.169022998607799</v>
      </c>
      <c r="Z567" s="5">
        <f ca="1" t="shared" si="188"/>
        <v>0.0701237020174391</v>
      </c>
      <c r="AA567">
        <f ca="1" t="shared" si="184"/>
        <v>0</v>
      </c>
      <c r="AB567">
        <f t="shared" si="189"/>
        <v>0</v>
      </c>
      <c r="AC567" s="5">
        <f ca="1" t="shared" si="197"/>
        <v>0</v>
      </c>
      <c r="AD567">
        <f ca="1" t="shared" si="179"/>
        <v>0</v>
      </c>
    </row>
    <row r="568" spans="1:30">
      <c r="A568">
        <f>IF([1]Sheet!A568="","",[1]Sheet!A568)</f>
        <v>3275969</v>
      </c>
      <c r="B568" t="str">
        <f>IF(A568="","",[1]Sheet!B568)</f>
        <v>2025-04-20 10:29:08</v>
      </c>
      <c r="C568" t="str">
        <f>IF(A568="","",[1]Sheet!C568)</f>
        <v>小单31.45  小双34.28  大单34.28</v>
      </c>
      <c r="D568" t="str">
        <f>IF(A568="","",[1]Sheet!D568)</f>
        <v>小单</v>
      </c>
      <c r="E568">
        <f>IF(A568="","",[1]Sheet!E568)</f>
        <v>100.01</v>
      </c>
      <c r="F568">
        <f>IF(A568="","",[1]Sheet!F568)</f>
        <v>18</v>
      </c>
      <c r="G568" t="str">
        <f>IF(A568="","",[1]Sheet!G568)</f>
        <v>大双</v>
      </c>
      <c r="H568">
        <f>IF(A568="","",[1]Sheet!H568)</f>
        <v>0</v>
      </c>
      <c r="I568">
        <f>IF(A568="","",[1]Sheet!I568)</f>
        <v>-100.01</v>
      </c>
      <c r="J568" t="str">
        <f>IF(A568="","",IF(F568="待开奖","",[1]Sheet!J568))</f>
        <v>否</v>
      </c>
      <c r="K568">
        <f t="shared" si="181"/>
        <v>0</v>
      </c>
      <c r="L568" s="7">
        <f t="shared" si="182"/>
        <v>0</v>
      </c>
      <c r="M568" s="7" cm="1">
        <f ca="1" t="array" ref="M568">IF(L567="",IF(G567=0,M567,""),IF(ROW()&lt;32,"",AVERAGE(IF(OFFSET(L$2,ROW()-31,0,30,1)&lt;&gt;"",OFFSET(L$2,ROW()-31,0,30,1)))))</f>
        <v>0.7</v>
      </c>
      <c r="N568" s="8">
        <f ca="1" t="shared" si="185"/>
        <v>0.750537634408602</v>
      </c>
      <c r="O568" s="7">
        <f ca="1" t="array" ref="O568">IF(L567="","",IF(ROW()&lt;32,"",AVERAGE(IF(OFFSET(L$2,ROW()-21,0,20,1)&lt;&gt;"",OFFSET(L$2,ROW()-21,0,20,1)))))</f>
        <v>0.6</v>
      </c>
      <c r="P568" s="8">
        <f ca="1" t="shared" si="186"/>
        <v>0.625806451612903</v>
      </c>
      <c r="Q568" s="7">
        <f t="shared" si="183"/>
        <v>-100.01</v>
      </c>
      <c r="R568" s="7">
        <f t="shared" si="190"/>
        <v>8475.64919999984</v>
      </c>
      <c r="S568" s="14">
        <f t="shared" si="191"/>
        <v>-0.00883457522111957</v>
      </c>
      <c r="T568" s="15">
        <f ca="1" t="shared" si="192"/>
        <v>0.750537634408602</v>
      </c>
      <c r="U568" s="14">
        <f t="shared" si="193"/>
        <v>0.0589169813676268</v>
      </c>
      <c r="V568" s="9">
        <f t="shared" si="194"/>
        <v>-1.09285807217216</v>
      </c>
      <c r="W568" s="16">
        <f t="shared" si="195"/>
        <v>0.887535135724805</v>
      </c>
      <c r="X568" s="17">
        <f ca="1" t="shared" si="196"/>
        <v>0.109249766260361</v>
      </c>
      <c r="Y568" s="9">
        <f ca="1" t="shared" si="187"/>
        <v>0.163404755864437</v>
      </c>
      <c r="Z568" s="5">
        <f ca="1" t="shared" si="188"/>
        <v>0.0679004451029135</v>
      </c>
      <c r="AA568">
        <f ca="1" t="shared" si="184"/>
        <v>0</v>
      </c>
      <c r="AB568">
        <f t="shared" si="189"/>
        <v>0</v>
      </c>
      <c r="AC568" s="5">
        <f ca="1" t="shared" si="197"/>
        <v>0</v>
      </c>
      <c r="AD568">
        <f ca="1" t="shared" si="179"/>
        <v>0</v>
      </c>
    </row>
    <row r="569" spans="1:30">
      <c r="A569">
        <f>IF([1]Sheet!A569="","",[1]Sheet!A569)</f>
        <v>3275970</v>
      </c>
      <c r="B569" t="str">
        <f>IF(A569="","",[1]Sheet!B569)</f>
        <v>2025-04-20 10:32:39</v>
      </c>
      <c r="C569" t="str">
        <f>IF(A569="","",[1]Sheet!C569)</f>
        <v>小单31.45  小双34.28  大单34.28</v>
      </c>
      <c r="D569" t="str">
        <f>IF(A569="","",[1]Sheet!D569)</f>
        <v>小单</v>
      </c>
      <c r="E569">
        <f>IF(A569="","",[1]Sheet!E569)</f>
        <v>100.01</v>
      </c>
      <c r="F569">
        <f>IF(A569="","",[1]Sheet!F569)</f>
        <v>15</v>
      </c>
      <c r="G569" t="str">
        <f>IF(A569="","",[1]Sheet!G569)</f>
        <v>大单</v>
      </c>
      <c r="H569">
        <f>IF(A569="","",[1]Sheet!H569)</f>
        <v>148.4324</v>
      </c>
      <c r="I569">
        <f>IF(A569="","",[1]Sheet!I569)</f>
        <v>48.4224</v>
      </c>
      <c r="J569" t="str">
        <f>IF(A569="","",IF(F569="待开奖","",[1]Sheet!J569))</f>
        <v>是</v>
      </c>
      <c r="K569">
        <f t="shared" si="181"/>
        <v>1</v>
      </c>
      <c r="L569" s="7">
        <f t="shared" si="182"/>
        <v>1</v>
      </c>
      <c r="M569" s="7" cm="1">
        <f ca="1" t="array" ref="M569">IF(L568="",IF(G568=0,M568,""),IF(ROW()&lt;32,"",AVERAGE(IF(OFFSET(L$2,ROW()-31,0,30,1)&lt;&gt;"",OFFSET(L$2,ROW()-31,0,30,1)))))</f>
        <v>0.7</v>
      </c>
      <c r="N569" s="8">
        <f ca="1" t="shared" si="185"/>
        <v>0.654838709677419</v>
      </c>
      <c r="O569" s="7">
        <f ca="1" t="array" ref="O569">IF(L568="","",IF(ROW()&lt;32,"",AVERAGE(IF(OFFSET(L$2,ROW()-21,0,20,1)&lt;&gt;"",OFFSET(L$2,ROW()-21,0,20,1)))))</f>
        <v>0.6</v>
      </c>
      <c r="P569" s="8">
        <f ca="1" t="shared" si="186"/>
        <v>0.561290322580645</v>
      </c>
      <c r="Q569" s="7">
        <f t="shared" si="183"/>
        <v>48.4224</v>
      </c>
      <c r="R569" s="7">
        <f t="shared" si="190"/>
        <v>8524.07159999984</v>
      </c>
      <c r="S569" s="14">
        <f t="shared" si="191"/>
        <v>-0.0258455840198606</v>
      </c>
      <c r="T569" s="15">
        <f ca="1" t="shared" si="192"/>
        <v>0.654838709677419</v>
      </c>
      <c r="U569" s="14">
        <f t="shared" si="193"/>
        <v>0.0646102927498088</v>
      </c>
      <c r="V569" s="9">
        <f t="shared" si="194"/>
        <v>-1.09397963937984</v>
      </c>
      <c r="W569" s="16">
        <f t="shared" si="195"/>
        <v>0.773207669808255</v>
      </c>
      <c r="X569" s="17">
        <f ca="1" t="shared" si="196"/>
        <v>0.0717537819474244</v>
      </c>
      <c r="Y569" s="9">
        <f ca="1" t="shared" si="187"/>
        <v>0.156891339542803</v>
      </c>
      <c r="Z569" s="5">
        <f ca="1" t="shared" si="188"/>
        <v>0.067001716294707</v>
      </c>
      <c r="AA569">
        <f ca="1" t="shared" si="184"/>
        <v>0</v>
      </c>
      <c r="AB569">
        <f t="shared" si="189"/>
        <v>0</v>
      </c>
      <c r="AC569" s="5">
        <f ca="1" t="shared" si="197"/>
        <v>0</v>
      </c>
      <c r="AD569">
        <f ca="1" t="shared" si="179"/>
        <v>0</v>
      </c>
    </row>
    <row r="570" spans="1:30">
      <c r="A570">
        <f>IF([1]Sheet!A570="","",[1]Sheet!A570)</f>
        <v>3275971</v>
      </c>
      <c r="B570" t="str">
        <f>IF(A570="","",[1]Sheet!B570)</f>
        <v>2025-04-20 10:36:10</v>
      </c>
      <c r="C570" t="str">
        <f>IF(A570="","",[1]Sheet!C570)</f>
        <v>小单31.45  小双34.28  大单34.28</v>
      </c>
      <c r="D570" t="str">
        <f>IF(A570="","",[1]Sheet!D570)</f>
        <v>小单</v>
      </c>
      <c r="E570">
        <f>IF(A570="","",[1]Sheet!E570)</f>
        <v>100.01</v>
      </c>
      <c r="F570">
        <f>IF(A570="","",[1]Sheet!F570)</f>
        <v>8</v>
      </c>
      <c r="G570" t="str">
        <f>IF(A570="","",[1]Sheet!G570)</f>
        <v>小双</v>
      </c>
      <c r="H570">
        <f>IF(A570="","",[1]Sheet!H570)</f>
        <v>148.4324</v>
      </c>
      <c r="I570">
        <f>IF(A570="","",[1]Sheet!I570)</f>
        <v>48.4224</v>
      </c>
      <c r="J570" t="str">
        <f>IF(A570="","",IF(F570="待开奖","",[1]Sheet!J570))</f>
        <v>是</v>
      </c>
      <c r="K570">
        <f t="shared" si="181"/>
        <v>1</v>
      </c>
      <c r="L570" s="7">
        <f t="shared" si="182"/>
        <v>1</v>
      </c>
      <c r="M570" s="7" cm="1">
        <f ca="1" t="array" ref="M570">IF(L569="",IF(G569=0,M569,""),IF(ROW()&lt;32,"",AVERAGE(IF(OFFSET(L$2,ROW()-31,0,30,1)&lt;&gt;"",OFFSET(L$2,ROW()-31,0,30,1)))))</f>
        <v>0.7</v>
      </c>
      <c r="N570" s="8">
        <f ca="1" t="shared" si="185"/>
        <v>0.719354838709677</v>
      </c>
      <c r="O570" s="7">
        <f ca="1" t="array" ref="O570">IF(L569="","",IF(ROW()&lt;32,"",AVERAGE(IF(OFFSET(L$2,ROW()-21,0,20,1)&lt;&gt;"",OFFSET(L$2,ROW()-21,0,20,1)))))</f>
        <v>0.6</v>
      </c>
      <c r="P570" s="8">
        <f ca="1" t="shared" si="186"/>
        <v>0.625806451612903</v>
      </c>
      <c r="Q570" s="7">
        <f t="shared" si="183"/>
        <v>48.4224</v>
      </c>
      <c r="R570" s="7">
        <f t="shared" si="190"/>
        <v>8572.49399999984</v>
      </c>
      <c r="S570" s="14">
        <f t="shared" si="191"/>
        <v>-0.0257025375503718</v>
      </c>
      <c r="T570" s="15">
        <f ca="1" t="shared" si="192"/>
        <v>0.719354838709677</v>
      </c>
      <c r="U570" s="14">
        <f t="shared" si="193"/>
        <v>0.0646102927498088</v>
      </c>
      <c r="V570" s="9">
        <f t="shared" si="194"/>
        <v>-1.09459232868504</v>
      </c>
      <c r="W570" s="16">
        <f t="shared" si="195"/>
        <v>0.773207669808255</v>
      </c>
      <c r="X570" s="17">
        <f ca="1" t="shared" si="196"/>
        <v>0.084638652764203</v>
      </c>
      <c r="Y570" s="9">
        <f ca="1" t="shared" si="187"/>
        <v>0.151118407376265</v>
      </c>
      <c r="Z570" s="5">
        <f ca="1" t="shared" si="188"/>
        <v>0.0655005388214433</v>
      </c>
      <c r="AA570">
        <f ca="1" t="shared" si="184"/>
        <v>0</v>
      </c>
      <c r="AB570">
        <f t="shared" si="189"/>
        <v>0</v>
      </c>
      <c r="AC570" s="5">
        <f ca="1" t="shared" si="197"/>
        <v>0</v>
      </c>
      <c r="AD570">
        <f ca="1" t="shared" si="179"/>
        <v>0</v>
      </c>
    </row>
    <row r="571" spans="1:30">
      <c r="A571">
        <f>IF([1]Sheet!A571="","",[1]Sheet!A571)</f>
        <v>3275972</v>
      </c>
      <c r="B571" t="str">
        <f>IF(A571="","",[1]Sheet!B571)</f>
        <v>2025-04-20 10:39:41</v>
      </c>
      <c r="C571" t="str">
        <f>IF(A571="","",[1]Sheet!C571)</f>
        <v>小单31.45  小双34.28  大单34.28</v>
      </c>
      <c r="D571" t="str">
        <f>IF(A571="","",[1]Sheet!D571)</f>
        <v>小单</v>
      </c>
      <c r="E571">
        <f>IF(A571="","",[1]Sheet!E571)</f>
        <v>100.01</v>
      </c>
      <c r="F571">
        <f>IF(A571="","",[1]Sheet!F571)</f>
        <v>22</v>
      </c>
      <c r="G571" t="str">
        <f>IF(A571="","",[1]Sheet!G571)</f>
        <v>大双</v>
      </c>
      <c r="H571">
        <f>IF(A571="","",[1]Sheet!H571)</f>
        <v>0</v>
      </c>
      <c r="I571">
        <f>IF(A571="","",[1]Sheet!I571)</f>
        <v>-100.01</v>
      </c>
      <c r="J571" t="str">
        <f>IF(A571="","",IF(F571="待开奖","",[1]Sheet!J571))</f>
        <v>否</v>
      </c>
      <c r="K571">
        <f t="shared" si="181"/>
        <v>0</v>
      </c>
      <c r="L571" s="7">
        <f t="shared" si="182"/>
        <v>0</v>
      </c>
      <c r="M571" s="7" cm="1">
        <f ca="1" t="array" ref="M571">IF(L570="",IF(G570=0,M570,""),IF(ROW()&lt;32,"",AVERAGE(IF(OFFSET(L$2,ROW()-31,0,30,1)&lt;&gt;"",OFFSET(L$2,ROW()-31,0,30,1)))))</f>
        <v>0.7</v>
      </c>
      <c r="N571" s="8">
        <f ca="1" t="shared" si="185"/>
        <v>0.719354838709677</v>
      </c>
      <c r="O571" s="7">
        <f ca="1" t="array" ref="O571">IF(L570="","",IF(ROW()&lt;32,"",AVERAGE(IF(OFFSET(L$2,ROW()-21,0,20,1)&lt;&gt;"",OFFSET(L$2,ROW()-21,0,20,1)))))</f>
        <v>0.55</v>
      </c>
      <c r="P571" s="8">
        <f ca="1" t="shared" si="186"/>
        <v>0.579032258064516</v>
      </c>
      <c r="Q571" s="7">
        <f t="shared" si="183"/>
        <v>-100.01</v>
      </c>
      <c r="R571" s="7">
        <f t="shared" si="190"/>
        <v>8472.48399999984</v>
      </c>
      <c r="S571" s="14">
        <f t="shared" si="191"/>
        <v>-0.00883895435251963</v>
      </c>
      <c r="T571" s="15">
        <f ca="1" t="shared" si="192"/>
        <v>0.719354838709677</v>
      </c>
      <c r="U571" s="14">
        <f t="shared" si="193"/>
        <v>0.0646102927498088</v>
      </c>
      <c r="V571" s="9">
        <f t="shared" si="194"/>
        <v>-1.06013857528712</v>
      </c>
      <c r="W571" s="16">
        <f t="shared" si="195"/>
        <v>0.773207669808255</v>
      </c>
      <c r="X571" s="17">
        <f ca="1" t="shared" si="196"/>
        <v>0.0931431030633503</v>
      </c>
      <c r="Y571" s="9">
        <f ca="1" t="shared" si="187"/>
        <v>0.145898708238233</v>
      </c>
      <c r="Z571" s="5">
        <f ca="1" t="shared" si="188"/>
        <v>0.0636470332848221</v>
      </c>
      <c r="AA571">
        <f ca="1" t="shared" si="184"/>
        <v>0</v>
      </c>
      <c r="AB571">
        <f t="shared" si="189"/>
        <v>0</v>
      </c>
      <c r="AC571" s="5">
        <f ca="1" t="shared" si="197"/>
        <v>0</v>
      </c>
      <c r="AD571">
        <f ca="1" t="shared" si="179"/>
        <v>0</v>
      </c>
    </row>
    <row r="572" spans="1:30">
      <c r="A572">
        <f>IF([1]Sheet!A572="","",[1]Sheet!A572)</f>
        <v>3275973</v>
      </c>
      <c r="B572" t="str">
        <f>IF(A572="","",[1]Sheet!B572)</f>
        <v>2025-04-20 10:43:12</v>
      </c>
      <c r="C572" t="str">
        <f>IF(A572="","",[1]Sheet!C572)</f>
        <v>小单31.45  小双34.28  大单34.28</v>
      </c>
      <c r="D572" t="str">
        <f>IF(A572="","",[1]Sheet!D572)</f>
        <v>小单</v>
      </c>
      <c r="E572">
        <f>IF(A572="","",[1]Sheet!E572)</f>
        <v>100.01</v>
      </c>
      <c r="F572">
        <f>IF(A572="","",[1]Sheet!F572)</f>
        <v>10</v>
      </c>
      <c r="G572" t="str">
        <f>IF(A572="","",[1]Sheet!G572)</f>
        <v>小双</v>
      </c>
      <c r="H572">
        <f>IF(A572="","",[1]Sheet!H572)</f>
        <v>148.4324</v>
      </c>
      <c r="I572">
        <f>IF(A572="","",[1]Sheet!I572)</f>
        <v>48.4224</v>
      </c>
      <c r="J572" t="str">
        <f>IF(A572="","",IF(F572="待开奖","",[1]Sheet!J572))</f>
        <v>是</v>
      </c>
      <c r="K572">
        <f t="shared" si="181"/>
        <v>1</v>
      </c>
      <c r="L572" s="7">
        <f t="shared" si="182"/>
        <v>1</v>
      </c>
      <c r="M572" s="7" cm="1">
        <f ca="1" t="array" ref="M572">IF(L571="",IF(G571=0,M571,""),IF(ROW()&lt;32,"",AVERAGE(IF(OFFSET(L$2,ROW()-31,0,30,1)&lt;&gt;"",OFFSET(L$2,ROW()-31,0,30,1)))))</f>
        <v>0.7</v>
      </c>
      <c r="N572" s="8">
        <f ca="1" t="shared" si="185"/>
        <v>0.654838709677419</v>
      </c>
      <c r="O572" s="7">
        <f ca="1" t="array" ref="O572">IF(L571="","",IF(ROW()&lt;32,"",AVERAGE(IF(OFFSET(L$2,ROW()-21,0,20,1)&lt;&gt;"",OFFSET(L$2,ROW()-21,0,20,1)))))</f>
        <v>0.6</v>
      </c>
      <c r="P572" s="8">
        <f ca="1" t="shared" si="186"/>
        <v>0.561290322580645</v>
      </c>
      <c r="Q572" s="7">
        <f t="shared" si="183"/>
        <v>48.4224</v>
      </c>
      <c r="R572" s="7">
        <f t="shared" si="190"/>
        <v>8520.90639999984</v>
      </c>
      <c r="S572" s="14">
        <f t="shared" si="191"/>
        <v>-0.0263393711247155</v>
      </c>
      <c r="T572" s="15">
        <f ca="1" t="shared" si="192"/>
        <v>0.654838709677419</v>
      </c>
      <c r="U572" s="14">
        <f t="shared" si="193"/>
        <v>0.0649596105933776</v>
      </c>
      <c r="V572" s="9">
        <f t="shared" si="194"/>
        <v>-1.06248479055285</v>
      </c>
      <c r="W572" s="16">
        <f t="shared" si="195"/>
        <v>0.773201226625779</v>
      </c>
      <c r="X572" s="17">
        <f ca="1" t="shared" si="196"/>
        <v>0.0746496910273489</v>
      </c>
      <c r="Y572" s="9">
        <f ca="1" t="shared" si="187"/>
        <v>0.141627381172353</v>
      </c>
      <c r="Z572" s="5">
        <f ca="1" t="shared" si="188"/>
        <v>0.0639846018601689</v>
      </c>
      <c r="AA572">
        <f ca="1" t="shared" si="184"/>
        <v>0</v>
      </c>
      <c r="AB572">
        <f t="shared" si="189"/>
        <v>0</v>
      </c>
      <c r="AC572" s="5">
        <f ca="1" t="shared" si="197"/>
        <v>0</v>
      </c>
      <c r="AD572">
        <f ca="1" t="shared" si="179"/>
        <v>0</v>
      </c>
    </row>
    <row r="573" spans="1:30">
      <c r="A573">
        <f>IF([1]Sheet!A573="","",[1]Sheet!A573)</f>
        <v>3275974</v>
      </c>
      <c r="B573" t="str">
        <f>IF(A573="","",[1]Sheet!B573)</f>
        <v>2025-04-20 10:46:43</v>
      </c>
      <c r="C573" t="str">
        <f>IF(A573="","",[1]Sheet!C573)</f>
        <v>小单31.45  小双34.28  大单34.28</v>
      </c>
      <c r="D573" t="str">
        <f>IF(A573="","",[1]Sheet!D573)</f>
        <v>小单</v>
      </c>
      <c r="E573">
        <f>IF(A573="","",[1]Sheet!E573)</f>
        <v>100.01</v>
      </c>
      <c r="F573">
        <f>IF(A573="","",[1]Sheet!F573)</f>
        <v>20</v>
      </c>
      <c r="G573" t="str">
        <f>IF(A573="","",[1]Sheet!G573)</f>
        <v>大双</v>
      </c>
      <c r="H573">
        <f>IF(A573="","",[1]Sheet!H573)</f>
        <v>0</v>
      </c>
      <c r="I573">
        <f>IF(A573="","",[1]Sheet!I573)</f>
        <v>-100.01</v>
      </c>
      <c r="J573" t="str">
        <f>IF(A573="","",IF(F573="待开奖","",[1]Sheet!J573))</f>
        <v>否</v>
      </c>
      <c r="K573">
        <f t="shared" si="181"/>
        <v>0</v>
      </c>
      <c r="L573" s="7">
        <f t="shared" si="182"/>
        <v>0</v>
      </c>
      <c r="M573" s="7" cm="1">
        <f ca="1" t="array" ref="M573">IF(L572="",IF(G572=0,M572,""),IF(ROW()&lt;32,"",AVERAGE(IF(OFFSET(L$2,ROW()-31,0,30,1)&lt;&gt;"",OFFSET(L$2,ROW()-31,0,30,1)))))</f>
        <v>0.666666666666667</v>
      </c>
      <c r="N573" s="8">
        <f ca="1" t="shared" si="185"/>
        <v>0.719354838709677</v>
      </c>
      <c r="O573" s="7">
        <f ca="1" t="array" ref="O573">IF(L572="","",IF(ROW()&lt;32,"",AVERAGE(IF(OFFSET(L$2,ROW()-21,0,20,1)&lt;&gt;"",OFFSET(L$2,ROW()-21,0,20,1)))))</f>
        <v>0.55</v>
      </c>
      <c r="P573" s="8">
        <f ca="1" t="shared" si="186"/>
        <v>0.579032258064516</v>
      </c>
      <c r="Q573" s="7">
        <f t="shared" si="183"/>
        <v>-100.01</v>
      </c>
      <c r="R573" s="7">
        <f t="shared" si="190"/>
        <v>8420.89639999984</v>
      </c>
      <c r="S573" s="14">
        <f t="shared" si="191"/>
        <v>-0.026673794494668</v>
      </c>
      <c r="T573" s="15">
        <f ca="1" t="shared" si="192"/>
        <v>0.719354838709677</v>
      </c>
      <c r="U573" s="14">
        <f t="shared" si="193"/>
        <v>0.0649596105933776</v>
      </c>
      <c r="V573" s="9">
        <f t="shared" si="194"/>
        <v>-1.06430925690838</v>
      </c>
      <c r="W573" s="16">
        <f t="shared" si="195"/>
        <v>0.76960401319956</v>
      </c>
      <c r="X573" s="17">
        <f ca="1" t="shared" si="196"/>
        <v>0.0869104218446399</v>
      </c>
      <c r="Y573" s="9">
        <f ca="1" t="shared" si="187"/>
        <v>0.137437822009389</v>
      </c>
      <c r="Z573" s="5">
        <f ca="1" t="shared" si="188"/>
        <v>0.0633118043216823</v>
      </c>
      <c r="AA573">
        <f ca="1" t="shared" si="184"/>
        <v>0</v>
      </c>
      <c r="AB573">
        <f t="shared" si="189"/>
        <v>0</v>
      </c>
      <c r="AC573" s="5">
        <f ca="1" t="shared" si="197"/>
        <v>0</v>
      </c>
      <c r="AD573">
        <f ca="1" t="shared" si="179"/>
        <v>0</v>
      </c>
    </row>
    <row r="574" spans="1:30">
      <c r="A574">
        <f>IF([1]Sheet!A574="","",[1]Sheet!A574)</f>
        <v>3275975</v>
      </c>
      <c r="B574" t="str">
        <f>IF(A574="","",[1]Sheet!B574)</f>
        <v>2025-04-20 10:50:14</v>
      </c>
      <c r="C574" t="str">
        <f>IF(A574="","",[1]Sheet!C574)</f>
        <v>小单32.36  大双32.36  大单35.28</v>
      </c>
      <c r="D574" t="str">
        <f>IF(A574="","",[1]Sheet!D574)</f>
        <v>大单</v>
      </c>
      <c r="E574">
        <f>IF(A574="","",[1]Sheet!E574)</f>
        <v>100</v>
      </c>
      <c r="F574">
        <f>IF(A574="","",[1]Sheet!F574)</f>
        <v>2</v>
      </c>
      <c r="G574" t="str">
        <f>IF(A574="","",[1]Sheet!G574)</f>
        <v>小双</v>
      </c>
      <c r="H574">
        <f>IF(A574="","",[1]Sheet!H574)</f>
        <v>0</v>
      </c>
      <c r="I574">
        <f>IF(A574="","",[1]Sheet!I574)</f>
        <v>-100</v>
      </c>
      <c r="J574" t="str">
        <f>IF(A574="","",IF(F574="待开奖","",[1]Sheet!J574))</f>
        <v>否</v>
      </c>
      <c r="K574">
        <f t="shared" ref="K574:K605" si="198">IF(J574="是",1,IF(J574="否",0,""))</f>
        <v>0</v>
      </c>
      <c r="L574" s="7">
        <f t="shared" ref="L574:L605" si="199">IF(G574="","",IF(F574="待开奖","",IF(MID(D574,1,1)=MID(G574,1,1),1,IF(MID(D574,2,1)=MID(G574,2,1),1,0))))</f>
        <v>0</v>
      </c>
      <c r="M574" s="7" cm="1">
        <f ca="1" t="array" ref="M574">IF(L573="",IF(G573=0,M573,""),IF(ROW()&lt;32,"",AVERAGE(IF(OFFSET(L$2,ROW()-31,0,30,1)&lt;&gt;"",OFFSET(L$2,ROW()-31,0,30,1)))))</f>
        <v>0.633333333333333</v>
      </c>
      <c r="N574" s="8">
        <f ca="1" t="shared" si="185"/>
        <v>0.623655913978495</v>
      </c>
      <c r="O574" s="7">
        <f ca="1" t="array" ref="O574">IF(L573="","",IF(ROW()&lt;32,"",AVERAGE(IF(OFFSET(L$2,ROW()-21,0,20,1)&lt;&gt;"",OFFSET(L$2,ROW()-21,0,20,1)))))</f>
        <v>0.5</v>
      </c>
      <c r="P574" s="8">
        <f ca="1" t="shared" si="186"/>
        <v>0.467741935483871</v>
      </c>
      <c r="Q574" s="7">
        <f t="shared" ref="Q574:Q605" si="200">IF(OR(F574=13,F574=14),IF(L574=1,-68.1,I574),I574)</f>
        <v>-100</v>
      </c>
      <c r="R574" s="7">
        <f t="shared" si="190"/>
        <v>8320.89639999984</v>
      </c>
      <c r="S574" s="14">
        <f t="shared" si="191"/>
        <v>-0.0438578196701627</v>
      </c>
      <c r="T574" s="15">
        <f ca="1" t="shared" si="192"/>
        <v>0.623655913978495</v>
      </c>
      <c r="U574" s="14">
        <f t="shared" si="193"/>
        <v>0.0706529219755595</v>
      </c>
      <c r="V574" s="9">
        <f t="shared" si="194"/>
        <v>-1.061529713094</v>
      </c>
      <c r="W574" s="16">
        <f t="shared" si="195"/>
        <v>0.66983300642283</v>
      </c>
      <c r="X574" s="17">
        <f ca="1" t="shared" si="196"/>
        <v>0.0512082896348652</v>
      </c>
      <c r="Y574" s="9">
        <f ca="1" t="shared" si="187"/>
        <v>0.131691432059587</v>
      </c>
      <c r="Z574" s="5">
        <f ca="1" t="shared" si="188"/>
        <v>0.0630535540773275</v>
      </c>
      <c r="AA574">
        <f ca="1" t="shared" si="184"/>
        <v>0</v>
      </c>
      <c r="AB574">
        <f t="shared" si="189"/>
        <v>0</v>
      </c>
      <c r="AC574" s="5">
        <f ca="1" t="shared" si="197"/>
        <v>0</v>
      </c>
      <c r="AD574">
        <f ca="1" t="shared" si="179"/>
        <v>0</v>
      </c>
    </row>
    <row r="575" spans="1:30">
      <c r="A575">
        <f>IF([1]Sheet!A575="","",[1]Sheet!A575)</f>
        <v>3275976</v>
      </c>
      <c r="B575" t="str">
        <f>IF(A575="","",[1]Sheet!B575)</f>
        <v>2025-04-20 10:53:45</v>
      </c>
      <c r="C575" t="str">
        <f>IF(A575="","",[1]Sheet!C575)</f>
        <v>小单31.45  小双34.28  大单34.28</v>
      </c>
      <c r="D575" t="str">
        <f>IF(A575="","",[1]Sheet!D575)</f>
        <v>小单</v>
      </c>
      <c r="E575">
        <f>IF(A575="","",[1]Sheet!E575)</f>
        <v>100.01</v>
      </c>
      <c r="F575">
        <f>IF(A575="","",[1]Sheet!F575)</f>
        <v>23</v>
      </c>
      <c r="G575" t="str">
        <f>IF(A575="","",[1]Sheet!G575)</f>
        <v>大单</v>
      </c>
      <c r="H575">
        <f>IF(A575="","",[1]Sheet!H575)</f>
        <v>148.4324</v>
      </c>
      <c r="I575">
        <f>IF(A575="","",[1]Sheet!I575)</f>
        <v>48.4224</v>
      </c>
      <c r="J575" t="str">
        <f>IF(A575="","",IF(F575="待开奖","",[1]Sheet!J575))</f>
        <v>是</v>
      </c>
      <c r="K575">
        <f t="shared" si="198"/>
        <v>1</v>
      </c>
      <c r="L575" s="7">
        <f t="shared" si="199"/>
        <v>1</v>
      </c>
      <c r="M575" s="7" cm="1">
        <f ca="1" t="array" ref="M575">IF(L574="",IF(G574=0,M574,""),IF(ROW()&lt;32,"",AVERAGE(IF(OFFSET(L$2,ROW()-31,0,30,1)&lt;&gt;"",OFFSET(L$2,ROW()-31,0,30,1)))))</f>
        <v>0.633333333333333</v>
      </c>
      <c r="N575" s="8">
        <f ca="1" t="shared" si="185"/>
        <v>0.59247311827957</v>
      </c>
      <c r="O575" s="7">
        <f ca="1" t="array" ref="O575">IF(L574="","",IF(ROW()&lt;32,"",AVERAGE(IF(OFFSET(L$2,ROW()-21,0,20,1)&lt;&gt;"",OFFSET(L$2,ROW()-21,0,20,1)))))</f>
        <v>0.55</v>
      </c>
      <c r="P575" s="8">
        <f ca="1" t="shared" si="186"/>
        <v>0.514516129032258</v>
      </c>
      <c r="Q575" s="7">
        <f t="shared" si="200"/>
        <v>48.4224</v>
      </c>
      <c r="R575" s="7">
        <f t="shared" si="190"/>
        <v>8369.31879999984</v>
      </c>
      <c r="S575" s="14">
        <f t="shared" si="191"/>
        <v>-0.060836137804923</v>
      </c>
      <c r="T575" s="15">
        <f ca="1" t="shared" si="192"/>
        <v>0.59247311827957</v>
      </c>
      <c r="U575" s="14">
        <f t="shared" si="193"/>
        <v>0.0816891232762246</v>
      </c>
      <c r="V575" s="9">
        <f t="shared" si="194"/>
        <v>-1.03222366226216</v>
      </c>
      <c r="W575" s="16">
        <f t="shared" si="195"/>
        <v>0.584319988571837</v>
      </c>
      <c r="X575" s="17">
        <f ca="1" t="shared" si="196"/>
        <v>0.0309466779625378</v>
      </c>
      <c r="Y575" s="9">
        <f ca="1" t="shared" si="187"/>
        <v>0.125465881869063</v>
      </c>
      <c r="Z575" s="5">
        <f ca="1" t="shared" si="188"/>
        <v>0.0634716629488466</v>
      </c>
      <c r="AA575">
        <f ca="1" t="shared" si="184"/>
        <v>0</v>
      </c>
      <c r="AB575">
        <f t="shared" si="189"/>
        <v>0</v>
      </c>
      <c r="AC575" s="5">
        <f ca="1" t="shared" si="197"/>
        <v>0</v>
      </c>
      <c r="AD575">
        <f ca="1" t="shared" si="179"/>
        <v>0</v>
      </c>
    </row>
    <row r="576" spans="1:30">
      <c r="A576">
        <f>IF([1]Sheet!A576="","",[1]Sheet!A576)</f>
        <v>3275977</v>
      </c>
      <c r="B576" t="str">
        <f>IF(A576="","",[1]Sheet!B576)</f>
        <v>2025-04-20 10:57:16</v>
      </c>
      <c r="C576" t="str">
        <f>IF(A576="","",[1]Sheet!C576)</f>
        <v>小单32.36  大双32.36  大单35.28</v>
      </c>
      <c r="D576" t="str">
        <f>IF(A576="","",[1]Sheet!D576)</f>
        <v>大单</v>
      </c>
      <c r="E576">
        <f>IF(A576="","",[1]Sheet!E576)</f>
        <v>100</v>
      </c>
      <c r="F576">
        <f>IF(A576="","",[1]Sheet!F576)</f>
        <v>7</v>
      </c>
      <c r="G576" t="str">
        <f>IF(A576="","",[1]Sheet!G576)</f>
        <v>小单</v>
      </c>
      <c r="H576">
        <f>IF(A576="","",[1]Sheet!H576)</f>
        <v>152.7392</v>
      </c>
      <c r="I576">
        <f>IF(A576="","",[1]Sheet!I576)</f>
        <v>52.7392</v>
      </c>
      <c r="J576" t="str">
        <f>IF(A576="","",IF(F576="待开奖","",[1]Sheet!J576))</f>
        <v>是</v>
      </c>
      <c r="K576">
        <f t="shared" si="198"/>
        <v>1</v>
      </c>
      <c r="L576" s="7">
        <f t="shared" si="199"/>
        <v>1</v>
      </c>
      <c r="M576" s="7" cm="1">
        <f ca="1" t="array" ref="M576">IF(L575="",IF(G575=0,M575,""),IF(ROW()&lt;32,"",AVERAGE(IF(OFFSET(L$2,ROW()-31,0,30,1)&lt;&gt;"",OFFSET(L$2,ROW()-31,0,30,1)))))</f>
        <v>0.633333333333333</v>
      </c>
      <c r="N576" s="8">
        <f ca="1" t="shared" si="185"/>
        <v>0.656989247311828</v>
      </c>
      <c r="O576" s="7">
        <f ca="1" t="array" ref="O576">IF(L575="","",IF(ROW()&lt;32,"",AVERAGE(IF(OFFSET(L$2,ROW()-21,0,20,1)&lt;&gt;"",OFFSET(L$2,ROW()-21,0,20,1)))))</f>
        <v>0.6</v>
      </c>
      <c r="P576" s="8">
        <f ca="1" t="shared" si="186"/>
        <v>0.625806451612903</v>
      </c>
      <c r="Q576" s="7">
        <f t="shared" si="200"/>
        <v>52.7392</v>
      </c>
      <c r="R576" s="7">
        <f t="shared" si="190"/>
        <v>8422.05799999984</v>
      </c>
      <c r="S576" s="14">
        <f t="shared" si="191"/>
        <v>-0.0609629393727199</v>
      </c>
      <c r="T576" s="15">
        <f ca="1" t="shared" si="192"/>
        <v>0.656989247311828</v>
      </c>
      <c r="U576" s="14">
        <f t="shared" si="193"/>
        <v>0.0816891232762246</v>
      </c>
      <c r="V576" s="9">
        <f t="shared" si="194"/>
        <v>-1.01958245419295</v>
      </c>
      <c r="W576" s="16">
        <f t="shared" si="195"/>
        <v>0.581236670118925</v>
      </c>
      <c r="X576" s="17">
        <f ca="1" t="shared" si="196"/>
        <v>0.0447676522602799</v>
      </c>
      <c r="Y576" s="9">
        <f ca="1" t="shared" si="187"/>
        <v>0.119923353604119</v>
      </c>
      <c r="Z576" s="5">
        <f ca="1" t="shared" si="188"/>
        <v>0.0630149841543138</v>
      </c>
      <c r="AA576">
        <f ca="1" t="shared" si="184"/>
        <v>0</v>
      </c>
      <c r="AB576">
        <f t="shared" si="189"/>
        <v>0</v>
      </c>
      <c r="AC576" s="5">
        <f ca="1" t="shared" si="197"/>
        <v>0</v>
      </c>
      <c r="AD576">
        <f ca="1" t="shared" si="179"/>
        <v>0</v>
      </c>
    </row>
    <row r="577" spans="1:30">
      <c r="A577">
        <f>IF([1]Sheet!A577="","",[1]Sheet!A577)</f>
        <v>3275978</v>
      </c>
      <c r="B577" t="str">
        <f>IF(A577="","",[1]Sheet!B577)</f>
        <v>2025-04-20 11:00:47</v>
      </c>
      <c r="C577" t="str">
        <f>IF(A577="","",[1]Sheet!C577)</f>
        <v>小单32.36  大双32.36  大单35.28</v>
      </c>
      <c r="D577" t="str">
        <f>IF(A577="","",[1]Sheet!D577)</f>
        <v>大单</v>
      </c>
      <c r="E577">
        <f>IF(A577="","",[1]Sheet!E577)</f>
        <v>100</v>
      </c>
      <c r="F577">
        <f>IF(A577="","",[1]Sheet!F577)</f>
        <v>10</v>
      </c>
      <c r="G577" t="str">
        <f>IF(A577="","",[1]Sheet!G577)</f>
        <v>小双</v>
      </c>
      <c r="H577">
        <f>IF(A577="","",[1]Sheet!H577)</f>
        <v>0</v>
      </c>
      <c r="I577">
        <f>IF(A577="","",[1]Sheet!I577)</f>
        <v>-100</v>
      </c>
      <c r="J577" t="str">
        <f>IF(A577="","",IF(F577="待开奖","",[1]Sheet!J577))</f>
        <v>否</v>
      </c>
      <c r="K577">
        <f t="shared" si="198"/>
        <v>0</v>
      </c>
      <c r="L577" s="7">
        <f t="shared" si="199"/>
        <v>0</v>
      </c>
      <c r="M577" s="7" cm="1">
        <f ca="1" t="array" ref="M577">IF(L576="",IF(G576=0,M576,""),IF(ROW()&lt;32,"",AVERAGE(IF(OFFSET(L$2,ROW()-31,0,30,1)&lt;&gt;"",OFFSET(L$2,ROW()-31,0,30,1)))))</f>
        <v>0.6</v>
      </c>
      <c r="N577" s="8">
        <f ca="1" t="shared" si="185"/>
        <v>0.656989247311828</v>
      </c>
      <c r="O577" s="7">
        <f ca="1" t="array" ref="O577">IF(L576="","",IF(ROW()&lt;32,"",AVERAGE(IF(OFFSET(L$2,ROW()-21,0,20,1)&lt;&gt;"",OFFSET(L$2,ROW()-21,0,20,1)))))</f>
        <v>0.55</v>
      </c>
      <c r="P577" s="8">
        <f ca="1" t="shared" si="186"/>
        <v>0.579032258064516</v>
      </c>
      <c r="Q577" s="7">
        <f t="shared" si="200"/>
        <v>-100</v>
      </c>
      <c r="R577" s="7">
        <f t="shared" si="190"/>
        <v>8322.05799999984</v>
      </c>
      <c r="S577" s="14">
        <f t="shared" si="191"/>
        <v>-0.0606067541797711</v>
      </c>
      <c r="T577" s="15">
        <f ca="1" t="shared" si="192"/>
        <v>0.656989247311828</v>
      </c>
      <c r="U577" s="14">
        <f t="shared" si="193"/>
        <v>0.0816891232762246</v>
      </c>
      <c r="V577" s="9">
        <f t="shared" si="194"/>
        <v>-1.01856170939473</v>
      </c>
      <c r="W577" s="16">
        <f t="shared" si="195"/>
        <v>0.581220099282169</v>
      </c>
      <c r="X577" s="17">
        <f ca="1" t="shared" si="196"/>
        <v>0.0449749252143104</v>
      </c>
      <c r="Y577" s="9">
        <f ca="1" t="shared" si="187"/>
        <v>0.114657246972082</v>
      </c>
      <c r="Z577" s="5">
        <f ca="1" t="shared" si="188"/>
        <v>0.0624545659557222</v>
      </c>
      <c r="AA577">
        <f ca="1" t="shared" si="184"/>
        <v>0</v>
      </c>
      <c r="AB577">
        <f t="shared" si="189"/>
        <v>0</v>
      </c>
      <c r="AC577" s="5">
        <f ca="1" t="shared" si="197"/>
        <v>0</v>
      </c>
      <c r="AD577">
        <f ca="1" t="shared" ref="AD577:AD622" si="201">IF(X577&gt;=$Y$1,I577,0)</f>
        <v>0</v>
      </c>
    </row>
    <row r="578" spans="1:30">
      <c r="A578">
        <f>IF([1]Sheet!A578="","",[1]Sheet!A578)</f>
        <v>3275979</v>
      </c>
      <c r="B578" t="str">
        <f>IF(A578="","",[1]Sheet!B578)</f>
        <v>2025-04-20 11:04:18</v>
      </c>
      <c r="C578" t="str">
        <f>IF(A578="","",[1]Sheet!C578)</f>
        <v>小单31.45  小双34.28  大单34.28</v>
      </c>
      <c r="D578" t="str">
        <f>IF(A578="","",[1]Sheet!D578)</f>
        <v>小单</v>
      </c>
      <c r="E578">
        <f>IF(A578="","",[1]Sheet!E578)</f>
        <v>100.01</v>
      </c>
      <c r="F578">
        <f>IF(A578="","",[1]Sheet!F578)</f>
        <v>14</v>
      </c>
      <c r="G578" t="str">
        <f>IF(A578="","",[1]Sheet!G578)</f>
        <v>大双</v>
      </c>
      <c r="H578">
        <f>IF(A578="","",[1]Sheet!H578)</f>
        <v>0</v>
      </c>
      <c r="I578">
        <f>IF(A578="","",[1]Sheet!I578)</f>
        <v>-100.01</v>
      </c>
      <c r="J578" t="str">
        <f>IF(A578="","",IF(F578="待开奖","",[1]Sheet!J578))</f>
        <v>否</v>
      </c>
      <c r="K578">
        <f t="shared" si="198"/>
        <v>0</v>
      </c>
      <c r="L578" s="7">
        <f t="shared" si="199"/>
        <v>0</v>
      </c>
      <c r="M578" s="7" cm="1">
        <f ca="1" t="array" ref="M578">IF(L577="",IF(G577=0,M577,""),IF(ROW()&lt;32,"",AVERAGE(IF(OFFSET(L$2,ROW()-31,0,30,1)&lt;&gt;"",OFFSET(L$2,ROW()-31,0,30,1)))))</f>
        <v>0.566666666666667</v>
      </c>
      <c r="N578" s="8">
        <f ca="1" t="shared" si="185"/>
        <v>0.561290322580645</v>
      </c>
      <c r="O578" s="7">
        <f ca="1" t="array" ref="O578">IF(L577="","",IF(ROW()&lt;32,"",AVERAGE(IF(OFFSET(L$2,ROW()-21,0,20,1)&lt;&gt;"",OFFSET(L$2,ROW()-21,0,20,1)))))</f>
        <v>0.55</v>
      </c>
      <c r="P578" s="8">
        <f ca="1" t="shared" si="186"/>
        <v>0.514516129032258</v>
      </c>
      <c r="Q578" s="7">
        <f t="shared" si="200"/>
        <v>-100.01</v>
      </c>
      <c r="R578" s="7">
        <f t="shared" si="190"/>
        <v>8222.04799999984</v>
      </c>
      <c r="S578" s="14">
        <f t="shared" si="191"/>
        <v>-0.07718916217344</v>
      </c>
      <c r="T578" s="15">
        <f ca="1" t="shared" si="192"/>
        <v>0.561290322580645</v>
      </c>
      <c r="U578" s="14">
        <f t="shared" si="193"/>
        <v>0.0816891232762246</v>
      </c>
      <c r="V578" s="9">
        <f t="shared" si="194"/>
        <v>-1.00039622541502</v>
      </c>
      <c r="W578" s="16">
        <f t="shared" si="195"/>
        <v>0.507299623345889</v>
      </c>
      <c r="X578" s="17">
        <f ca="1" t="shared" si="196"/>
        <v>0.0152849186743168</v>
      </c>
      <c r="Y578" s="9">
        <f ca="1" t="shared" si="187"/>
        <v>0.108694799510832</v>
      </c>
      <c r="Z578" s="5">
        <f ca="1" t="shared" si="188"/>
        <v>0.0631149998835424</v>
      </c>
      <c r="AA578">
        <f ca="1" t="shared" si="184"/>
        <v>0</v>
      </c>
      <c r="AB578">
        <f t="shared" si="189"/>
        <v>0</v>
      </c>
      <c r="AC578" s="5">
        <f ca="1" t="shared" si="197"/>
        <v>0</v>
      </c>
      <c r="AD578">
        <f ca="1" t="shared" si="201"/>
        <v>0</v>
      </c>
    </row>
    <row r="579" spans="1:30">
      <c r="A579">
        <f>IF([1]Sheet!A579="","",[1]Sheet!A579)</f>
        <v>3275980</v>
      </c>
      <c r="B579" t="str">
        <f>IF(A579="","",[1]Sheet!B579)</f>
        <v>2025-04-20 11:07:39</v>
      </c>
      <c r="C579" t="str">
        <f>IF(A579="","",[1]Sheet!C579)</f>
        <v>小单32.36  大双32.36  大单35.28</v>
      </c>
      <c r="D579" t="str">
        <f>IF(A579="","",[1]Sheet!D579)</f>
        <v>大单</v>
      </c>
      <c r="E579">
        <f>IF(A579="","",[1]Sheet!E579)</f>
        <v>100</v>
      </c>
      <c r="F579">
        <f>IF(A579="","",[1]Sheet!F579)</f>
        <v>13</v>
      </c>
      <c r="G579" t="str">
        <f>IF(A579="","",[1]Sheet!G579)</f>
        <v>小单</v>
      </c>
      <c r="H579">
        <f>IF(A579="","",[1]Sheet!H579)</f>
        <v>0</v>
      </c>
      <c r="I579">
        <f>IF(A579="","",[1]Sheet!I579)</f>
        <v>-100</v>
      </c>
      <c r="J579" t="str">
        <f>IF(A579="","",IF(F579="待开奖","",[1]Sheet!J579))</f>
        <v>否</v>
      </c>
      <c r="K579">
        <f t="shared" si="198"/>
        <v>0</v>
      </c>
      <c r="L579" s="7">
        <f t="shared" si="199"/>
        <v>1</v>
      </c>
      <c r="M579" s="7" cm="1">
        <f ca="1" t="array" ref="M579">IF(L578="",IF(G578=0,M578,""),IF(ROW()&lt;32,"",AVERAGE(IF(OFFSET(L$2,ROW()-31,0,30,1)&lt;&gt;"",OFFSET(L$2,ROW()-31,0,30,1)))))</f>
        <v>0.566666666666667</v>
      </c>
      <c r="N579" s="8">
        <f ca="1" t="shared" si="185"/>
        <v>0.53010752688172</v>
      </c>
      <c r="O579" s="7">
        <f ca="1" t="array" ref="O579">IF(L578="","",IF(ROW()&lt;32,"",AVERAGE(IF(OFFSET(L$2,ROW()-21,0,20,1)&lt;&gt;"",OFFSET(L$2,ROW()-21,0,20,1)))))</f>
        <v>0.6</v>
      </c>
      <c r="P579" s="8">
        <f ca="1" t="shared" si="186"/>
        <v>0.561290322580645</v>
      </c>
      <c r="Q579" s="7">
        <f t="shared" si="200"/>
        <v>-68.1</v>
      </c>
      <c r="R579" s="7">
        <f t="shared" si="190"/>
        <v>8153.94799999984</v>
      </c>
      <c r="S579" s="14">
        <f t="shared" si="191"/>
        <v>-0.0813418239408051</v>
      </c>
      <c r="T579" s="15">
        <f ca="1" t="shared" si="192"/>
        <v>0.53010752688172</v>
      </c>
      <c r="U579" s="14">
        <f t="shared" si="193"/>
        <v>0.0925982316827113</v>
      </c>
      <c r="V579" s="9">
        <f t="shared" si="194"/>
        <v>-1.02463527194909</v>
      </c>
      <c r="W579" s="16">
        <f t="shared" si="195"/>
        <v>0.442630651350574</v>
      </c>
      <c r="X579" s="17">
        <f ca="1" t="shared" si="196"/>
        <v>-0.00436097337056194</v>
      </c>
      <c r="Y579" s="9">
        <f ca="1" t="shared" si="187"/>
        <v>0.102184378962818</v>
      </c>
      <c r="Z579" s="5">
        <f ca="1" t="shared" si="188"/>
        <v>0.0643555096079939</v>
      </c>
      <c r="AA579">
        <f ca="1" t="shared" si="184"/>
        <v>0</v>
      </c>
      <c r="AB579">
        <f t="shared" si="189"/>
        <v>1</v>
      </c>
      <c r="AC579" s="5">
        <f ca="1" t="shared" si="197"/>
        <v>0</v>
      </c>
      <c r="AD579">
        <f ca="1" t="shared" si="201"/>
        <v>0</v>
      </c>
    </row>
    <row r="580" spans="1:30">
      <c r="A580">
        <f>IF([1]Sheet!A580="","",[1]Sheet!A580)</f>
        <v>3275981</v>
      </c>
      <c r="B580" t="str">
        <f>IF(A580="","",[1]Sheet!B580)</f>
        <v>2025-04-20 11:11:10</v>
      </c>
      <c r="C580" t="str">
        <f>IF(A580="","",[1]Sheet!C580)</f>
        <v>小单32.36  大双32.36  大单35.28</v>
      </c>
      <c r="D580" t="str">
        <f>IF(A580="","",[1]Sheet!D580)</f>
        <v>大单</v>
      </c>
      <c r="E580">
        <f>IF(A580="","",[1]Sheet!E580)</f>
        <v>100</v>
      </c>
      <c r="F580">
        <f>IF(A580="","",[1]Sheet!F580)</f>
        <v>8</v>
      </c>
      <c r="G580" t="str">
        <f>IF(A580="","",[1]Sheet!G580)</f>
        <v>小双</v>
      </c>
      <c r="H580">
        <f>IF(A580="","",[1]Sheet!H580)</f>
        <v>0</v>
      </c>
      <c r="I580">
        <f>IF(A580="","",[1]Sheet!I580)</f>
        <v>-100</v>
      </c>
      <c r="J580" t="str">
        <f>IF(A580="","",IF(F580="待开奖","",[1]Sheet!J580))</f>
        <v>否</v>
      </c>
      <c r="K580">
        <f t="shared" si="198"/>
        <v>0</v>
      </c>
      <c r="L580" s="7">
        <f t="shared" si="199"/>
        <v>0</v>
      </c>
      <c r="M580" s="7" cm="1">
        <f ca="1" t="array" ref="M580">IF(L579="",IF(G579=0,M579,""),IF(ROW()&lt;32,"",AVERAGE(IF(OFFSET(L$2,ROW()-31,0,30,1)&lt;&gt;"",OFFSET(L$2,ROW()-31,0,30,1)))))</f>
        <v>0.533333333333333</v>
      </c>
      <c r="N580" s="8">
        <f ca="1" t="shared" si="185"/>
        <v>0.594623655913979</v>
      </c>
      <c r="O580" s="7">
        <f ca="1" t="array" ref="O580">IF(L579="","",IF(ROW()&lt;32,"",AVERAGE(IF(OFFSET(L$2,ROW()-21,0,20,1)&lt;&gt;"",OFFSET(L$2,ROW()-21,0,20,1)))))</f>
        <v>0.55</v>
      </c>
      <c r="P580" s="8">
        <f ca="1" t="shared" si="186"/>
        <v>0.579032258064516</v>
      </c>
      <c r="Q580" s="7">
        <f t="shared" si="200"/>
        <v>-100</v>
      </c>
      <c r="R580" s="7">
        <f t="shared" si="190"/>
        <v>8053.94799999984</v>
      </c>
      <c r="S580" s="14">
        <f t="shared" si="191"/>
        <v>-0.0942900499407721</v>
      </c>
      <c r="T580" s="15">
        <f ca="1" t="shared" si="192"/>
        <v>0.594623655913979</v>
      </c>
      <c r="U580" s="14">
        <f t="shared" si="193"/>
        <v>0.100113884768464</v>
      </c>
      <c r="V580" s="9">
        <f t="shared" si="194"/>
        <v>-1.04835112380779</v>
      </c>
      <c r="W580" s="16">
        <f t="shared" si="195"/>
        <v>0.442630651350574</v>
      </c>
      <c r="X580" s="17">
        <f ca="1" t="shared" si="196"/>
        <v>3.15035243032349e-5</v>
      </c>
      <c r="Y580" s="9">
        <f ca="1" t="shared" si="187"/>
        <v>0.0958088266446279</v>
      </c>
      <c r="Z580" s="5">
        <f ca="1" t="shared" si="188"/>
        <v>0.0646847426547167</v>
      </c>
      <c r="AA580">
        <f ca="1" t="shared" si="184"/>
        <v>0</v>
      </c>
      <c r="AB580">
        <f t="shared" si="189"/>
        <v>1</v>
      </c>
      <c r="AC580" s="5">
        <f ca="1" t="shared" si="197"/>
        <v>0</v>
      </c>
      <c r="AD580">
        <f ca="1" t="shared" si="201"/>
        <v>0</v>
      </c>
    </row>
    <row r="581" spans="1:30">
      <c r="A581">
        <f>IF([1]Sheet!A581="","",[1]Sheet!A581)</f>
        <v>3275982</v>
      </c>
      <c r="B581" t="str">
        <f>IF(A581="","",[1]Sheet!B581)</f>
        <v>2025-04-20 11:14:41</v>
      </c>
      <c r="C581" t="str">
        <f>IF(A581="","",[1]Sheet!C581)</f>
        <v>小单31.45  小双34.28  大单34.28</v>
      </c>
      <c r="D581" t="str">
        <f>IF(A581="","",[1]Sheet!D581)</f>
        <v>小单</v>
      </c>
      <c r="E581">
        <f>IF(A581="","",[1]Sheet!E581)</f>
        <v>100.01</v>
      </c>
      <c r="F581">
        <f>IF(A581="","",[1]Sheet!F581)</f>
        <v>23</v>
      </c>
      <c r="G581" t="str">
        <f>IF(A581="","",[1]Sheet!G581)</f>
        <v>大单</v>
      </c>
      <c r="H581">
        <f>IF(A581="","",[1]Sheet!H581)</f>
        <v>148.4324</v>
      </c>
      <c r="I581">
        <f>IF(A581="","",[1]Sheet!I581)</f>
        <v>48.4224</v>
      </c>
      <c r="J581" t="str">
        <f>IF(A581="","",IF(F581="待开奖","",[1]Sheet!J581))</f>
        <v>是</v>
      </c>
      <c r="K581">
        <f t="shared" si="198"/>
        <v>1</v>
      </c>
      <c r="L581" s="7">
        <f t="shared" si="199"/>
        <v>1</v>
      </c>
      <c r="M581" s="7" cm="1">
        <f ca="1" t="array" ref="M581">IF(L580="",IF(G580=0,M580,""),IF(ROW()&lt;32,"",AVERAGE(IF(OFFSET(L$2,ROW()-31,0,30,1)&lt;&gt;"",OFFSET(L$2,ROW()-31,0,30,1)))))</f>
        <v>0.533333333333333</v>
      </c>
      <c r="N581" s="8">
        <f ca="1" t="shared" si="185"/>
        <v>0.498924731182796</v>
      </c>
      <c r="O581" s="7">
        <f ca="1" t="array" ref="O581">IF(L580="","",IF(ROW()&lt;32,"",AVERAGE(IF(OFFSET(L$2,ROW()-21,0,20,1)&lt;&gt;"",OFFSET(L$2,ROW()-21,0,20,1)))))</f>
        <v>0.55</v>
      </c>
      <c r="P581" s="8">
        <f ca="1" t="shared" si="186"/>
        <v>0.514516129032258</v>
      </c>
      <c r="Q581" s="7">
        <f t="shared" si="200"/>
        <v>48.4224</v>
      </c>
      <c r="R581" s="7">
        <f t="shared" si="190"/>
        <v>8102.37039999984</v>
      </c>
      <c r="S581" s="14">
        <f t="shared" si="191"/>
        <v>-0.110610077279144</v>
      </c>
      <c r="T581" s="15">
        <f ca="1" t="shared" si="192"/>
        <v>0.498924731182796</v>
      </c>
      <c r="U581" s="14">
        <f t="shared" si="193"/>
        <v>0.111150086069129</v>
      </c>
      <c r="V581" s="9">
        <f t="shared" si="194"/>
        <v>-1.10561779454234</v>
      </c>
      <c r="W581" s="16">
        <f t="shared" si="195"/>
        <v>0.385558862628378</v>
      </c>
      <c r="X581" s="17">
        <f ca="1" t="shared" si="196"/>
        <v>-0.0387489959593186</v>
      </c>
      <c r="Y581" s="9">
        <f ca="1" t="shared" si="187"/>
        <v>0.0873649015010824</v>
      </c>
      <c r="Z581" s="5">
        <f ca="1" t="shared" si="188"/>
        <v>0.065162967003318</v>
      </c>
      <c r="AA581">
        <f ca="1" t="shared" si="184"/>
        <v>0</v>
      </c>
      <c r="AB581">
        <f t="shared" si="189"/>
        <v>0</v>
      </c>
      <c r="AC581" s="5">
        <f ca="1" t="shared" si="197"/>
        <v>0</v>
      </c>
      <c r="AD581">
        <f ca="1" t="shared" si="201"/>
        <v>0</v>
      </c>
    </row>
    <row r="582" spans="1:30">
      <c r="A582">
        <f>IF([1]Sheet!A582="","",[1]Sheet!A582)</f>
        <v>3275983</v>
      </c>
      <c r="B582" t="str">
        <f>IF(A582="","",[1]Sheet!B582)</f>
        <v>2025-04-20 11:18:12</v>
      </c>
      <c r="C582" t="str">
        <f>IF(A582="","",[1]Sheet!C582)</f>
        <v>小单31.45  小双34.28  大单34.28</v>
      </c>
      <c r="D582" t="str">
        <f>IF(A582="","",[1]Sheet!D582)</f>
        <v>小单</v>
      </c>
      <c r="E582">
        <f>IF(A582="","",[1]Sheet!E582)</f>
        <v>100.01</v>
      </c>
      <c r="F582">
        <f>IF(A582="","",[1]Sheet!F582)</f>
        <v>12</v>
      </c>
      <c r="G582" t="str">
        <f>IF(A582="","",[1]Sheet!G582)</f>
        <v>小双</v>
      </c>
      <c r="H582">
        <f>IF(A582="","",[1]Sheet!H582)</f>
        <v>148.4324</v>
      </c>
      <c r="I582">
        <f>IF(A582="","",[1]Sheet!I582)</f>
        <v>48.4224</v>
      </c>
      <c r="J582" t="str">
        <f>IF(A582="","",IF(F582="待开奖","",[1]Sheet!J582))</f>
        <v>是</v>
      </c>
      <c r="K582">
        <f t="shared" si="198"/>
        <v>1</v>
      </c>
      <c r="L582" s="7">
        <f t="shared" si="199"/>
        <v>1</v>
      </c>
      <c r="M582" s="7" cm="1">
        <f ca="1" t="array" ref="M582">IF(L581="",IF(G581=0,M581,""),IF(ROW()&lt;32,"",AVERAGE(IF(OFFSET(L$2,ROW()-31,0,30,1)&lt;&gt;"",OFFSET(L$2,ROW()-31,0,30,1)))))</f>
        <v>0.566666666666667</v>
      </c>
      <c r="N582" s="8">
        <f ca="1" t="shared" si="185"/>
        <v>0.563440860215054</v>
      </c>
      <c r="O582" s="7">
        <f ca="1" t="array" ref="O582">IF(L581="","",IF(ROW()&lt;32,"",AVERAGE(IF(OFFSET(L$2,ROW()-21,0,20,1)&lt;&gt;"",OFFSET(L$2,ROW()-21,0,20,1)))))</f>
        <v>0.6</v>
      </c>
      <c r="P582" s="8">
        <f ca="1" t="shared" si="186"/>
        <v>0.625806451612903</v>
      </c>
      <c r="Q582" s="7">
        <f t="shared" si="200"/>
        <v>48.4224</v>
      </c>
      <c r="R582" s="7">
        <f t="shared" si="190"/>
        <v>8150.79279999984</v>
      </c>
      <c r="S582" s="14">
        <f t="shared" si="191"/>
        <v>-0.0952720107510115</v>
      </c>
      <c r="T582" s="15">
        <f ca="1" t="shared" si="192"/>
        <v>0.563440860215054</v>
      </c>
      <c r="U582" s="14">
        <f t="shared" si="193"/>
        <v>0.111150086069129</v>
      </c>
      <c r="V582" s="9">
        <f t="shared" si="194"/>
        <v>-1.20714045907771</v>
      </c>
      <c r="W582" s="16">
        <f t="shared" si="195"/>
        <v>0.383006011552533</v>
      </c>
      <c r="X582" s="17">
        <f ca="1" t="shared" si="196"/>
        <v>-0.0316519017555495</v>
      </c>
      <c r="Y582" s="9">
        <f ca="1" t="shared" si="187"/>
        <v>0.0783528151637638</v>
      </c>
      <c r="Z582" s="5">
        <f ca="1" t="shared" si="188"/>
        <v>0.0622385971649952</v>
      </c>
      <c r="AA582">
        <f ca="1" t="shared" si="184"/>
        <v>0</v>
      </c>
      <c r="AB582">
        <f t="shared" si="189"/>
        <v>0</v>
      </c>
      <c r="AC582" s="5">
        <f ca="1" t="shared" si="197"/>
        <v>0</v>
      </c>
      <c r="AD582">
        <f ca="1" t="shared" si="201"/>
        <v>0</v>
      </c>
    </row>
    <row r="583" spans="1:30">
      <c r="A583">
        <f>IF([1]Sheet!A583="","",[1]Sheet!A583)</f>
        <v>3275984</v>
      </c>
      <c r="B583" t="str">
        <f>IF(A583="","",[1]Sheet!B583)</f>
        <v>2025-04-20 11:21:43</v>
      </c>
      <c r="C583" t="str">
        <f>IF(A583="","",[1]Sheet!C583)</f>
        <v>小单32.36  小双35.28  大双32.36</v>
      </c>
      <c r="D583" t="str">
        <f>IF(A583="","",[1]Sheet!D583)</f>
        <v>小双</v>
      </c>
      <c r="E583">
        <f>IF(A583="","",[1]Sheet!E583)</f>
        <v>100</v>
      </c>
      <c r="F583">
        <f>IF(A583="","",[1]Sheet!F583)</f>
        <v>13</v>
      </c>
      <c r="G583" t="str">
        <f>IF(A583="","",[1]Sheet!G583)</f>
        <v>小单</v>
      </c>
      <c r="H583">
        <f>IF(A583="","",[1]Sheet!H583)</f>
        <v>0</v>
      </c>
      <c r="I583">
        <f>IF(A583="","",[1]Sheet!I583)</f>
        <v>-100</v>
      </c>
      <c r="J583" t="str">
        <f>IF(A583="","",IF(F583="待开奖","",[1]Sheet!J583))</f>
        <v>否</v>
      </c>
      <c r="K583">
        <f t="shared" si="198"/>
        <v>0</v>
      </c>
      <c r="L583" s="7">
        <f t="shared" si="199"/>
        <v>1</v>
      </c>
      <c r="M583" s="7" cm="1">
        <f ca="1" t="array" ref="M583">IF(L582="",IF(G582=0,M582,""),IF(ROW()&lt;32,"",AVERAGE(IF(OFFSET(L$2,ROW()-31,0,30,1)&lt;&gt;"",OFFSET(L$2,ROW()-31,0,30,1)))))</f>
        <v>0.566666666666667</v>
      </c>
      <c r="N583" s="8">
        <f ca="1" t="shared" si="185"/>
        <v>0.594623655913979</v>
      </c>
      <c r="O583" s="7">
        <f ca="1" t="array" ref="O583">IF(L582="","",IF(ROW()&lt;32,"",AVERAGE(IF(OFFSET(L$2,ROW()-21,0,20,1)&lt;&gt;"",OFFSET(L$2,ROW()-21,0,20,1)))))</f>
        <v>0.6</v>
      </c>
      <c r="P583" s="8">
        <f ca="1" t="shared" si="186"/>
        <v>0.625806451612903</v>
      </c>
      <c r="Q583" s="7">
        <f t="shared" si="200"/>
        <v>-68.1</v>
      </c>
      <c r="R583" s="7">
        <f t="shared" si="190"/>
        <v>8082.69279999984</v>
      </c>
      <c r="S583" s="14">
        <f t="shared" si="191"/>
        <v>-0.0951934423690532</v>
      </c>
      <c r="T583" s="15">
        <f ca="1" t="shared" si="192"/>
        <v>0.594623655913979</v>
      </c>
      <c r="U583" s="14">
        <f t="shared" si="193"/>
        <v>0.111150086069129</v>
      </c>
      <c r="V583" s="9">
        <f t="shared" si="194"/>
        <v>-1.27095668100587</v>
      </c>
      <c r="W583" s="16">
        <f t="shared" si="195"/>
        <v>0.437205854780446</v>
      </c>
      <c r="X583" s="17">
        <f ca="1" t="shared" si="196"/>
        <v>-0.0263534099712015</v>
      </c>
      <c r="Y583" s="9">
        <f ca="1" t="shared" si="187"/>
        <v>0.0709317987049526</v>
      </c>
      <c r="Z583" s="5">
        <f ca="1" t="shared" si="188"/>
        <v>0.0609957389778936</v>
      </c>
      <c r="AA583">
        <f ca="1" t="shared" si="184"/>
        <v>0</v>
      </c>
      <c r="AB583">
        <f t="shared" si="189"/>
        <v>0</v>
      </c>
      <c r="AC583" s="5">
        <f ca="1" t="shared" si="197"/>
        <v>0</v>
      </c>
      <c r="AD583">
        <f ca="1" t="shared" si="201"/>
        <v>0</v>
      </c>
    </row>
    <row r="584" spans="1:30">
      <c r="A584">
        <f>IF([1]Sheet!A584="","",[1]Sheet!A584)</f>
        <v>3275985</v>
      </c>
      <c r="B584" t="str">
        <f>IF(A584="","",[1]Sheet!B584)</f>
        <v>2025-04-20 11:25:14</v>
      </c>
      <c r="C584" t="str">
        <f>IF(A584="","",[1]Sheet!C584)</f>
        <v>小单32.36  小双35.28  大双32.36</v>
      </c>
      <c r="D584" t="str">
        <f>IF(A584="","",[1]Sheet!D584)</f>
        <v>小双</v>
      </c>
      <c r="E584">
        <f>IF(A584="","",[1]Sheet!E584)</f>
        <v>100</v>
      </c>
      <c r="F584">
        <f>IF(A584="","",[1]Sheet!F584)</f>
        <v>16</v>
      </c>
      <c r="G584" t="str">
        <f>IF(A584="","",[1]Sheet!G584)</f>
        <v>大双</v>
      </c>
      <c r="H584">
        <f>IF(A584="","",[1]Sheet!H584)</f>
        <v>152.7392</v>
      </c>
      <c r="I584">
        <f>IF(A584="","",[1]Sheet!I584)</f>
        <v>52.7392</v>
      </c>
      <c r="J584" t="str">
        <f>IF(A584="","",IF(F584="待开奖","",[1]Sheet!J584))</f>
        <v>是</v>
      </c>
      <c r="K584">
        <f t="shared" si="198"/>
        <v>1</v>
      </c>
      <c r="L584" s="7">
        <f t="shared" si="199"/>
        <v>1</v>
      </c>
      <c r="M584" s="7" cm="1">
        <f ca="1" t="array" ref="M584">IF(L583="",IF(G583=0,M583,""),IF(ROW()&lt;32,"",AVERAGE(IF(OFFSET(L$2,ROW()-31,0,30,1)&lt;&gt;"",OFFSET(L$2,ROW()-31,0,30,1)))))</f>
        <v>0.566666666666667</v>
      </c>
      <c r="N584" s="8">
        <f ca="1" t="shared" si="185"/>
        <v>0.594623655913979</v>
      </c>
      <c r="O584" s="7">
        <f ca="1" t="array" ref="O584">IF(L583="","",IF(ROW()&lt;32,"",AVERAGE(IF(OFFSET(L$2,ROW()-21,0,20,1)&lt;&gt;"",OFFSET(L$2,ROW()-21,0,20,1)))))</f>
        <v>0.6</v>
      </c>
      <c r="P584" s="8">
        <f ca="1" t="shared" si="186"/>
        <v>0.625806451612903</v>
      </c>
      <c r="Q584" s="7">
        <f t="shared" si="200"/>
        <v>52.7392</v>
      </c>
      <c r="R584" s="7">
        <f t="shared" si="190"/>
        <v>8135.43199999984</v>
      </c>
      <c r="S584" s="14">
        <f t="shared" si="191"/>
        <v>-0.107977752077656</v>
      </c>
      <c r="T584" s="15">
        <f ca="1" t="shared" si="192"/>
        <v>0.594623655913979</v>
      </c>
      <c r="U584" s="14">
        <f t="shared" si="193"/>
        <v>0.111150086069129</v>
      </c>
      <c r="V584" s="9">
        <f t="shared" si="194"/>
        <v>-1.32685010696916</v>
      </c>
      <c r="W584" s="16">
        <f t="shared" si="195"/>
        <v>0.380466807053869</v>
      </c>
      <c r="X584" s="17">
        <f ca="1" t="shared" si="196"/>
        <v>-0.0414519502527693</v>
      </c>
      <c r="Y584" s="9">
        <f ca="1" t="shared" si="187"/>
        <v>0.0626167711252875</v>
      </c>
      <c r="Z584" s="5">
        <f ca="1" t="shared" si="188"/>
        <v>0.0587034745519397</v>
      </c>
      <c r="AA584">
        <f ca="1" t="shared" si="184"/>
        <v>0</v>
      </c>
      <c r="AB584">
        <f t="shared" si="189"/>
        <v>1</v>
      </c>
      <c r="AC584" s="5">
        <f ca="1" t="shared" si="197"/>
        <v>0</v>
      </c>
      <c r="AD584">
        <f ca="1" t="shared" si="201"/>
        <v>0</v>
      </c>
    </row>
    <row r="585" spans="1:30">
      <c r="A585">
        <f>IF([1]Sheet!A585="","",[1]Sheet!A585)</f>
        <v>3275986</v>
      </c>
      <c r="B585" t="str">
        <f>IF(A585="","",[1]Sheet!B585)</f>
        <v>2025-04-20 11:28:45</v>
      </c>
      <c r="C585" t="str">
        <f>IF(A585="","",[1]Sheet!C585)</f>
        <v>小单32.36  小双35.28  大双32.36</v>
      </c>
      <c r="D585" t="str">
        <f>IF(A585="","",[1]Sheet!D585)</f>
        <v>小双</v>
      </c>
      <c r="E585">
        <f>IF(A585="","",[1]Sheet!E585)</f>
        <v>100</v>
      </c>
      <c r="F585">
        <f>IF(A585="","",[1]Sheet!F585)</f>
        <v>13</v>
      </c>
      <c r="G585" t="str">
        <f>IF(A585="","",[1]Sheet!G585)</f>
        <v>小单</v>
      </c>
      <c r="H585">
        <f>IF(A585="","",[1]Sheet!H585)</f>
        <v>0</v>
      </c>
      <c r="I585">
        <f>IF(A585="","",[1]Sheet!I585)</f>
        <v>-100</v>
      </c>
      <c r="J585" t="str">
        <f>IF(A585="","",IF(F585="待开奖","",[1]Sheet!J585))</f>
        <v>否</v>
      </c>
      <c r="K585">
        <f t="shared" si="198"/>
        <v>0</v>
      </c>
      <c r="L585" s="7">
        <f t="shared" si="199"/>
        <v>1</v>
      </c>
      <c r="M585" s="7" cm="1">
        <f ca="1" t="array" ref="M585">IF(L584="",IF(G584=0,M584,""),IF(ROW()&lt;32,"",AVERAGE(IF(OFFSET(L$2,ROW()-31,0,30,1)&lt;&gt;"",OFFSET(L$2,ROW()-31,0,30,1)))))</f>
        <v>0.6</v>
      </c>
      <c r="N585" s="8">
        <f ca="1" t="shared" si="185"/>
        <v>0.594623655913979</v>
      </c>
      <c r="O585" s="7">
        <f ca="1" t="array" ref="O585">IF(L584="","",IF(ROW()&lt;32,"",AVERAGE(IF(OFFSET(L$2,ROW()-21,0,20,1)&lt;&gt;"",OFFSET(L$2,ROW()-21,0,20,1)))))</f>
        <v>0.6</v>
      </c>
      <c r="P585" s="8">
        <f ca="1" t="shared" si="186"/>
        <v>0.625806451612903</v>
      </c>
      <c r="Q585" s="7">
        <f t="shared" si="200"/>
        <v>-68.1</v>
      </c>
      <c r="R585" s="7">
        <f t="shared" si="190"/>
        <v>8067.33199999984</v>
      </c>
      <c r="S585" s="14">
        <f t="shared" si="191"/>
        <v>-0.0921380000162503</v>
      </c>
      <c r="T585" s="15">
        <f ca="1" t="shared" si="192"/>
        <v>0.594623655913979</v>
      </c>
      <c r="U585" s="14">
        <f t="shared" si="193"/>
        <v>0.101231091471833</v>
      </c>
      <c r="V585" s="9">
        <f t="shared" si="194"/>
        <v>-1.41662481524767</v>
      </c>
      <c r="W585" s="16">
        <f t="shared" si="195"/>
        <v>0.380453160476689</v>
      </c>
      <c r="X585" s="17">
        <f ca="1" t="shared" si="196"/>
        <v>-0.0427031617407279</v>
      </c>
      <c r="Y585" s="9">
        <f ca="1" t="shared" si="187"/>
        <v>0.0543069774316078</v>
      </c>
      <c r="Z585" s="5">
        <f ca="1" t="shared" si="188"/>
        <v>0.0552796431264777</v>
      </c>
      <c r="AA585">
        <f ca="1" t="shared" si="184"/>
        <v>0</v>
      </c>
      <c r="AB585">
        <f t="shared" si="189"/>
        <v>0</v>
      </c>
      <c r="AC585" s="5">
        <f ca="1" t="shared" si="197"/>
        <v>0</v>
      </c>
      <c r="AD585">
        <f ca="1" t="shared" si="201"/>
        <v>0</v>
      </c>
    </row>
    <row r="586" spans="1:30">
      <c r="A586">
        <f>IF([1]Sheet!A586="","",[1]Sheet!A586)</f>
        <v>3275987</v>
      </c>
      <c r="B586" t="str">
        <f>IF(A586="","",[1]Sheet!B586)</f>
        <v>2025-04-20 11:35:36</v>
      </c>
      <c r="C586" t="str">
        <f>IF(A586="","",[1]Sheet!C586)</f>
        <v>小单32.36  小双35.28  大双32.36</v>
      </c>
      <c r="D586" t="str">
        <f>IF(A586="","",[1]Sheet!D586)</f>
        <v>小双</v>
      </c>
      <c r="E586">
        <f>IF(A586="","",[1]Sheet!E586)</f>
        <v>100</v>
      </c>
      <c r="F586" t="str">
        <f>IF(A586="","",[1]Sheet!F586)</f>
        <v>待开奖</v>
      </c>
      <c r="G586">
        <f>IF(A586="","",[1]Sheet!G586)</f>
        <v>0</v>
      </c>
      <c r="H586">
        <f>IF(A586="","",[1]Sheet!H586)</f>
        <v>0</v>
      </c>
      <c r="I586">
        <f>IF(A586="","",[1]Sheet!I586)</f>
        <v>0</v>
      </c>
      <c r="J586" t="str">
        <f>IF(A586="","",IF(F586="待开奖","",[1]Sheet!J586))</f>
        <v/>
      </c>
      <c r="K586" t="str">
        <f t="shared" si="198"/>
        <v/>
      </c>
      <c r="L586" s="7" t="str">
        <f t="shared" si="199"/>
        <v/>
      </c>
      <c r="M586" s="7" cm="1">
        <f ca="1" t="array" ref="M586">IF(L585="",IF(G585=0,M585,""),IF(ROW()&lt;32,"",AVERAGE(IF(OFFSET(L$2,ROW()-31,0,30,1)&lt;&gt;"",OFFSET(L$2,ROW()-31,0,30,1)))))</f>
        <v>0.620689655172414</v>
      </c>
      <c r="N586" s="8">
        <f ca="1" t="shared" si="185"/>
        <v>0.625806451612903</v>
      </c>
      <c r="O586" s="7">
        <f ca="1" t="array" ref="O586">IF(L585="","",IF(ROW()&lt;32,"",AVERAGE(IF(OFFSET(L$2,ROW()-21,0,20,1)&lt;&gt;"",OFFSET(L$2,ROW()-21,0,20,1)))))</f>
        <v>0.631578947368421</v>
      </c>
      <c r="P586" s="8">
        <f ca="1" t="shared" si="186"/>
        <v>0.6553480475382</v>
      </c>
      <c r="Q586" s="7">
        <f t="shared" si="200"/>
        <v>0</v>
      </c>
      <c r="R586" s="7">
        <f t="shared" si="190"/>
        <v>8067.33199999984</v>
      </c>
      <c r="S586" s="14">
        <f t="shared" si="191"/>
        <v>-0.0895777954510534</v>
      </c>
      <c r="T586" s="15">
        <f ca="1" t="shared" si="192"/>
        <v>0.625806451612903</v>
      </c>
      <c r="U586" s="14">
        <f t="shared" si="193"/>
        <v>0.0964658505863049</v>
      </c>
      <c r="V586" s="9">
        <f t="shared" si="194"/>
        <v>-1.4742684891649</v>
      </c>
      <c r="W586" s="16">
        <f t="shared" si="195"/>
        <v>0.380453160476689</v>
      </c>
      <c r="X586" s="17">
        <f ca="1" t="shared" si="196"/>
        <v>-0.040033336357448</v>
      </c>
      <c r="Y586" s="9">
        <f ca="1" t="shared" si="187"/>
        <v>0.0474673767878567</v>
      </c>
      <c r="Z586" s="5">
        <f ca="1" t="shared" si="188"/>
        <v>0.0538159348157339</v>
      </c>
      <c r="AA586">
        <f ca="1" t="shared" si="184"/>
        <v>0</v>
      </c>
      <c r="AB586">
        <f t="shared" si="189"/>
        <v>1</v>
      </c>
      <c r="AC586" s="5">
        <f ca="1" t="shared" si="197"/>
        <v>0</v>
      </c>
      <c r="AD586">
        <f ca="1" t="shared" si="201"/>
        <v>0</v>
      </c>
    </row>
    <row r="587" spans="1:30">
      <c r="A587">
        <f>IF([1]Sheet!A587="","",[1]Sheet!A587)</f>
        <v>3276058</v>
      </c>
      <c r="B587" t="str">
        <f>IF(A587="","",[1]Sheet!B587)</f>
        <v>2025-04-20 15:42:54</v>
      </c>
      <c r="C587" t="str">
        <f>IF(A587="","",[1]Sheet!C587)</f>
        <v>小单32.36  大双32.36  大单35.28</v>
      </c>
      <c r="D587" t="str">
        <f>IF(A587="","",[1]Sheet!D587)</f>
        <v>大单</v>
      </c>
      <c r="E587">
        <f>IF(A587="","",[1]Sheet!E587)</f>
        <v>100</v>
      </c>
      <c r="F587">
        <f>IF(A587="","",[1]Sheet!F587)</f>
        <v>7</v>
      </c>
      <c r="G587" t="str">
        <f>IF(A587="","",[1]Sheet!G587)</f>
        <v>小单</v>
      </c>
      <c r="H587">
        <f>IF(A587="","",[1]Sheet!H587)</f>
        <v>152.7392</v>
      </c>
      <c r="I587">
        <f>IF(A587="","",[1]Sheet!I587)</f>
        <v>52.7392</v>
      </c>
      <c r="J587" t="str">
        <f>IF(A587="","",IF(F587="待开奖","",[1]Sheet!J587))</f>
        <v>是</v>
      </c>
      <c r="K587">
        <f t="shared" si="198"/>
        <v>1</v>
      </c>
      <c r="L587" s="7">
        <f t="shared" si="199"/>
        <v>1</v>
      </c>
      <c r="M587" s="7" cm="1">
        <f ca="1" t="array" ref="M587">IF(L586="",IF(G586=0,M586,""),IF(ROW()&lt;32,"",AVERAGE(IF(OFFSET(L$2,ROW()-31,0,30,1)&lt;&gt;"",OFFSET(L$2,ROW()-31,0,30,1)))))</f>
        <v>0.620689655172414</v>
      </c>
      <c r="N587" s="8">
        <f ca="1" t="shared" si="185"/>
        <v>0.594623655913979</v>
      </c>
      <c r="O587" s="7" t="str">
        <f ca="1" t="array" ref="O587">IF(L586="","",IF(ROW()&lt;32,"",AVERAGE(IF(OFFSET(L$2,ROW()-21,0,20,1)&lt;&gt;"",OFFSET(L$2,ROW()-21,0,20,1)))))</f>
        <v/>
      </c>
      <c r="P587" s="8">
        <f ca="1" t="shared" si="186"/>
        <v>0.625806451612903</v>
      </c>
      <c r="Q587" s="7">
        <f t="shared" si="200"/>
        <v>52.7392</v>
      </c>
      <c r="R587" s="7">
        <f t="shared" si="190"/>
        <v>8120.07119999984</v>
      </c>
      <c r="S587" s="14">
        <f t="shared" si="191"/>
        <v>-0.0949643632342941</v>
      </c>
      <c r="T587" s="15">
        <f ca="1" t="shared" si="192"/>
        <v>0.594623655913979</v>
      </c>
      <c r="U587" s="14">
        <f t="shared" si="193"/>
        <v>0.0964658505863049</v>
      </c>
      <c r="V587" s="9">
        <f t="shared" si="194"/>
        <v>-1.49944255632695</v>
      </c>
      <c r="W587" s="16">
        <f t="shared" si="195"/>
        <v>0.404230591352824</v>
      </c>
      <c r="X587" s="17">
        <f ca="1" t="shared" si="196"/>
        <v>-0.0480255294607964</v>
      </c>
      <c r="Y587" s="9">
        <f ca="1" t="shared" si="187"/>
        <v>0.0412952401955638</v>
      </c>
      <c r="Z587" s="5">
        <f ca="1" t="shared" si="188"/>
        <v>0.0537958361630636</v>
      </c>
      <c r="AA587">
        <f ca="1" t="shared" si="184"/>
        <v>0</v>
      </c>
      <c r="AB587">
        <f t="shared" si="189"/>
        <v>0</v>
      </c>
      <c r="AC587" s="5">
        <f ca="1" t="shared" si="197"/>
        <v>0</v>
      </c>
      <c r="AD587">
        <f ca="1" t="shared" si="201"/>
        <v>0</v>
      </c>
    </row>
    <row r="588" spans="1:30">
      <c r="A588">
        <f>IF([1]Sheet!A588="","",[1]Sheet!A588)</f>
        <v>3276059</v>
      </c>
      <c r="B588" t="str">
        <f>IF(A588="","",[1]Sheet!B588)</f>
        <v>2025-04-20 15:44:15</v>
      </c>
      <c r="C588" t="str">
        <f>IF(A588="","",[1]Sheet!C588)</f>
        <v>小单32.36  大双32.36  大单35.28</v>
      </c>
      <c r="D588" t="str">
        <f>IF(A588="","",[1]Sheet!D588)</f>
        <v>大单</v>
      </c>
      <c r="E588">
        <f>IF(A588="","",[1]Sheet!E588)</f>
        <v>100</v>
      </c>
      <c r="F588">
        <f>IF(A588="","",[1]Sheet!F588)</f>
        <v>13</v>
      </c>
      <c r="G588" t="str">
        <f>IF(A588="","",[1]Sheet!G588)</f>
        <v>小单</v>
      </c>
      <c r="H588">
        <f>IF(A588="","",[1]Sheet!H588)</f>
        <v>0</v>
      </c>
      <c r="I588">
        <f>IF(A588="","",[1]Sheet!I588)</f>
        <v>-100</v>
      </c>
      <c r="J588" t="str">
        <f>IF(A588="","",IF(F588="待开奖","",[1]Sheet!J588))</f>
        <v>否</v>
      </c>
      <c r="K588">
        <f t="shared" si="198"/>
        <v>0</v>
      </c>
      <c r="L588" s="7">
        <f t="shared" si="199"/>
        <v>1</v>
      </c>
      <c r="M588" s="7" cm="1">
        <f ca="1" t="array" ref="M588">IF(L587="",IF(G587=0,M587,""),IF(ROW()&lt;32,"",AVERAGE(IF(OFFSET(L$2,ROW()-31,0,30,1)&lt;&gt;"",OFFSET(L$2,ROW()-31,0,30,1)))))</f>
        <v>0.655172413793103</v>
      </c>
      <c r="N588" s="8">
        <f ca="1" t="shared" si="185"/>
        <v>0.645161290322581</v>
      </c>
      <c r="O588" s="7">
        <f ca="1" t="array" ref="O588">IF(L587="","",IF(ROW()&lt;32,"",AVERAGE(IF(OFFSET(L$2,ROW()-21,0,20,1)&lt;&gt;"",OFFSET(L$2,ROW()-21,0,20,1)))))</f>
        <v>0.684210526315789</v>
      </c>
      <c r="P588" s="8">
        <f ca="1" t="shared" si="186"/>
        <v>0.704584040747029</v>
      </c>
      <c r="Q588" s="7">
        <f t="shared" si="200"/>
        <v>-68.1</v>
      </c>
      <c r="R588" s="7">
        <f t="shared" si="190"/>
        <v>8051.97119999984</v>
      </c>
      <c r="S588" s="14">
        <f t="shared" si="191"/>
        <v>-0.0787123143315275</v>
      </c>
      <c r="T588" s="15">
        <f ca="1" t="shared" si="192"/>
        <v>0.645161290322581</v>
      </c>
      <c r="U588" s="14">
        <f t="shared" si="193"/>
        <v>0.0862145256295017</v>
      </c>
      <c r="V588" s="9">
        <f t="shared" si="194"/>
        <v>-1.5385961550973</v>
      </c>
      <c r="W588" s="16">
        <f t="shared" si="195"/>
        <v>0.404230591352824</v>
      </c>
      <c r="X588" s="17">
        <f ca="1" t="shared" si="196"/>
        <v>-0.0338823502982406</v>
      </c>
      <c r="Y588" s="9">
        <f ca="1" t="shared" si="187"/>
        <v>0.0354090930692229</v>
      </c>
      <c r="Z588" s="5">
        <f ca="1" t="shared" si="188"/>
        <v>0.0520091928143765</v>
      </c>
      <c r="AA588">
        <f ca="1" t="shared" si="184"/>
        <v>0</v>
      </c>
      <c r="AB588">
        <f t="shared" si="189"/>
        <v>0</v>
      </c>
      <c r="AC588" s="5">
        <f ca="1" t="shared" si="197"/>
        <v>0</v>
      </c>
      <c r="AD588">
        <f ca="1" t="shared" si="201"/>
        <v>0</v>
      </c>
    </row>
    <row r="589" spans="1:30">
      <c r="A589">
        <f>IF([1]Sheet!A589="","",[1]Sheet!A589)</f>
        <v>3276060</v>
      </c>
      <c r="B589" t="str">
        <f>IF(A589="","",[1]Sheet!B589)</f>
        <v>2025-04-20 15:47:46</v>
      </c>
      <c r="C589" t="str">
        <f>IF(A589="","",[1]Sheet!C589)</f>
        <v>小单32.36  大双32.36  大单35.28</v>
      </c>
      <c r="D589" t="str">
        <f>IF(A589="","",[1]Sheet!D589)</f>
        <v>大单</v>
      </c>
      <c r="E589">
        <f>IF(A589="","",[1]Sheet!E589)</f>
        <v>100</v>
      </c>
      <c r="F589">
        <f>IF(A589="","",[1]Sheet!F589)</f>
        <v>8</v>
      </c>
      <c r="G589" t="str">
        <f>IF(A589="","",[1]Sheet!G589)</f>
        <v>小双</v>
      </c>
      <c r="H589">
        <f>IF(A589="","",[1]Sheet!H589)</f>
        <v>0</v>
      </c>
      <c r="I589">
        <f>IF(A589="","",[1]Sheet!I589)</f>
        <v>-100</v>
      </c>
      <c r="J589" t="str">
        <f>IF(A589="","",IF(F589="待开奖","",[1]Sheet!J589))</f>
        <v>否</v>
      </c>
      <c r="K589">
        <f t="shared" si="198"/>
        <v>0</v>
      </c>
      <c r="L589" s="7">
        <f t="shared" si="199"/>
        <v>0</v>
      </c>
      <c r="M589" s="7" cm="1">
        <f ca="1" t="array" ref="M589">IF(L588="",IF(G588=0,M588,""),IF(ROW()&lt;32,"",AVERAGE(IF(OFFSET(L$2,ROW()-31,0,30,1)&lt;&gt;"",OFFSET(L$2,ROW()-31,0,30,1)))))</f>
        <v>0.655172413793103</v>
      </c>
      <c r="N589" s="8">
        <f ca="1" t="shared" si="185"/>
        <v>0.67741935483871</v>
      </c>
      <c r="O589" s="7">
        <f ca="1" t="array" ref="O589">IF(L588="","",IF(ROW()&lt;32,"",AVERAGE(IF(OFFSET(L$2,ROW()-21,0,20,1)&lt;&gt;"",OFFSET(L$2,ROW()-21,0,20,1)))))</f>
        <v>0.631578947368421</v>
      </c>
      <c r="P589" s="8">
        <f ca="1" t="shared" si="186"/>
        <v>0.6553480475382</v>
      </c>
      <c r="Q589" s="7">
        <f t="shared" si="200"/>
        <v>-100</v>
      </c>
      <c r="R589" s="7">
        <f t="shared" si="190"/>
        <v>7951.97119999984</v>
      </c>
      <c r="S589" s="14">
        <f t="shared" si="191"/>
        <v>-0.0759547698210268</v>
      </c>
      <c r="T589" s="15">
        <f ca="1" t="shared" si="192"/>
        <v>0.67741935483871</v>
      </c>
      <c r="U589" s="14">
        <f t="shared" si="193"/>
        <v>0.0815162072588699</v>
      </c>
      <c r="V589" s="9">
        <f t="shared" si="194"/>
        <v>-1.55551437423634</v>
      </c>
      <c r="W589" s="16">
        <f t="shared" si="195"/>
        <v>0.404230591352824</v>
      </c>
      <c r="X589" s="17">
        <f ca="1" t="shared" si="196"/>
        <v>-0.0268858004445783</v>
      </c>
      <c r="Y589" s="9">
        <f ca="1" t="shared" si="187"/>
        <v>0.0312944501899651</v>
      </c>
      <c r="Z589" s="5">
        <f ca="1" t="shared" si="188"/>
        <v>0.0518918081250377</v>
      </c>
      <c r="AA589">
        <f ca="1" t="shared" si="184"/>
        <v>0</v>
      </c>
      <c r="AB589">
        <f t="shared" si="189"/>
        <v>1</v>
      </c>
      <c r="AC589" s="5">
        <f ca="1" t="shared" si="197"/>
        <v>0</v>
      </c>
      <c r="AD589">
        <f ca="1" t="shared" si="201"/>
        <v>0</v>
      </c>
    </row>
    <row r="590" spans="1:30">
      <c r="A590">
        <f>IF([1]Sheet!A590="","",[1]Sheet!A590)</f>
        <v>3276061</v>
      </c>
      <c r="B590" t="str">
        <f>IF(A590="","",[1]Sheet!B590)</f>
        <v>2025-04-20 15:51:17</v>
      </c>
      <c r="C590" t="str">
        <f>IF(A590="","",[1]Sheet!C590)</f>
        <v>小单31.45  小双34.28  大单34.28</v>
      </c>
      <c r="D590" t="str">
        <f>IF(A590="","",[1]Sheet!D590)</f>
        <v>小单</v>
      </c>
      <c r="E590">
        <f>IF(A590="","",[1]Sheet!E590)</f>
        <v>100.01</v>
      </c>
      <c r="F590">
        <f>IF(A590="","",[1]Sheet!F590)</f>
        <v>21</v>
      </c>
      <c r="G590" t="str">
        <f>IF(A590="","",[1]Sheet!G590)</f>
        <v>大单</v>
      </c>
      <c r="H590">
        <f>IF(A590="","",[1]Sheet!H590)</f>
        <v>148.4324</v>
      </c>
      <c r="I590">
        <f>IF(A590="","",[1]Sheet!I590)</f>
        <v>48.4224</v>
      </c>
      <c r="J590" t="str">
        <f>IF(A590="","",IF(F590="待开奖","",[1]Sheet!J590))</f>
        <v>是</v>
      </c>
      <c r="K590">
        <f t="shared" si="198"/>
        <v>1</v>
      </c>
      <c r="L590" s="7">
        <f t="shared" si="199"/>
        <v>1</v>
      </c>
      <c r="M590" s="7" cm="1">
        <f ca="1" t="array" ref="M590">IF(L589="",IF(G589=0,M589,""),IF(ROW()&lt;32,"",AVERAGE(IF(OFFSET(L$2,ROW()-31,0,30,1)&lt;&gt;"",OFFSET(L$2,ROW()-31,0,30,1)))))</f>
        <v>0.655172413793103</v>
      </c>
      <c r="N590" s="8">
        <f ca="1" t="shared" si="185"/>
        <v>0.612903225806452</v>
      </c>
      <c r="O590" s="7">
        <f ca="1" t="array" ref="O590">IF(L589="","",IF(ROW()&lt;32,"",AVERAGE(IF(OFFSET(L$2,ROW()-21,0,20,1)&lt;&gt;"",OFFSET(L$2,ROW()-21,0,20,1)))))</f>
        <v>0.631578947368421</v>
      </c>
      <c r="P590" s="8">
        <f ca="1" t="shared" si="186"/>
        <v>0.590831918505942</v>
      </c>
      <c r="Q590" s="7">
        <f t="shared" si="200"/>
        <v>48.4224</v>
      </c>
      <c r="R590" s="7">
        <f t="shared" si="190"/>
        <v>8000.39359999984</v>
      </c>
      <c r="S590" s="14">
        <f t="shared" si="191"/>
        <v>-0.0929231506014038</v>
      </c>
      <c r="T590" s="15">
        <f ca="1" t="shared" si="192"/>
        <v>0.612903225806452</v>
      </c>
      <c r="U590" s="14">
        <f t="shared" si="193"/>
        <v>0.0929231506014038</v>
      </c>
      <c r="V590" s="9">
        <f t="shared" si="194"/>
        <v>-1.56764246236076</v>
      </c>
      <c r="W590" s="16">
        <f t="shared" si="195"/>
        <v>0.404230591352824</v>
      </c>
      <c r="X590" s="17">
        <f ca="1" t="shared" si="196"/>
        <v>-0.0495144323003454</v>
      </c>
      <c r="Y590" s="9">
        <f ca="1" t="shared" si="187"/>
        <v>0.0275197932413408</v>
      </c>
      <c r="Z590" s="5">
        <f ca="1" t="shared" si="188"/>
        <v>0.0534894595468793</v>
      </c>
      <c r="AA590">
        <f ca="1" t="shared" si="184"/>
        <v>0</v>
      </c>
      <c r="AB590">
        <f t="shared" si="189"/>
        <v>0</v>
      </c>
      <c r="AC590" s="5">
        <f ca="1" t="shared" si="197"/>
        <v>0</v>
      </c>
      <c r="AD590">
        <f ca="1" t="shared" si="201"/>
        <v>0</v>
      </c>
    </row>
    <row r="591" spans="1:30">
      <c r="A591">
        <f>IF([1]Sheet!A591="","",[1]Sheet!A591)</f>
        <v>3276062</v>
      </c>
      <c r="B591" t="str">
        <f>IF(A591="","",[1]Sheet!B591)</f>
        <v>2025-04-20 15:54:48</v>
      </c>
      <c r="C591" t="str">
        <f>IF(A591="","",[1]Sheet!C591)</f>
        <v>小单31.45  小双34.28  大单34.28</v>
      </c>
      <c r="D591" t="str">
        <f>IF(A591="","",[1]Sheet!D591)</f>
        <v>小单</v>
      </c>
      <c r="E591">
        <f>IF(A591="","",[1]Sheet!E591)</f>
        <v>100.01</v>
      </c>
      <c r="F591">
        <f>IF(A591="","",[1]Sheet!F591)</f>
        <v>17</v>
      </c>
      <c r="G591" t="str">
        <f>IF(A591="","",[1]Sheet!G591)</f>
        <v>大单</v>
      </c>
      <c r="H591">
        <f>IF(A591="","",[1]Sheet!H591)</f>
        <v>148.4324</v>
      </c>
      <c r="I591">
        <f>IF(A591="","",[1]Sheet!I591)</f>
        <v>48.4224</v>
      </c>
      <c r="J591" t="str">
        <f>IF(A591="","",IF(F591="待开奖","",[1]Sheet!J591))</f>
        <v>是</v>
      </c>
      <c r="K591">
        <f t="shared" si="198"/>
        <v>1</v>
      </c>
      <c r="L591" s="7">
        <f t="shared" si="199"/>
        <v>1</v>
      </c>
      <c r="M591" s="7" cm="1">
        <f ca="1" t="array" ref="M591">IF(L590="",IF(G590=0,M590,""),IF(ROW()&lt;32,"",AVERAGE(IF(OFFSET(L$2,ROW()-31,0,30,1)&lt;&gt;"",OFFSET(L$2,ROW()-31,0,30,1)))))</f>
        <v>0.655172413793103</v>
      </c>
      <c r="N591" s="8">
        <f ca="1" t="shared" si="185"/>
        <v>0.67741935483871</v>
      </c>
      <c r="O591" s="7">
        <f ca="1" t="array" ref="O591">IF(L590="","",IF(ROW()&lt;32,"",AVERAGE(IF(OFFSET(L$2,ROW()-21,0,20,1)&lt;&gt;"",OFFSET(L$2,ROW()-21,0,20,1)))))</f>
        <v>0.684210526315789</v>
      </c>
      <c r="P591" s="8">
        <f ca="1" t="shared" si="186"/>
        <v>0.704584040747029</v>
      </c>
      <c r="Q591" s="7">
        <f t="shared" si="200"/>
        <v>48.4224</v>
      </c>
      <c r="R591" s="7">
        <f t="shared" si="190"/>
        <v>8048.81599999984</v>
      </c>
      <c r="S591" s="14">
        <f t="shared" si="191"/>
        <v>-0.0802549371095493</v>
      </c>
      <c r="T591" s="15">
        <f ca="1" t="shared" si="192"/>
        <v>0.67741935483871</v>
      </c>
      <c r="U591" s="14">
        <f t="shared" si="193"/>
        <v>0.0858216961416684</v>
      </c>
      <c r="V591" s="9">
        <f t="shared" si="194"/>
        <v>-1.61343821695216</v>
      </c>
      <c r="W591" s="16">
        <f t="shared" si="195"/>
        <v>0.40151819306776</v>
      </c>
      <c r="X591" s="17">
        <f ca="1" t="shared" si="196"/>
        <v>-0.0355311213960638</v>
      </c>
      <c r="Y591" s="9">
        <f ca="1" t="shared" si="187"/>
        <v>0.0236453806122667</v>
      </c>
      <c r="Z591" s="5">
        <f ca="1" t="shared" si="188"/>
        <v>0.0537061405490909</v>
      </c>
      <c r="AA591">
        <f ca="1" t="shared" si="184"/>
        <v>0</v>
      </c>
      <c r="AB591">
        <f t="shared" si="189"/>
        <v>0</v>
      </c>
      <c r="AC591" s="5">
        <f ca="1" t="shared" si="197"/>
        <v>0</v>
      </c>
      <c r="AD591">
        <f ca="1" t="shared" si="201"/>
        <v>0</v>
      </c>
    </row>
    <row r="592" spans="1:30">
      <c r="A592">
        <f>IF([1]Sheet!A592="","",[1]Sheet!A592)</f>
        <v>3276063</v>
      </c>
      <c r="B592" t="str">
        <f>IF(A592="","",[1]Sheet!B592)</f>
        <v>2025-04-20 15:58:19</v>
      </c>
      <c r="C592" t="str">
        <f>IF(A592="","",[1]Sheet!C592)</f>
        <v>小单32.36  大双32.36  大单35.28</v>
      </c>
      <c r="D592" t="str">
        <f>IF(A592="","",[1]Sheet!D592)</f>
        <v>大单</v>
      </c>
      <c r="E592">
        <f>IF(A592="","",[1]Sheet!E592)</f>
        <v>100</v>
      </c>
      <c r="F592">
        <f>IF(A592="","",[1]Sheet!F592)</f>
        <v>16</v>
      </c>
      <c r="G592" t="str">
        <f>IF(A592="","",[1]Sheet!G592)</f>
        <v>大双</v>
      </c>
      <c r="H592">
        <f>IF(A592="","",[1]Sheet!H592)</f>
        <v>152.7392</v>
      </c>
      <c r="I592">
        <f>IF(A592="","",[1]Sheet!I592)</f>
        <v>52.7392</v>
      </c>
      <c r="J592" t="str">
        <f>IF(A592="","",IF(F592="待开奖","",[1]Sheet!J592))</f>
        <v>是</v>
      </c>
      <c r="K592">
        <f t="shared" si="198"/>
        <v>1</v>
      </c>
      <c r="L592" s="7">
        <f t="shared" si="199"/>
        <v>1</v>
      </c>
      <c r="M592" s="7" cm="1">
        <f ca="1" t="array" ref="M592">IF(L591="",IF(G591=0,M591,""),IF(ROW()&lt;32,"",AVERAGE(IF(OFFSET(L$2,ROW()-31,0,30,1)&lt;&gt;"",OFFSET(L$2,ROW()-31,0,30,1)))))</f>
        <v>0.689655172413793</v>
      </c>
      <c r="N592" s="8">
        <f ca="1" t="shared" si="185"/>
        <v>0.67741935483871</v>
      </c>
      <c r="O592" s="7">
        <f ca="1" t="array" ref="O592">IF(L591="","",IF(ROW()&lt;32,"",AVERAGE(IF(OFFSET(L$2,ROW()-21,0,20,1)&lt;&gt;"",OFFSET(L$2,ROW()-21,0,20,1)))))</f>
        <v>0.684210526315789</v>
      </c>
      <c r="P592" s="8">
        <f ca="1" t="shared" si="186"/>
        <v>0.704584040747029</v>
      </c>
      <c r="Q592" s="7">
        <f t="shared" si="200"/>
        <v>52.7392</v>
      </c>
      <c r="R592" s="7">
        <f t="shared" si="190"/>
        <v>8101.55519999984</v>
      </c>
      <c r="S592" s="14">
        <f t="shared" si="191"/>
        <v>-0.0639268492990369</v>
      </c>
      <c r="T592" s="15">
        <f ca="1" t="shared" si="192"/>
        <v>0.67741935483871</v>
      </c>
      <c r="U592" s="14">
        <f t="shared" si="193"/>
        <v>0.0782724333329628</v>
      </c>
      <c r="V592" s="9">
        <f t="shared" si="194"/>
        <v>-1.6644517976175</v>
      </c>
      <c r="W592" s="16">
        <f t="shared" si="195"/>
        <v>0.460565310720905</v>
      </c>
      <c r="X592" s="17">
        <f ca="1" t="shared" si="196"/>
        <v>-0.0275645625115172</v>
      </c>
      <c r="Y592" s="9">
        <f ca="1" t="shared" si="187"/>
        <v>0.0205615738012986</v>
      </c>
      <c r="Z592" s="5">
        <f ca="1" t="shared" si="188"/>
        <v>0.0539016407690801</v>
      </c>
      <c r="AA592">
        <f ca="1" t="shared" si="184"/>
        <v>0</v>
      </c>
      <c r="AB592">
        <f t="shared" si="189"/>
        <v>0</v>
      </c>
      <c r="AC592" s="5">
        <f ca="1" t="shared" ref="AC592:AC622" si="202">IF(OR(SUM(AB573:AB592)&gt;3,SUM(AB583:AB592)&gt;2),0,AA592)</f>
        <v>0</v>
      </c>
      <c r="AD592">
        <f ca="1" t="shared" si="201"/>
        <v>0</v>
      </c>
    </row>
    <row r="593" spans="1:30">
      <c r="A593" s="5">
        <f>IF([1]Sheet!A593="","",[1]Sheet!A593)</f>
        <v>3276064</v>
      </c>
      <c r="B593" s="5" t="str">
        <f>IF(A593="","",[1]Sheet!B593)</f>
        <v>2025-04-20 16:01:40</v>
      </c>
      <c r="C593" s="5" t="str">
        <f>IF(A593="","",[1]Sheet!C593)</f>
        <v>小单32.36  大双32.36  大单35.28</v>
      </c>
      <c r="D593" s="5" t="str">
        <f>IF(A593="","",[1]Sheet!D593)</f>
        <v>大单</v>
      </c>
      <c r="E593" s="5">
        <f>IF(A593="","",[1]Sheet!E593)</f>
        <v>100</v>
      </c>
      <c r="F593" s="5">
        <f>IF(A593="","",[1]Sheet!F593)</f>
        <v>18</v>
      </c>
      <c r="G593" t="str">
        <f>IF(A593="","",[1]Sheet!G593)</f>
        <v>大双</v>
      </c>
      <c r="H593">
        <f>IF(A593="","",[1]Sheet!H593)</f>
        <v>152.7392</v>
      </c>
      <c r="I593">
        <f>IF(A593="","",[1]Sheet!I593)</f>
        <v>52.7392</v>
      </c>
      <c r="J593" t="str">
        <f>IF(A593="","",IF(F593="待开奖","",[1]Sheet!J593))</f>
        <v>是</v>
      </c>
      <c r="K593">
        <f t="shared" si="198"/>
        <v>1</v>
      </c>
      <c r="L593" s="7">
        <f t="shared" si="199"/>
        <v>1</v>
      </c>
      <c r="M593" s="7" cm="1">
        <f ca="1" t="array" ref="M593">IF(L592="",IF(G592=0,M592,""),IF(ROW()&lt;32,"",AVERAGE(IF(OFFSET(L$2,ROW()-31,0,30,1)&lt;&gt;"",OFFSET(L$2,ROW()-31,0,30,1)))))</f>
        <v>0.689655172413793</v>
      </c>
      <c r="N593" s="8">
        <f ca="1" t="shared" si="185"/>
        <v>0.709677419354839</v>
      </c>
      <c r="O593" s="7">
        <f ca="1" t="array" ref="O593">IF(L592="","",IF(ROW()&lt;32,"",AVERAGE(IF(OFFSET(L$2,ROW()-21,0,20,1)&lt;&gt;"",OFFSET(L$2,ROW()-21,0,20,1)))))</f>
        <v>0.736842105263158</v>
      </c>
      <c r="P593" s="8">
        <f ca="1" t="shared" si="186"/>
        <v>0.753820033955857</v>
      </c>
      <c r="Q593" s="7">
        <f t="shared" si="200"/>
        <v>52.7392</v>
      </c>
      <c r="R593" s="7">
        <f t="shared" si="190"/>
        <v>8154.29439999984</v>
      </c>
      <c r="S593" s="14">
        <f t="shared" si="191"/>
        <v>-0.0502714623705866</v>
      </c>
      <c r="T593" s="15">
        <f ca="1" t="shared" si="192"/>
        <v>0.709677419354839</v>
      </c>
      <c r="U593" s="14">
        <f t="shared" si="193"/>
        <v>0.0782724333329628</v>
      </c>
      <c r="V593" s="9">
        <f t="shared" si="194"/>
        <v>-1.70353009519679</v>
      </c>
      <c r="W593" s="16">
        <f t="shared" si="195"/>
        <v>0.531130665828607</v>
      </c>
      <c r="X593" s="17">
        <f ca="1" t="shared" si="196"/>
        <v>-0.0138676277769149</v>
      </c>
      <c r="Y593" s="9">
        <f ca="1" t="shared" si="187"/>
        <v>0.0189119988074552</v>
      </c>
      <c r="Z593" s="5">
        <f ca="1" t="shared" si="188"/>
        <v>0.0541721325968626</v>
      </c>
      <c r="AA593">
        <f ca="1" t="shared" si="184"/>
        <v>0</v>
      </c>
      <c r="AB593">
        <f t="shared" si="189"/>
        <v>0</v>
      </c>
      <c r="AC593" s="5">
        <f ca="1" t="shared" si="202"/>
        <v>0</v>
      </c>
      <c r="AD593">
        <f ca="1" t="shared" si="201"/>
        <v>0</v>
      </c>
    </row>
    <row r="594" spans="1:30">
      <c r="A594" s="5">
        <f>IF([1]Sheet!A594="","",[1]Sheet!A594)</f>
        <v>3276065</v>
      </c>
      <c r="B594" s="5" t="str">
        <f>IF(A594="","",[1]Sheet!B594)</f>
        <v>2025-04-20 16:05:11</v>
      </c>
      <c r="C594" s="5" t="str">
        <f>IF(A594="","",[1]Sheet!C594)</f>
        <v>小单32.36  大双32.36  大单35.28</v>
      </c>
      <c r="D594" s="5" t="str">
        <f>IF(A594="","",[1]Sheet!D594)</f>
        <v>大单</v>
      </c>
      <c r="E594" s="5">
        <f>IF(A594="","",[1]Sheet!E594)</f>
        <v>100</v>
      </c>
      <c r="F594" s="5">
        <f>IF(A594="","",[1]Sheet!F594)</f>
        <v>21</v>
      </c>
      <c r="G594" t="str">
        <f>IF(A594="","",[1]Sheet!G594)</f>
        <v>大单</v>
      </c>
      <c r="H594">
        <f>IF(A594="","",[1]Sheet!H594)</f>
        <v>152.7624</v>
      </c>
      <c r="I594">
        <f>IF(A594="","",[1]Sheet!I594)</f>
        <v>52.7624</v>
      </c>
      <c r="J594" t="str">
        <f>IF(A594="","",IF(F594="待开奖","",[1]Sheet!J594))</f>
        <v>是</v>
      </c>
      <c r="K594">
        <f t="shared" si="198"/>
        <v>1</v>
      </c>
      <c r="L594" s="7">
        <f t="shared" si="199"/>
        <v>1</v>
      </c>
      <c r="M594" s="7" cm="1">
        <f ca="1" t="array" ref="M594">IF(L593="",IF(G593=0,M593,""),IF(ROW()&lt;32,"",AVERAGE(IF(OFFSET(L$2,ROW()-31,0,30,1)&lt;&gt;"",OFFSET(L$2,ROW()-31,0,30,1)))))</f>
        <v>0.689655172413793</v>
      </c>
      <c r="N594" s="8">
        <f ca="1" t="shared" si="185"/>
        <v>0.709677419354839</v>
      </c>
      <c r="O594" s="7">
        <f ca="1" t="array" ref="O594">IF(L593="","",IF(ROW()&lt;32,"",AVERAGE(IF(OFFSET(L$2,ROW()-21,0,20,1)&lt;&gt;"",OFFSET(L$2,ROW()-21,0,20,1)))))</f>
        <v>0.789473684210526</v>
      </c>
      <c r="P594" s="8">
        <f ca="1" t="shared" si="186"/>
        <v>0.803056027164686</v>
      </c>
      <c r="Q594" s="7">
        <f t="shared" si="200"/>
        <v>52.7624</v>
      </c>
      <c r="R594" s="7">
        <f t="shared" si="190"/>
        <v>8207.05679999984</v>
      </c>
      <c r="S594" s="14">
        <f t="shared" si="191"/>
        <v>-0.0494845160859568</v>
      </c>
      <c r="T594" s="15">
        <f ca="1" t="shared" si="192"/>
        <v>0.709677419354839</v>
      </c>
      <c r="U594" s="14">
        <f t="shared" si="193"/>
        <v>0.0782724333329628</v>
      </c>
      <c r="V594" s="9">
        <f t="shared" si="194"/>
        <v>-1.75191247307281</v>
      </c>
      <c r="W594" s="16">
        <f t="shared" si="195"/>
        <v>0.612556440136918</v>
      </c>
      <c r="X594" s="17">
        <f ca="1" t="shared" si="196"/>
        <v>-0.0103272042482978</v>
      </c>
      <c r="Y594" s="9">
        <f ca="1" t="shared" si="187"/>
        <v>0.0169749680609092</v>
      </c>
      <c r="Z594" s="5">
        <f ca="1" t="shared" si="188"/>
        <v>0.0541440642105306</v>
      </c>
      <c r="AA594">
        <f ca="1" t="shared" si="184"/>
        <v>0</v>
      </c>
      <c r="AB594">
        <f t="shared" si="189"/>
        <v>0</v>
      </c>
      <c r="AC594" s="5">
        <f ca="1" t="shared" si="202"/>
        <v>0</v>
      </c>
      <c r="AD594">
        <f ca="1" t="shared" si="201"/>
        <v>0</v>
      </c>
    </row>
    <row r="595" spans="1:30">
      <c r="A595">
        <f>IF([1]Sheet!A595="","",[1]Sheet!A595)</f>
        <v>3276066</v>
      </c>
      <c r="B595" t="str">
        <f>IF(A595="","",[1]Sheet!B595)</f>
        <v>2025-04-20 16:08:42</v>
      </c>
      <c r="C595" t="str">
        <f>IF(A595="","",[1]Sheet!C595)</f>
        <v>小单32.36  大双32.36  大单35.28</v>
      </c>
      <c r="D595" t="str">
        <f>IF(A595="","",[1]Sheet!D595)</f>
        <v>大单</v>
      </c>
      <c r="E595">
        <f>IF(A595="","",[1]Sheet!E595)</f>
        <v>100</v>
      </c>
      <c r="F595">
        <f>IF(A595="","",[1]Sheet!F595)</f>
        <v>15</v>
      </c>
      <c r="G595" t="str">
        <f>IF(A595="","",[1]Sheet!G595)</f>
        <v>大单</v>
      </c>
      <c r="H595">
        <f>IF(A595="","",[1]Sheet!H595)</f>
        <v>152.7624</v>
      </c>
      <c r="I595">
        <f>IF(A595="","",[1]Sheet!I595)</f>
        <v>52.7624</v>
      </c>
      <c r="J595" t="str">
        <f>IF(A595="","",IF(F595="待开奖","",[1]Sheet!J595))</f>
        <v>是</v>
      </c>
      <c r="K595">
        <f t="shared" si="198"/>
        <v>1</v>
      </c>
      <c r="L595" s="7">
        <f t="shared" si="199"/>
        <v>1</v>
      </c>
      <c r="M595" s="7" cm="1">
        <f ca="1" t="array" ref="M595">IF(L594="",IF(G594=0,M594,""),IF(ROW()&lt;32,"",AVERAGE(IF(OFFSET(L$2,ROW()-31,0,30,1)&lt;&gt;"",OFFSET(L$2,ROW()-31,0,30,1)))))</f>
        <v>0.689655172413793</v>
      </c>
      <c r="N595" s="8">
        <f ca="1" t="shared" si="185"/>
        <v>0.709677419354839</v>
      </c>
      <c r="O595" s="7">
        <f ca="1" t="array" ref="O595">IF(L594="","",IF(ROW()&lt;32,"",AVERAGE(IF(OFFSET(L$2,ROW()-21,0,20,1)&lt;&gt;"",OFFSET(L$2,ROW()-21,0,20,1)))))</f>
        <v>0.789473684210526</v>
      </c>
      <c r="P595" s="8">
        <f ca="1" t="shared" si="186"/>
        <v>0.803056027164686</v>
      </c>
      <c r="Q595" s="7">
        <f t="shared" si="200"/>
        <v>52.7624</v>
      </c>
      <c r="R595" s="7">
        <f t="shared" si="190"/>
        <v>8259.81919999984</v>
      </c>
      <c r="S595" s="14">
        <f t="shared" si="191"/>
        <v>-0.0487049935791812</v>
      </c>
      <c r="T595" s="15">
        <f ca="1" t="shared" si="192"/>
        <v>0.709677419354839</v>
      </c>
      <c r="U595" s="14">
        <f t="shared" si="193"/>
        <v>0.0782724333329628</v>
      </c>
      <c r="V595" s="9">
        <f t="shared" si="194"/>
        <v>-1.85950895051608</v>
      </c>
      <c r="W595" s="16">
        <f t="shared" si="195"/>
        <v>0.615894773277951</v>
      </c>
      <c r="X595" s="17">
        <f ca="1" t="shared" si="196"/>
        <v>-0.0205191619264883</v>
      </c>
      <c r="Y595" s="9">
        <f ca="1" t="shared" si="187"/>
        <v>0.0138797482789777</v>
      </c>
      <c r="Z595" s="5">
        <f ca="1" t="shared" si="188"/>
        <v>0.0535415061841597</v>
      </c>
      <c r="AA595">
        <f ca="1" t="shared" si="184"/>
        <v>0</v>
      </c>
      <c r="AB595">
        <f t="shared" si="189"/>
        <v>0</v>
      </c>
      <c r="AC595" s="5">
        <f ca="1" t="shared" si="202"/>
        <v>0</v>
      </c>
      <c r="AD595">
        <f ca="1" t="shared" si="201"/>
        <v>0</v>
      </c>
    </row>
    <row r="596" spans="1:30">
      <c r="A596">
        <f>IF([1]Sheet!A596="","",[1]Sheet!A596)</f>
        <v>3276067</v>
      </c>
      <c r="B596" t="str">
        <f>IF(A596="","",[1]Sheet!B596)</f>
        <v>2025-04-20 16:12:13</v>
      </c>
      <c r="C596" t="str">
        <f>IF(A596="","",[1]Sheet!C596)</f>
        <v>小单32.36  大双32.36  大单35.28</v>
      </c>
      <c r="D596" t="str">
        <f>IF(A596="","",[1]Sheet!D596)</f>
        <v>大单</v>
      </c>
      <c r="E596">
        <f>IF(A596="","",[1]Sheet!E596)</f>
        <v>100</v>
      </c>
      <c r="F596">
        <f>IF(A596="","",[1]Sheet!F596)</f>
        <v>12</v>
      </c>
      <c r="G596" t="str">
        <f>IF(A596="","",[1]Sheet!G596)</f>
        <v>小双</v>
      </c>
      <c r="H596">
        <f>IF(A596="","",[1]Sheet!H596)</f>
        <v>0</v>
      </c>
      <c r="I596">
        <f>IF(A596="","",[1]Sheet!I596)</f>
        <v>-100</v>
      </c>
      <c r="J596" t="str">
        <f>IF(A596="","",IF(F596="待开奖","",[1]Sheet!J596))</f>
        <v>否</v>
      </c>
      <c r="K596">
        <f t="shared" si="198"/>
        <v>0</v>
      </c>
      <c r="L596" s="7">
        <f t="shared" si="199"/>
        <v>0</v>
      </c>
      <c r="M596" s="7" cm="1">
        <f ca="1" t="array" ref="M596">IF(L595="",IF(G595=0,M595,""),IF(ROW()&lt;32,"",AVERAGE(IF(OFFSET(L$2,ROW()-31,0,30,1)&lt;&gt;"",OFFSET(L$2,ROW()-31,0,30,1)))))</f>
        <v>0.689655172413793</v>
      </c>
      <c r="N596" s="8">
        <f ca="1" t="shared" si="185"/>
        <v>0.709677419354839</v>
      </c>
      <c r="O596" s="7">
        <f ca="1" t="array" ref="O596">IF(L595="","",IF(ROW()&lt;32,"",AVERAGE(IF(OFFSET(L$2,ROW()-21,0,20,1)&lt;&gt;"",OFFSET(L$2,ROW()-21,0,20,1)))))</f>
        <v>0.736842105263158</v>
      </c>
      <c r="P596" s="8">
        <f ca="1" t="shared" si="186"/>
        <v>0.753820033955857</v>
      </c>
      <c r="Q596" s="7">
        <f t="shared" si="200"/>
        <v>-100</v>
      </c>
      <c r="R596" s="7">
        <f t="shared" si="190"/>
        <v>8159.81919999984</v>
      </c>
      <c r="S596" s="14">
        <f t="shared" si="191"/>
        <v>-0.0313604050493836</v>
      </c>
      <c r="T596" s="15">
        <f ca="1" t="shared" si="192"/>
        <v>0.709677419354839</v>
      </c>
      <c r="U596" s="14">
        <f t="shared" si="193"/>
        <v>0.0727277035449374</v>
      </c>
      <c r="V596" s="9">
        <f t="shared" si="194"/>
        <v>-2.02977501733372</v>
      </c>
      <c r="W596" s="16">
        <f t="shared" si="195"/>
        <v>0.619224183685243</v>
      </c>
      <c r="X596" s="17">
        <f ca="1" t="shared" si="196"/>
        <v>-0.0303460320721768</v>
      </c>
      <c r="Y596" s="9">
        <f ca="1" t="shared" si="187"/>
        <v>0.00928715637854028</v>
      </c>
      <c r="Z596" s="5">
        <f ca="1" t="shared" si="188"/>
        <v>0.0511768101238052</v>
      </c>
      <c r="AA596">
        <f ca="1" t="shared" si="184"/>
        <v>0</v>
      </c>
      <c r="AB596">
        <f t="shared" si="189"/>
        <v>0</v>
      </c>
      <c r="AC596" s="5">
        <f ca="1" t="shared" si="202"/>
        <v>0</v>
      </c>
      <c r="AD596">
        <f ca="1" t="shared" si="201"/>
        <v>0</v>
      </c>
    </row>
    <row r="597" spans="1:30">
      <c r="A597">
        <f>IF([1]Sheet!A597="","",[1]Sheet!A597)</f>
        <v>3276068</v>
      </c>
      <c r="B597" t="str">
        <f>IF(A597="","",[1]Sheet!B597)</f>
        <v>2025-04-20 16:15:44</v>
      </c>
      <c r="C597" t="str">
        <f>IF(A597="","",[1]Sheet!C597)</f>
        <v>小单32.36  大双32.36  大单35.28</v>
      </c>
      <c r="D597" t="str">
        <f>IF(A597="","",[1]Sheet!D597)</f>
        <v>大单</v>
      </c>
      <c r="E597">
        <f>IF(A597="","",[1]Sheet!E597)</f>
        <v>100</v>
      </c>
      <c r="F597">
        <f>IF(A597="","",[1]Sheet!F597)</f>
        <v>10</v>
      </c>
      <c r="G597" t="str">
        <f>IF(A597="","",[1]Sheet!G597)</f>
        <v>小双</v>
      </c>
      <c r="H597">
        <f>IF(A597="","",[1]Sheet!H597)</f>
        <v>0</v>
      </c>
      <c r="I597">
        <f>IF(A597="","",[1]Sheet!I597)</f>
        <v>-100</v>
      </c>
      <c r="J597" t="str">
        <f>IF(A597="","",IF(F597="待开奖","",[1]Sheet!J597))</f>
        <v>否</v>
      </c>
      <c r="K597">
        <f t="shared" si="198"/>
        <v>0</v>
      </c>
      <c r="L597" s="7">
        <f t="shared" si="199"/>
        <v>0</v>
      </c>
      <c r="M597" s="7" cm="1">
        <f ca="1" t="array" ref="M597">IF(L596="",IF(G596=0,M596,""),IF(ROW()&lt;32,"",AVERAGE(IF(OFFSET(L$2,ROW()-31,0,30,1)&lt;&gt;"",OFFSET(L$2,ROW()-31,0,30,1)))))</f>
        <v>0.655172413793103</v>
      </c>
      <c r="N597" s="8">
        <f ca="1" t="shared" si="185"/>
        <v>0.645161290322581</v>
      </c>
      <c r="O597" s="7">
        <f ca="1" t="array" ref="O597">IF(L596="","",IF(ROW()&lt;32,"",AVERAGE(IF(OFFSET(L$2,ROW()-21,0,20,1)&lt;&gt;"",OFFSET(L$2,ROW()-21,0,20,1)))))</f>
        <v>0.736842105263158</v>
      </c>
      <c r="P597" s="8">
        <f ca="1" t="shared" si="186"/>
        <v>0.689303904923599</v>
      </c>
      <c r="Q597" s="7">
        <f t="shared" si="200"/>
        <v>-100</v>
      </c>
      <c r="R597" s="7">
        <f t="shared" si="190"/>
        <v>8059.81919999984</v>
      </c>
      <c r="S597" s="14">
        <f t="shared" si="191"/>
        <v>-0.048490732933978</v>
      </c>
      <c r="T597" s="15">
        <f ca="1" t="shared" si="192"/>
        <v>0.645161290322581</v>
      </c>
      <c r="U597" s="14">
        <f t="shared" si="193"/>
        <v>0.0727277035449374</v>
      </c>
      <c r="V597" s="9">
        <f t="shared" si="194"/>
        <v>-2.18020747864454</v>
      </c>
      <c r="W597" s="16">
        <f t="shared" si="195"/>
        <v>0.619228946801637</v>
      </c>
      <c r="X597" s="17">
        <f ca="1" t="shared" si="196"/>
        <v>-0.0634311260634491</v>
      </c>
      <c r="Y597" s="9">
        <f ca="1" t="shared" si="187"/>
        <v>0.00407869020904984</v>
      </c>
      <c r="Z597" s="5">
        <f ca="1" t="shared" si="188"/>
        <v>0.0503546979680407</v>
      </c>
      <c r="AA597">
        <f ca="1" t="shared" si="184"/>
        <v>0</v>
      </c>
      <c r="AB597">
        <f t="shared" si="189"/>
        <v>0</v>
      </c>
      <c r="AC597" s="5">
        <f ca="1" t="shared" si="202"/>
        <v>0</v>
      </c>
      <c r="AD597">
        <f ca="1" t="shared" si="201"/>
        <v>0</v>
      </c>
    </row>
    <row r="598" spans="1:30">
      <c r="A598">
        <f>IF([1]Sheet!A598="","",[1]Sheet!A598)</f>
        <v>3276069</v>
      </c>
      <c r="B598" t="str">
        <f>IF(A598="","",[1]Sheet!B598)</f>
        <v>2025-04-20 16:19:15</v>
      </c>
      <c r="C598" t="str">
        <f>IF(A598="","",[1]Sheet!C598)</f>
        <v>小单32.36  大双32.36  大单35.28</v>
      </c>
      <c r="D598" t="str">
        <f>IF(A598="","",[1]Sheet!D598)</f>
        <v>大单</v>
      </c>
      <c r="E598">
        <f>IF(A598="","",[1]Sheet!E598)</f>
        <v>100</v>
      </c>
      <c r="F598">
        <f>IF(A598="","",[1]Sheet!F598)</f>
        <v>11</v>
      </c>
      <c r="G598" t="str">
        <f>IF(A598="","",[1]Sheet!G598)</f>
        <v>小单</v>
      </c>
      <c r="H598">
        <f>IF(A598="","",[1]Sheet!H598)</f>
        <v>152.7392</v>
      </c>
      <c r="I598">
        <f>IF(A598="","",[1]Sheet!I598)</f>
        <v>52.7392</v>
      </c>
      <c r="J598" t="str">
        <f>IF(A598="","",IF(F598="待开奖","",[1]Sheet!J598))</f>
        <v>是</v>
      </c>
      <c r="K598">
        <f t="shared" si="198"/>
        <v>1</v>
      </c>
      <c r="L598" s="7">
        <f t="shared" si="199"/>
        <v>1</v>
      </c>
      <c r="M598" s="7" cm="1">
        <f ca="1" t="array" ref="M598">IF(L597="",IF(G597=0,M597,""),IF(ROW()&lt;32,"",AVERAGE(IF(OFFSET(L$2,ROW()-31,0,30,1)&lt;&gt;"",OFFSET(L$2,ROW()-31,0,30,1)))))</f>
        <v>0.689655172413793</v>
      </c>
      <c r="N598" s="8">
        <f ca="1" t="shared" si="185"/>
        <v>0.612903225806452</v>
      </c>
      <c r="O598" s="7">
        <f ca="1" t="array" ref="O598">IF(L597="","",IF(ROW()&lt;32,"",AVERAGE(IF(OFFSET(L$2,ROW()-21,0,20,1)&lt;&gt;"",OFFSET(L$2,ROW()-21,0,20,1)))))</f>
        <v>0.789473684210526</v>
      </c>
      <c r="P598" s="8">
        <f ca="1" t="shared" si="186"/>
        <v>0.738539898132428</v>
      </c>
      <c r="Q598" s="7">
        <f t="shared" si="200"/>
        <v>52.7392</v>
      </c>
      <c r="R598" s="7">
        <f t="shared" si="190"/>
        <v>8112.55839999984</v>
      </c>
      <c r="S598" s="14">
        <f t="shared" si="191"/>
        <v>-0.0490617285104262</v>
      </c>
      <c r="T598" s="15">
        <f ca="1" t="shared" si="192"/>
        <v>0.612903225806452</v>
      </c>
      <c r="U598" s="14">
        <f t="shared" si="193"/>
        <v>0.0723853291702524</v>
      </c>
      <c r="V598" s="9">
        <f t="shared" si="194"/>
        <v>-2.36152684807629</v>
      </c>
      <c r="W598" s="16">
        <f t="shared" si="195"/>
        <v>0.540413131053398</v>
      </c>
      <c r="X598" s="17">
        <f ca="1" t="shared" si="196"/>
        <v>-0.0959648438452024</v>
      </c>
      <c r="Y598" s="9">
        <f ca="1" t="shared" si="187"/>
        <v>-0.00276179679446893</v>
      </c>
      <c r="Z598" s="5">
        <f ca="1" t="shared" si="188"/>
        <v>0.0495351235046044</v>
      </c>
      <c r="AA598">
        <f ca="1" t="shared" si="184"/>
        <v>0</v>
      </c>
      <c r="AB598">
        <f t="shared" si="189"/>
        <v>0</v>
      </c>
      <c r="AC598" s="5">
        <f ca="1" t="shared" si="202"/>
        <v>0</v>
      </c>
      <c r="AD598">
        <f ca="1" t="shared" si="201"/>
        <v>0</v>
      </c>
    </row>
    <row r="599" spans="1:30">
      <c r="A599">
        <f>IF([1]Sheet!A599="","",[1]Sheet!A599)</f>
        <v>3276070</v>
      </c>
      <c r="B599" t="str">
        <f>IF(A599="","",[1]Sheet!B599)</f>
        <v>2025-04-20 16:22:46</v>
      </c>
      <c r="C599" t="str">
        <f>IF(A599="","",[1]Sheet!C599)</f>
        <v>小单31.45  小双34.28  大单34.28</v>
      </c>
      <c r="D599" t="str">
        <f>IF(A599="","",[1]Sheet!D599)</f>
        <v>小单</v>
      </c>
      <c r="E599">
        <f>IF(A599="","",[1]Sheet!E599)</f>
        <v>100.01</v>
      </c>
      <c r="F599">
        <f>IF(A599="","",[1]Sheet!F599)</f>
        <v>16</v>
      </c>
      <c r="G599" t="str">
        <f>IF(A599="","",[1]Sheet!G599)</f>
        <v>大双</v>
      </c>
      <c r="H599">
        <f>IF(A599="","",[1]Sheet!H599)</f>
        <v>0</v>
      </c>
      <c r="I599">
        <f>IF(A599="","",[1]Sheet!I599)</f>
        <v>-100.01</v>
      </c>
      <c r="J599" t="str">
        <f>IF(A599="","",IF(F599="待开奖","",[1]Sheet!J599))</f>
        <v>否</v>
      </c>
      <c r="K599">
        <f t="shared" si="198"/>
        <v>0</v>
      </c>
      <c r="L599" s="7">
        <f t="shared" si="199"/>
        <v>0</v>
      </c>
      <c r="M599" s="7" cm="1">
        <f ca="1" t="array" ref="M599">IF(L598="",IF(G598=0,M598,""),IF(ROW()&lt;32,"",AVERAGE(IF(OFFSET(L$2,ROW()-31,0,30,1)&lt;&gt;"",OFFSET(L$2,ROW()-31,0,30,1)))))</f>
        <v>0.655172413793103</v>
      </c>
      <c r="N599" s="8">
        <f ca="1" t="shared" si="185"/>
        <v>0.709677419354839</v>
      </c>
      <c r="O599" s="7">
        <f ca="1" t="array" ref="O599">IF(L598="","",IF(ROW()&lt;32,"",AVERAGE(IF(OFFSET(L$2,ROW()-21,0,20,1)&lt;&gt;"",OFFSET(L$2,ROW()-21,0,20,1)))))</f>
        <v>0.736842105263158</v>
      </c>
      <c r="P599" s="8">
        <f ca="1" t="shared" si="186"/>
        <v>0.753820033955857</v>
      </c>
      <c r="Q599" s="7">
        <f t="shared" si="200"/>
        <v>-100.01</v>
      </c>
      <c r="R599" s="7">
        <f t="shared" si="190"/>
        <v>8012.54839999984</v>
      </c>
      <c r="S599" s="14">
        <f t="shared" si="191"/>
        <v>-0.0482766005860404</v>
      </c>
      <c r="T599" s="15">
        <f ca="1" t="shared" si="192"/>
        <v>0.709677419354839</v>
      </c>
      <c r="U599" s="14">
        <f t="shared" si="193"/>
        <v>0.0723853291702524</v>
      </c>
      <c r="V599" s="9">
        <f t="shared" si="194"/>
        <v>-2.45838411978823</v>
      </c>
      <c r="W599" s="16">
        <f t="shared" si="195"/>
        <v>0.622554248748106</v>
      </c>
      <c r="X599" s="17">
        <f ca="1" t="shared" si="196"/>
        <v>-0.077846082159933</v>
      </c>
      <c r="Y599" s="9">
        <f ca="1" t="shared" si="187"/>
        <v>-0.00774845893138084</v>
      </c>
      <c r="Z599" s="5">
        <f ca="1" t="shared" si="188"/>
        <v>0.0493122460362076</v>
      </c>
      <c r="AA599">
        <f ca="1" t="shared" si="184"/>
        <v>0</v>
      </c>
      <c r="AB599">
        <f t="shared" si="189"/>
        <v>0</v>
      </c>
      <c r="AC599" s="5">
        <f ca="1" t="shared" si="202"/>
        <v>0</v>
      </c>
      <c r="AD599">
        <f ca="1" t="shared" si="201"/>
        <v>0</v>
      </c>
    </row>
    <row r="600" spans="1:30">
      <c r="A600">
        <f>IF([1]Sheet!A600="","",[1]Sheet!A600)</f>
        <v>3276071</v>
      </c>
      <c r="B600" t="str">
        <f>IF(A600="","",[1]Sheet!B600)</f>
        <v>2025-04-20 16:26:17</v>
      </c>
      <c r="C600" t="str">
        <f>IF(A600="","",[1]Sheet!C600)</f>
        <v>小单31.45  小双34.28  大单34.28</v>
      </c>
      <c r="D600" t="str">
        <f>IF(A600="","",[1]Sheet!D600)</f>
        <v>小单</v>
      </c>
      <c r="E600">
        <f>IF(A600="","",[1]Sheet!E600)</f>
        <v>100.01</v>
      </c>
      <c r="F600">
        <f>IF(A600="","",[1]Sheet!F600)</f>
        <v>18</v>
      </c>
      <c r="G600" t="str">
        <f>IF(A600="","",[1]Sheet!G600)</f>
        <v>大双</v>
      </c>
      <c r="H600">
        <f>IF(A600="","",[1]Sheet!H600)</f>
        <v>0</v>
      </c>
      <c r="I600">
        <f>IF(A600="","",[1]Sheet!I600)</f>
        <v>-100.01</v>
      </c>
      <c r="J600" t="str">
        <f>IF(A600="","",IF(F600="待开奖","",[1]Sheet!J600))</f>
        <v>否</v>
      </c>
      <c r="K600">
        <f t="shared" si="198"/>
        <v>0</v>
      </c>
      <c r="L600" s="7">
        <f t="shared" si="199"/>
        <v>0</v>
      </c>
      <c r="M600" s="7">
        <f ca="1" t="array" ref="M600">IF(L599="","",IF(ROW()&lt;32,"",AVERAGE(IF(OFFSET(L$2,ROW()-31,0,30,1)&lt;&gt;"",OFFSET(L$2,ROW()-31,0,30,1)))))</f>
        <v>0.620689655172414</v>
      </c>
      <c r="N600" s="8">
        <f ca="1" t="shared" ref="N600:N605" si="203">IF(G599=0,N598,IF(L599="","",IF(ROW()&lt;32,"",IF(ROW()=32,AVERAGE(L569:L598),2/31*L599+(1-2/31)*M599))))</f>
        <v>0.612903225806452</v>
      </c>
      <c r="O600" s="7">
        <f ca="1" t="array" ref="O600">IF(L599="","",IF(ROW()&lt;32,"",AVERAGE(IF(OFFSET(L$2,ROW()-21,0,20,1)&lt;&gt;"",OFFSET(L$2,ROW()-21,0,20,1)))))</f>
        <v>0.736842105263158</v>
      </c>
      <c r="P600" s="8">
        <f ca="1" t="shared" si="186"/>
        <v>0.689303904923599</v>
      </c>
      <c r="Q600" s="7">
        <f t="shared" si="200"/>
        <v>-100.01</v>
      </c>
      <c r="R600" s="7">
        <f t="shared" si="190"/>
        <v>7912.53839999984</v>
      </c>
      <c r="S600" s="14">
        <f t="shared" si="191"/>
        <v>-0.065318867531434</v>
      </c>
      <c r="T600" s="15">
        <f ca="1" t="shared" si="192"/>
        <v>0.612903225806452</v>
      </c>
      <c r="U600" s="14">
        <f t="shared" si="193"/>
        <v>0.0723853291702524</v>
      </c>
      <c r="V600" s="9">
        <f t="shared" si="194"/>
        <v>-2.61040509145067</v>
      </c>
      <c r="W600" s="16">
        <f t="shared" si="195"/>
        <v>0.543496471529385</v>
      </c>
      <c r="X600" s="17">
        <f ca="1" t="shared" si="196"/>
        <v>-0.125421475841344</v>
      </c>
      <c r="Y600" s="9">
        <f ca="1" t="shared" si="187"/>
        <v>-0.0147504632182324</v>
      </c>
      <c r="Z600" s="5">
        <f ca="1" t="shared" si="188"/>
        <v>0.0505936909289132</v>
      </c>
      <c r="AA600">
        <f ca="1" t="shared" si="184"/>
        <v>0</v>
      </c>
      <c r="AB600">
        <f t="shared" si="189"/>
        <v>0</v>
      </c>
      <c r="AC600" s="5">
        <f ca="1" t="shared" si="202"/>
        <v>0</v>
      </c>
      <c r="AD600">
        <f ca="1" t="shared" si="201"/>
        <v>0</v>
      </c>
    </row>
    <row r="601" spans="1:30">
      <c r="A601">
        <f>IF([1]Sheet!A601="","",[1]Sheet!A601)</f>
        <v>3276072</v>
      </c>
      <c r="B601" t="str">
        <f>IF(A601="","",[1]Sheet!B601)</f>
        <v>2025-04-20 16:29:48</v>
      </c>
      <c r="C601" t="str">
        <f>IF(A601="","",[1]Sheet!C601)</f>
        <v>小单31.45  小双34.28  大单34.28</v>
      </c>
      <c r="D601" t="str">
        <f>IF(A601="","",[1]Sheet!D601)</f>
        <v>小单</v>
      </c>
      <c r="E601">
        <f>IF(A601="","",[1]Sheet!E601)</f>
        <v>100.01</v>
      </c>
      <c r="F601">
        <f>IF(A601="","",[1]Sheet!F601)</f>
        <v>8</v>
      </c>
      <c r="G601" t="str">
        <f>IF(A601="","",[1]Sheet!G601)</f>
        <v>小双</v>
      </c>
      <c r="H601">
        <f>IF(A601="","",[1]Sheet!H601)</f>
        <v>148.4324</v>
      </c>
      <c r="I601">
        <f>IF(A601="","",[1]Sheet!I601)</f>
        <v>48.4224</v>
      </c>
      <c r="J601" t="str">
        <f>IF(A601="","",IF(F601="待开奖","",[1]Sheet!J601))</f>
        <v>是</v>
      </c>
      <c r="K601">
        <f t="shared" si="198"/>
        <v>1</v>
      </c>
      <c r="L601" s="7">
        <f t="shared" si="199"/>
        <v>1</v>
      </c>
      <c r="M601" s="7">
        <f ca="1" t="array" ref="M601">IF(L600="","",IF(ROW()&lt;32,"",AVERAGE(IF(OFFSET(L$2,ROW()-31,0,30,1)&lt;&gt;"",OFFSET(L$2,ROW()-31,0,30,1)))))</f>
        <v>0.655172413793103</v>
      </c>
      <c r="N601" s="8">
        <f ca="1" t="shared" si="203"/>
        <v>0.580645161290323</v>
      </c>
      <c r="O601" s="7">
        <f ca="1" t="array" ref="O601">IF(L600="","",IF(ROW()&lt;32,"",AVERAGE(IF(OFFSET(L$2,ROW()-21,0,20,1)&lt;&gt;"",OFFSET(L$2,ROW()-21,0,20,1)))))</f>
        <v>0.736842105263158</v>
      </c>
      <c r="P601" s="8">
        <f ca="1" t="shared" si="186"/>
        <v>0.689303904923599</v>
      </c>
      <c r="Q601" s="7">
        <f t="shared" si="200"/>
        <v>48.4224</v>
      </c>
      <c r="R601" s="7">
        <f t="shared" si="190"/>
        <v>7960.96079999984</v>
      </c>
      <c r="S601" s="14">
        <f t="shared" si="191"/>
        <v>-0.0660898976026409</v>
      </c>
      <c r="T601" s="15">
        <f ca="1" t="shared" si="192"/>
        <v>0.580645161290323</v>
      </c>
      <c r="U601" s="14">
        <f t="shared" si="193"/>
        <v>0.0713970992569539</v>
      </c>
      <c r="V601" s="9">
        <f t="shared" si="194"/>
        <v>-2.95879793753241</v>
      </c>
      <c r="W601" s="16">
        <f t="shared" si="195"/>
        <v>0.474980433985534</v>
      </c>
      <c r="X601" s="17">
        <f ca="1" t="shared" si="196"/>
        <v>-0.173498817154501</v>
      </c>
      <c r="Y601" s="9">
        <f ca="1" t="shared" si="187"/>
        <v>-0.0236385272254941</v>
      </c>
      <c r="Z601" s="5">
        <f ca="1" t="shared" si="188"/>
        <v>0.0541546349610425</v>
      </c>
      <c r="AA601">
        <f ca="1" t="shared" si="184"/>
        <v>0</v>
      </c>
      <c r="AB601">
        <f t="shared" si="189"/>
        <v>0</v>
      </c>
      <c r="AC601" s="5">
        <f ca="1" t="shared" si="202"/>
        <v>0</v>
      </c>
      <c r="AD601">
        <f ca="1" t="shared" si="201"/>
        <v>0</v>
      </c>
    </row>
    <row r="602" spans="1:30">
      <c r="A602">
        <f>IF([1]Sheet!A602="","",[1]Sheet!A602)</f>
        <v>3276073</v>
      </c>
      <c r="B602" t="str">
        <f>IF(A602="","",[1]Sheet!B602)</f>
        <v>2025-04-20 16:33:19</v>
      </c>
      <c r="C602" t="str">
        <f>IF(A602="","",[1]Sheet!C602)</f>
        <v>小单31.45  小双34.28  大单34.28</v>
      </c>
      <c r="D602" t="str">
        <f>IF(A602="","",[1]Sheet!D602)</f>
        <v>小单</v>
      </c>
      <c r="E602">
        <f>IF(A602="","",[1]Sheet!E602)</f>
        <v>100.01</v>
      </c>
      <c r="F602">
        <f>IF(A602="","",[1]Sheet!F602)</f>
        <v>18</v>
      </c>
      <c r="G602" t="str">
        <f>IF(A602="","",[1]Sheet!G602)</f>
        <v>大双</v>
      </c>
      <c r="H602">
        <f>IF(A602="","",[1]Sheet!H602)</f>
        <v>0</v>
      </c>
      <c r="I602">
        <f>IF(A602="","",[1]Sheet!I602)</f>
        <v>-100.01</v>
      </c>
      <c r="J602" t="str">
        <f>IF(A602="","",IF(F602="待开奖","",[1]Sheet!J602))</f>
        <v>否</v>
      </c>
      <c r="K602">
        <f t="shared" si="198"/>
        <v>0</v>
      </c>
      <c r="L602" s="7">
        <f t="shared" si="199"/>
        <v>0</v>
      </c>
      <c r="M602" s="7">
        <f ca="1" t="array" ref="M602">IF(L601="","",IF(ROW()&lt;32,"",AVERAGE(IF(OFFSET(L$2,ROW()-31,0,30,1)&lt;&gt;"",OFFSET(L$2,ROW()-31,0,30,1)))))</f>
        <v>0.620689655172414</v>
      </c>
      <c r="N602" s="8">
        <f ca="1" t="shared" si="203"/>
        <v>0.67741935483871</v>
      </c>
      <c r="O602" s="7">
        <f ca="1" t="array" ref="O602">IF(L601="","",IF(ROW()&lt;32,"",AVERAGE(IF(OFFSET(L$2,ROW()-21,0,20,1)&lt;&gt;"",OFFSET(L$2,ROW()-21,0,20,1)))))</f>
        <v>0.684210526315789</v>
      </c>
      <c r="P602" s="8">
        <f ca="1" t="shared" si="186"/>
        <v>0.704584040747029</v>
      </c>
      <c r="Q602" s="7">
        <f t="shared" si="200"/>
        <v>-100.01</v>
      </c>
      <c r="R602" s="7">
        <f t="shared" si="190"/>
        <v>7860.95079999984</v>
      </c>
      <c r="S602" s="14">
        <f t="shared" si="191"/>
        <v>-0.0657143235372251</v>
      </c>
      <c r="T602" s="15">
        <f ca="1" t="shared" si="192"/>
        <v>0.67741935483871</v>
      </c>
      <c r="U602" s="14">
        <f t="shared" si="193"/>
        <v>0.0713970992569539</v>
      </c>
      <c r="V602" s="9">
        <f t="shared" si="194"/>
        <v>-3.20308153663978</v>
      </c>
      <c r="W602" s="16">
        <f t="shared" si="195"/>
        <v>0.543496471529385</v>
      </c>
      <c r="X602" s="17">
        <f ca="1" t="shared" si="196"/>
        <v>-0.171608062381552</v>
      </c>
      <c r="Y602" s="9">
        <f ca="1" t="shared" si="187"/>
        <v>-0.0318471190057908</v>
      </c>
      <c r="Z602" s="5">
        <f ca="1" t="shared" si="188"/>
        <v>0.0572115124630895</v>
      </c>
      <c r="AA602">
        <f ca="1" t="shared" si="184"/>
        <v>0</v>
      </c>
      <c r="AB602">
        <f t="shared" si="189"/>
        <v>0</v>
      </c>
      <c r="AC602" s="5">
        <f ca="1" t="shared" si="202"/>
        <v>0</v>
      </c>
      <c r="AD602">
        <f ca="1" t="shared" si="201"/>
        <v>0</v>
      </c>
    </row>
    <row r="603" spans="1:30">
      <c r="A603">
        <f>IF([1]Sheet!A603="","",[1]Sheet!A603)</f>
        <v>3276074</v>
      </c>
      <c r="B603" t="str">
        <f>IF(A603="","",[1]Sheet!B603)</f>
        <v>2025-04-20 16:36:40</v>
      </c>
      <c r="C603" t="str">
        <f>IF(A603="","",[1]Sheet!C603)</f>
        <v>小单32.36  大双32.36  大单35.28</v>
      </c>
      <c r="D603" t="str">
        <f>IF(A603="","",[1]Sheet!D603)</f>
        <v>大单</v>
      </c>
      <c r="E603">
        <f>IF(A603="","",[1]Sheet!E603)</f>
        <v>100</v>
      </c>
      <c r="F603">
        <f>IF(A603="","",[1]Sheet!F603)</f>
        <v>17</v>
      </c>
      <c r="G603" t="str">
        <f>IF(A603="","",[1]Sheet!G603)</f>
        <v>大单</v>
      </c>
      <c r="H603">
        <f>IF(A603="","",[1]Sheet!H603)</f>
        <v>152.7624</v>
      </c>
      <c r="I603">
        <f>IF(A603="","",[1]Sheet!I603)</f>
        <v>52.7624</v>
      </c>
      <c r="J603" t="str">
        <f>IF(A603="","",IF(F603="待开奖","",[1]Sheet!J603))</f>
        <v>是</v>
      </c>
      <c r="K603">
        <f t="shared" si="198"/>
        <v>1</v>
      </c>
      <c r="L603" s="7">
        <f t="shared" si="199"/>
        <v>1</v>
      </c>
      <c r="M603" s="7">
        <f ca="1" t="array" ref="M603">IF(L602="","",IF(ROW()&lt;32,"",AVERAGE(IF(OFFSET(L$2,ROW()-31,0,30,1)&lt;&gt;"",OFFSET(L$2,ROW()-31,0,30,1)))))</f>
        <v>0.655172413793103</v>
      </c>
      <c r="N603" s="8">
        <f ca="1" t="shared" si="203"/>
        <v>0.580645161290323</v>
      </c>
      <c r="O603" s="7">
        <f ca="1" t="array" ref="O603">IF(L602="","",IF(ROW()&lt;32,"",AVERAGE(IF(OFFSET(L$2,ROW()-21,0,20,1)&lt;&gt;"",OFFSET(L$2,ROW()-21,0,20,1)))))</f>
        <v>0.684210526315789</v>
      </c>
      <c r="P603" s="8">
        <f ca="1" t="shared" si="186"/>
        <v>0.640067911714771</v>
      </c>
      <c r="Q603" s="7">
        <f t="shared" si="200"/>
        <v>52.7624</v>
      </c>
      <c r="R603" s="7">
        <f t="shared" si="190"/>
        <v>7913.71319999984</v>
      </c>
      <c r="S603" s="14">
        <f t="shared" si="191"/>
        <v>-0.0664947736442895</v>
      </c>
      <c r="T603" s="15">
        <f ca="1" t="shared" si="192"/>
        <v>0.580645161290323</v>
      </c>
      <c r="U603" s="14">
        <f t="shared" si="193"/>
        <v>0.066623525983793</v>
      </c>
      <c r="V603" s="9">
        <f t="shared" si="194"/>
        <v>-3.5074687760026</v>
      </c>
      <c r="W603" s="16">
        <f t="shared" si="195"/>
        <v>0.474980433985534</v>
      </c>
      <c r="X603" s="17">
        <f ca="1" t="shared" si="196"/>
        <v>-0.227055291832067</v>
      </c>
      <c r="Y603" s="9">
        <f ca="1" t="shared" si="187"/>
        <v>-0.0423126427950144</v>
      </c>
      <c r="Z603" s="5">
        <f ca="1" t="shared" si="188"/>
        <v>0.0629581279722946</v>
      </c>
      <c r="AA603">
        <f ca="1" t="shared" si="184"/>
        <v>0</v>
      </c>
      <c r="AB603">
        <f t="shared" si="189"/>
        <v>0</v>
      </c>
      <c r="AC603" s="5">
        <f ca="1" t="shared" si="202"/>
        <v>0</v>
      </c>
      <c r="AD603">
        <f ca="1" t="shared" si="201"/>
        <v>0</v>
      </c>
    </row>
    <row r="604" spans="1:30">
      <c r="A604">
        <f>IF([1]Sheet!A604="","",[1]Sheet!A604)</f>
        <v>3276075</v>
      </c>
      <c r="B604" t="str">
        <f>IF(A604="","",[1]Sheet!B604)</f>
        <v>2025-04-20 16:40:11</v>
      </c>
      <c r="C604" t="str">
        <f>IF(A604="","",[1]Sheet!C604)</f>
        <v>小单32.36  大双32.36  大单35.28</v>
      </c>
      <c r="D604" t="str">
        <f>IF(A604="","",[1]Sheet!D604)</f>
        <v>大单</v>
      </c>
      <c r="E604">
        <f>IF(A604="","",[1]Sheet!E604)</f>
        <v>100</v>
      </c>
      <c r="F604">
        <f>IF(A604="","",[1]Sheet!F604)</f>
        <v>12</v>
      </c>
      <c r="G604" t="str">
        <f>IF(A604="","",[1]Sheet!G604)</f>
        <v>小双</v>
      </c>
      <c r="H604">
        <f>IF(A604="","",[1]Sheet!H604)</f>
        <v>0</v>
      </c>
      <c r="I604">
        <f>IF(A604="","",[1]Sheet!I604)</f>
        <v>-100</v>
      </c>
      <c r="J604" t="str">
        <f>IF(A604="","",IF(F604="待开奖","",[1]Sheet!J604))</f>
        <v>否</v>
      </c>
      <c r="K604">
        <f t="shared" si="198"/>
        <v>0</v>
      </c>
      <c r="L604" s="7">
        <f t="shared" si="199"/>
        <v>0</v>
      </c>
      <c r="M604" s="7">
        <f ca="1" t="array" ref="M604">IF(L603="","",IF(ROW()&lt;32,"",AVERAGE(IF(OFFSET(L$2,ROW()-31,0,30,1)&lt;&gt;"",OFFSET(L$2,ROW()-31,0,30,1)))))</f>
        <v>0.655172413793103</v>
      </c>
      <c r="N604" s="8">
        <f ca="1" t="shared" si="203"/>
        <v>0.67741935483871</v>
      </c>
      <c r="O604" s="7">
        <f ca="1" t="array" ref="O604">IF(L603="","",IF(ROW()&lt;32,"",AVERAGE(IF(OFFSET(L$2,ROW()-21,0,20,1)&lt;&gt;"",OFFSET(L$2,ROW()-21,0,20,1)))))</f>
        <v>0.631578947368421</v>
      </c>
      <c r="P604" s="8">
        <f ca="1" t="shared" si="186"/>
        <v>0.6553480475382</v>
      </c>
      <c r="Q604" s="7">
        <f t="shared" si="200"/>
        <v>-100</v>
      </c>
      <c r="R604" s="7">
        <f t="shared" si="190"/>
        <v>7813.71319999984</v>
      </c>
      <c r="S604" s="14">
        <f t="shared" si="191"/>
        <v>-0.0489350161840748</v>
      </c>
      <c r="T604" s="15">
        <f ca="1" t="shared" si="192"/>
        <v>0.67741935483871</v>
      </c>
      <c r="U604" s="14">
        <f t="shared" si="193"/>
        <v>0.066623525983793</v>
      </c>
      <c r="V604" s="9">
        <f t="shared" si="194"/>
        <v>-3.55241233298542</v>
      </c>
      <c r="W604" s="16">
        <f t="shared" si="195"/>
        <v>0.546596382960487</v>
      </c>
      <c r="X604" s="17">
        <f ca="1" t="shared" si="196"/>
        <v>-0.199765286685112</v>
      </c>
      <c r="Y604" s="9">
        <f ca="1" t="shared" si="187"/>
        <v>-0.050678428672347</v>
      </c>
      <c r="Z604" s="5">
        <f ca="1" t="shared" si="188"/>
        <v>0.066547565795287</v>
      </c>
      <c r="AA604">
        <f ca="1">IF(X604="","",IF(X604&gt;0,IF(X604&gt;Y604+Z604*$Z$1,I604,0),0))</f>
        <v>0</v>
      </c>
      <c r="AB604">
        <f t="shared" si="189"/>
        <v>0</v>
      </c>
      <c r="AC604" s="5">
        <f ca="1" t="shared" si="202"/>
        <v>0</v>
      </c>
      <c r="AD604">
        <f ca="1" t="shared" si="201"/>
        <v>0</v>
      </c>
    </row>
    <row r="605" spans="1:30">
      <c r="A605">
        <f>IF([1]Sheet!A605="","",[1]Sheet!A605)</f>
        <v>3276076</v>
      </c>
      <c r="B605" t="str">
        <f>IF(A605="","",[1]Sheet!B605)</f>
        <v>2025-04-20 16:43:42</v>
      </c>
      <c r="C605" t="str">
        <f>IF(A605="","",[1]Sheet!C605)</f>
        <v>小单32.36  大双32.36  大单35.28</v>
      </c>
      <c r="D605" t="str">
        <f>IF(A605="","",[1]Sheet!D605)</f>
        <v>大单</v>
      </c>
      <c r="E605">
        <f>IF(A605="","",[1]Sheet!E605)</f>
        <v>100</v>
      </c>
      <c r="F605">
        <f>IF(A605="","",[1]Sheet!F605)</f>
        <v>7</v>
      </c>
      <c r="G605" t="str">
        <f>IF(A605="","",[1]Sheet!G605)</f>
        <v>小单</v>
      </c>
      <c r="H605">
        <f>IF(A605="","",[1]Sheet!H605)</f>
        <v>152.7392</v>
      </c>
      <c r="I605">
        <f>IF(A605="","",[1]Sheet!I605)</f>
        <v>52.7392</v>
      </c>
      <c r="J605" t="str">
        <f>IF(A605="","",IF(F605="待开奖","",[1]Sheet!J605))</f>
        <v>是</v>
      </c>
      <c r="K605">
        <f t="shared" si="198"/>
        <v>1</v>
      </c>
      <c r="L605" s="7">
        <f t="shared" si="199"/>
        <v>1</v>
      </c>
      <c r="M605" s="7">
        <f ca="1" t="array" ref="M605">IF(L604="","",IF(ROW()&lt;32,"",AVERAGE(IF(OFFSET(L$2,ROW()-31,0,30,1)&lt;&gt;"",OFFSET(L$2,ROW()-31,0,30,1)))))</f>
        <v>0.655172413793103</v>
      </c>
      <c r="N605" s="8">
        <f ca="1" t="shared" si="203"/>
        <v>0.612903225806452</v>
      </c>
      <c r="O605" s="7">
        <f ca="1" t="array" ref="O605">IF(L604="","",IF(ROW()&lt;32,"",AVERAGE(IF(OFFSET(L$2,ROW()-21,0,20,1)&lt;&gt;"",OFFSET(L$2,ROW()-21,0,20,1)))))</f>
        <v>0.631578947368421</v>
      </c>
      <c r="P605" s="8">
        <f ca="1" t="shared" si="186"/>
        <v>0.590831918505942</v>
      </c>
      <c r="Q605" s="7">
        <f t="shared" si="200"/>
        <v>52.7392</v>
      </c>
      <c r="R605" s="7">
        <f t="shared" si="190"/>
        <v>7866.45239999984</v>
      </c>
      <c r="S605" s="14">
        <f t="shared" si="191"/>
        <v>-0.0663860002560797</v>
      </c>
      <c r="T605" s="15">
        <f ca="1" t="shared" si="192"/>
        <v>0.612903225806452</v>
      </c>
      <c r="U605" s="14">
        <f t="shared" si="193"/>
        <v>0.0722323213637348</v>
      </c>
      <c r="V605" s="9">
        <f t="shared" si="194"/>
        <v>-3.57488293164541</v>
      </c>
      <c r="W605" s="16">
        <f t="shared" si="195"/>
        <v>0.546596382960487</v>
      </c>
      <c r="X605" s="17">
        <f ca="1" t="shared" si="196"/>
        <v>-0.221833506193147</v>
      </c>
      <c r="Y605" s="9">
        <f ca="1" t="shared" si="187"/>
        <v>-0.0591044348108698</v>
      </c>
      <c r="Z605" s="5">
        <f ca="1" t="shared" si="188"/>
        <v>0.0714979791189801</v>
      </c>
      <c r="AA605">
        <f ca="1">IF(X605="","",IF(X605&gt;0,IF(X605&gt;Y605+Z605*$Z$1,I605,0),0))</f>
        <v>0</v>
      </c>
      <c r="AB605">
        <f t="shared" si="189"/>
        <v>0</v>
      </c>
      <c r="AC605" s="5">
        <f ca="1" t="shared" si="202"/>
        <v>0</v>
      </c>
      <c r="AD605">
        <f ca="1" t="shared" si="201"/>
        <v>0</v>
      </c>
    </row>
    <row r="606" spans="1:30">
      <c r="A606">
        <f>IF([1]Sheet!A606="","",[1]Sheet!A606)</f>
        <v>3276077</v>
      </c>
      <c r="B606" t="str">
        <f>IF(A606="","",[1]Sheet!B606)</f>
        <v>2025-04-20 16:47:13</v>
      </c>
      <c r="C606" t="str">
        <f>IF(A606="","",[1]Sheet!C606)</f>
        <v>小单32.36  大双32.36  大单35.28</v>
      </c>
      <c r="D606" t="str">
        <f>IF(A606="","",[1]Sheet!D606)</f>
        <v>大单</v>
      </c>
      <c r="E606">
        <f>IF(A606="","",[1]Sheet!E606)</f>
        <v>100</v>
      </c>
      <c r="F606">
        <f>IF(A606="","",[1]Sheet!F606)</f>
        <v>6</v>
      </c>
      <c r="G606" t="str">
        <f>IF(A606="","",[1]Sheet!G606)</f>
        <v>小双</v>
      </c>
      <c r="H606">
        <f>IF(A606="","",[1]Sheet!H606)</f>
        <v>0</v>
      </c>
      <c r="I606">
        <f>IF(A606="","",[1]Sheet!I606)</f>
        <v>-100</v>
      </c>
      <c r="J606" t="str">
        <f>IF(A606="","",IF(F606="待开奖","",[1]Sheet!J606))</f>
        <v>否</v>
      </c>
      <c r="K606">
        <f t="shared" ref="K606:K620" si="204">IF(J606="是",1,IF(J606="否",0,""))</f>
        <v>0</v>
      </c>
      <c r="L606" s="7">
        <f t="shared" ref="L606:L620" si="205">IF(G606="","",IF(F606="待开奖","",IF(MID(D606,1,1)=MID(G606,1,1),1,IF(MID(D606,2,1)=MID(G606,2,1),1,0))))</f>
        <v>0</v>
      </c>
      <c r="M606" s="7">
        <f ca="1" t="array" ref="M606">IF(L605="","",IF(ROW()&lt;32,"",AVERAGE(IF(OFFSET(L$2,ROW()-31,0,30,1)&lt;&gt;"",OFFSET(L$2,ROW()-31,0,30,1)))))</f>
        <v>0.620689655172414</v>
      </c>
      <c r="N606" s="8">
        <f ca="1" t="shared" ref="N606:N620" si="206">IF(G605=0,N604,IF(L605="","",IF(ROW()&lt;32,"",IF(ROW()=32,AVERAGE(L575:L604),2/31*L605+(1-2/31)*M605))))</f>
        <v>0.67741935483871</v>
      </c>
      <c r="O606" s="7">
        <f ca="1" t="array" ref="O606">IF(L605="","",IF(ROW()&lt;32,"",AVERAGE(IF(OFFSET(L$2,ROW()-21,0,20,1)&lt;&gt;"",OFFSET(L$2,ROW()-21,0,20,1)))))</f>
        <v>0.6</v>
      </c>
      <c r="P606" s="8">
        <f ca="1" t="shared" si="186"/>
        <v>0.625806451612903</v>
      </c>
      <c r="Q606" s="7">
        <f t="shared" ref="Q606:Q620" si="207">IF(OR(F606=13,F606=14),IF(L606=1,-68.1,I606),I606)</f>
        <v>-100</v>
      </c>
      <c r="R606" s="7">
        <f t="shared" ref="R606:R620" si="208">IF(G606=0,R605,IF(Q606="","",+R605+Q606))</f>
        <v>7766.45239999984</v>
      </c>
      <c r="S606" s="14">
        <f t="shared" ref="S606:S620" si="209">IF(R605="","",(R605-R576)/R576)</f>
        <v>-0.0659702889721268</v>
      </c>
      <c r="T606" s="15">
        <f ca="1" t="shared" ref="T606:T620" si="210">N606</f>
        <v>0.67741935483871</v>
      </c>
      <c r="U606" s="14">
        <f t="shared" ref="U606:U620" si="211">IF(R605="","",(MAX(R576:R605)-MIN(R576:R605))/MAX(R576:R605))</f>
        <v>0.0722323213637348</v>
      </c>
      <c r="V606" s="9">
        <f t="shared" ref="V606:V620" si="212">IF(ROW()&lt;=62,"",IF(S606="","",(AVERAGE(S577:S606)-0)/(_xlfn.STDEV.P(S577:S606)+1/1000000)))</f>
        <v>-3.59582378972529</v>
      </c>
      <c r="W606" s="16">
        <f t="shared" ref="W606:W620" si="213">IF(I605="","",IF(ABS(SUMIF(I576:I605,"&lt;0"))=0,10,IF(SUMIF(I576:I605,"&gt;0")/ABS(SUMIF(I576:I605,"&lt;0"))&gt;10,10,SUMIF(I576:I605,"&gt;0")/ABS(SUMIF(I576:I605,"&lt;0")))))</f>
        <v>0.549679723436473</v>
      </c>
      <c r="X606" s="17">
        <f ca="1" t="shared" ref="X606:X620" si="214">IF(V606="","",S606*0.3+T606*0.2-0.3*U606+0.1*V606+0.1*W606)</f>
        <v>-0.210591318761899</v>
      </c>
      <c r="Y606" s="9">
        <f ca="1" t="shared" si="187"/>
        <v>-0.0676164005116091</v>
      </c>
      <c r="Z606" s="5">
        <f ca="1" t="shared" si="188"/>
        <v>0.0737889082172704</v>
      </c>
      <c r="AA606">
        <f ca="1">IF(X606="","",IF(X606&gt;0,IF(X606&gt;Y606+Z606*$Z$1,I606,0),0))</f>
        <v>0</v>
      </c>
      <c r="AB606">
        <f t="shared" si="189"/>
        <v>0</v>
      </c>
      <c r="AC606" s="5">
        <f ca="1" t="shared" si="202"/>
        <v>0</v>
      </c>
      <c r="AD606">
        <f ca="1" t="shared" si="201"/>
        <v>0</v>
      </c>
    </row>
    <row r="607" spans="1:30">
      <c r="A607">
        <f>IF([1]Sheet!A607="","",[1]Sheet!A607)</f>
        <v>3276078</v>
      </c>
      <c r="B607" t="str">
        <f>IF(A607="","",[1]Sheet!B607)</f>
        <v>2025-04-20 16:50:44</v>
      </c>
      <c r="C607" t="str">
        <f>IF(A607="","",[1]Sheet!C607)</f>
        <v>小单32.36  大双32.36  大单35.28</v>
      </c>
      <c r="D607" t="str">
        <f>IF(A607="","",[1]Sheet!D607)</f>
        <v>大单</v>
      </c>
      <c r="E607">
        <f>IF(A607="","",[1]Sheet!E607)</f>
        <v>100</v>
      </c>
      <c r="F607">
        <f>IF(A607="","",[1]Sheet!F607)</f>
        <v>8</v>
      </c>
      <c r="G607" t="str">
        <f>IF(A607="","",[1]Sheet!G607)</f>
        <v>小双</v>
      </c>
      <c r="H607">
        <f>IF(A607="","",[1]Sheet!H607)</f>
        <v>0</v>
      </c>
      <c r="I607">
        <f>IF(A607="","",[1]Sheet!I607)</f>
        <v>-100</v>
      </c>
      <c r="J607" t="str">
        <f>IF(A607="","",IF(F607="待开奖","",[1]Sheet!J607))</f>
        <v>否</v>
      </c>
      <c r="K607">
        <f t="shared" si="204"/>
        <v>0</v>
      </c>
      <c r="L607" s="7">
        <f t="shared" si="205"/>
        <v>0</v>
      </c>
      <c r="M607" s="7">
        <f ca="1" t="array" ref="M607">IF(L606="","",IF(ROW()&lt;32,"",AVERAGE(IF(OFFSET(L$2,ROW()-31,0,30,1)&lt;&gt;"",OFFSET(L$2,ROW()-31,0,30,1)))))</f>
        <v>0.620689655172414</v>
      </c>
      <c r="N607" s="8">
        <f ca="1" t="shared" si="206"/>
        <v>0.580645161290323</v>
      </c>
      <c r="O607" s="7">
        <f ca="1" t="array" ref="O607">IF(L606="","",IF(ROW()&lt;32,"",AVERAGE(IF(OFFSET(L$2,ROW()-21,0,20,1)&lt;&gt;"",OFFSET(L$2,ROW()-21,0,20,1)))))</f>
        <v>0.55</v>
      </c>
      <c r="P607" s="8">
        <f ca="1" t="shared" si="186"/>
        <v>0.514516129032258</v>
      </c>
      <c r="Q607" s="7">
        <f t="shared" si="207"/>
        <v>-100</v>
      </c>
      <c r="R607" s="7">
        <f t="shared" si="208"/>
        <v>7666.45239999984</v>
      </c>
      <c r="S607" s="14">
        <f t="shared" si="209"/>
        <v>-0.0667630050163088</v>
      </c>
      <c r="T607" s="15">
        <f ca="1" t="shared" si="210"/>
        <v>0.580645161290323</v>
      </c>
      <c r="U607" s="14">
        <f t="shared" si="211"/>
        <v>0.0667630050163088</v>
      </c>
      <c r="V607" s="9">
        <f t="shared" si="212"/>
        <v>-3.6217749076468</v>
      </c>
      <c r="W607" s="16">
        <f t="shared" si="213"/>
        <v>0.477876856617157</v>
      </c>
      <c r="X607" s="17">
        <f ca="1" t="shared" si="214"/>
        <v>-0.238318575854686</v>
      </c>
      <c r="Y607" s="9">
        <f ca="1" t="shared" si="187"/>
        <v>-0.0770595172139089</v>
      </c>
      <c r="Z607" s="5">
        <f ca="1" t="shared" si="188"/>
        <v>0.0768399509203911</v>
      </c>
      <c r="AA607">
        <f ca="1">IF(X607="","",IF(X607&gt;0,IF(X607&gt;Y607+Z607*$Z$1,I607,0),0))</f>
        <v>0</v>
      </c>
      <c r="AB607">
        <f t="shared" si="189"/>
        <v>0</v>
      </c>
      <c r="AC607" s="5">
        <f ca="1" t="shared" si="202"/>
        <v>0</v>
      </c>
      <c r="AD607">
        <f ca="1" t="shared" si="201"/>
        <v>0</v>
      </c>
    </row>
    <row r="608" spans="1:30">
      <c r="A608">
        <f>IF([1]Sheet!A608="","",[1]Sheet!A608)</f>
        <v>3276079</v>
      </c>
      <c r="B608" t="str">
        <f>IF(A608="","",[1]Sheet!B608)</f>
        <v>2025-04-20 16:54:15</v>
      </c>
      <c r="C608" t="str">
        <f>IF(A608="","",[1]Sheet!C608)</f>
        <v>小单32.36  小双35.28  大双32.36</v>
      </c>
      <c r="D608" t="str">
        <f>IF(A608="","",[1]Sheet!D608)</f>
        <v>小双</v>
      </c>
      <c r="E608">
        <f>IF(A608="","",[1]Sheet!E608)</f>
        <v>100</v>
      </c>
      <c r="F608">
        <f>IF(A608="","",[1]Sheet!F608)</f>
        <v>12</v>
      </c>
      <c r="G608" t="str">
        <f>IF(A608="","",[1]Sheet!G608)</f>
        <v>小双</v>
      </c>
      <c r="H608">
        <f>IF(A608="","",[1]Sheet!H608)</f>
        <v>152.7624</v>
      </c>
      <c r="I608">
        <f>IF(A608="","",[1]Sheet!I608)</f>
        <v>52.7624</v>
      </c>
      <c r="J608" t="str">
        <f>IF(A608="","",IF(F608="待开奖","",[1]Sheet!J608))</f>
        <v>是</v>
      </c>
      <c r="K608">
        <f t="shared" si="204"/>
        <v>1</v>
      </c>
      <c r="L608" s="7">
        <f t="shared" si="205"/>
        <v>1</v>
      </c>
      <c r="M608" s="7">
        <f ca="1" t="array" ref="M608">IF(L607="","",IF(ROW()&lt;32,"",AVERAGE(IF(OFFSET(L$2,ROW()-31,0,30,1)&lt;&gt;"",OFFSET(L$2,ROW()-31,0,30,1)))))</f>
        <v>0.655172413793103</v>
      </c>
      <c r="N608" s="8">
        <f ca="1" t="shared" si="206"/>
        <v>0.580645161290323</v>
      </c>
      <c r="O608" s="7">
        <f ca="1" t="array" ref="O608">IF(L607="","",IF(ROW()&lt;32,"",AVERAGE(IF(OFFSET(L$2,ROW()-21,0,20,1)&lt;&gt;"",OFFSET(L$2,ROW()-21,0,20,1)))))</f>
        <v>0.55</v>
      </c>
      <c r="P608" s="8">
        <f ca="1" t="shared" si="186"/>
        <v>0.514516129032258</v>
      </c>
      <c r="Q608" s="7">
        <f t="shared" si="207"/>
        <v>52.7624</v>
      </c>
      <c r="R608" s="7">
        <f t="shared" si="208"/>
        <v>7719.21479999984</v>
      </c>
      <c r="S608" s="14">
        <f t="shared" si="209"/>
        <v>-0.0675738696733481</v>
      </c>
      <c r="T608" s="15">
        <f ca="1" t="shared" si="210"/>
        <v>0.580645161290323</v>
      </c>
      <c r="U608" s="14">
        <f t="shared" si="211"/>
        <v>0.0718377467632721</v>
      </c>
      <c r="V608" s="9">
        <f t="shared" si="212"/>
        <v>-3.60654246998076</v>
      </c>
      <c r="W608" s="16">
        <f t="shared" si="213"/>
        <v>0.477876856617157</v>
      </c>
      <c r="X608" s="17">
        <f ca="1" t="shared" si="214"/>
        <v>-0.238561014009282</v>
      </c>
      <c r="Y608" s="9">
        <f ca="1" t="shared" si="187"/>
        <v>-0.0855210483033622</v>
      </c>
      <c r="Z608" s="5">
        <f ca="1" t="shared" si="188"/>
        <v>0.0801121412146209</v>
      </c>
      <c r="AA608">
        <f ca="1">IF(X608="","",IF(X608&gt;0,IF(X608&gt;Y608+Z608*$Z$1,I608,0),0))</f>
        <v>0</v>
      </c>
      <c r="AB608">
        <f t="shared" si="189"/>
        <v>0</v>
      </c>
      <c r="AC608" s="5">
        <f ca="1" t="shared" si="202"/>
        <v>0</v>
      </c>
      <c r="AD608">
        <f ca="1" t="shared" si="201"/>
        <v>0</v>
      </c>
    </row>
    <row r="609" spans="1:30">
      <c r="A609">
        <f>IF([1]Sheet!A609="","",[1]Sheet!A609)</f>
        <v>3276080</v>
      </c>
      <c r="B609" t="str">
        <f>IF(A609="","",[1]Sheet!B609)</f>
        <v>2025-04-20 16:57:46</v>
      </c>
      <c r="C609" t="str">
        <f>IF(A609="","",[1]Sheet!C609)</f>
        <v>小单32.36  小双35.28  大双32.36</v>
      </c>
      <c r="D609" t="str">
        <f>IF(A609="","",[1]Sheet!D609)</f>
        <v>小双</v>
      </c>
      <c r="E609">
        <f>IF(A609="","",[1]Sheet!E609)</f>
        <v>100</v>
      </c>
      <c r="F609">
        <f>IF(A609="","",[1]Sheet!F609)</f>
        <v>18</v>
      </c>
      <c r="G609" t="str">
        <f>IF(A609="","",[1]Sheet!G609)</f>
        <v>大双</v>
      </c>
      <c r="H609">
        <f>IF(A609="","",[1]Sheet!H609)</f>
        <v>152.7392</v>
      </c>
      <c r="I609">
        <f>IF(A609="","",[1]Sheet!I609)</f>
        <v>52.7392</v>
      </c>
      <c r="J609" t="str">
        <f>IF(A609="","",IF(F609="待开奖","",[1]Sheet!J609))</f>
        <v>是</v>
      </c>
      <c r="K609">
        <f t="shared" si="204"/>
        <v>1</v>
      </c>
      <c r="L609" s="7">
        <f t="shared" si="205"/>
        <v>1</v>
      </c>
      <c r="M609" s="7">
        <f ca="1" t="array" ref="M609">IF(L608="","",IF(ROW()&lt;32,"",AVERAGE(IF(OFFSET(L$2,ROW()-31,0,30,1)&lt;&gt;"",OFFSET(L$2,ROW()-31,0,30,1)))))</f>
        <v>0.655172413793103</v>
      </c>
      <c r="N609" s="8">
        <f ca="1" t="shared" si="206"/>
        <v>0.67741935483871</v>
      </c>
      <c r="O609" s="7">
        <f ca="1" t="array" ref="O609">IF(L608="","",IF(ROW()&lt;32,"",AVERAGE(IF(OFFSET(L$2,ROW()-21,0,20,1)&lt;&gt;"",OFFSET(L$2,ROW()-21,0,20,1)))))</f>
        <v>0.6</v>
      </c>
      <c r="P609" s="8">
        <f ca="1">IF(G608=0,P607,IF(L608="","",IF(ROW()&lt;32,"",IF(ROW()=32,AVERAGE(L578:L607),2/31*L608+(1-2/31)*O609))))</f>
        <v>0.625806451612903</v>
      </c>
      <c r="Q609" s="7">
        <f t="shared" si="207"/>
        <v>52.7392</v>
      </c>
      <c r="R609" s="7">
        <f t="shared" si="208"/>
        <v>7771.95399999984</v>
      </c>
      <c r="S609" s="14">
        <f t="shared" si="209"/>
        <v>-0.053315669906162</v>
      </c>
      <c r="T609" s="15">
        <f ca="1" t="shared" si="210"/>
        <v>0.67741935483871</v>
      </c>
      <c r="U609" s="14">
        <f t="shared" si="211"/>
        <v>0.0718377467632721</v>
      </c>
      <c r="V609" s="9">
        <f t="shared" si="212"/>
        <v>-3.52560386225252</v>
      </c>
      <c r="W609" s="16">
        <f t="shared" si="213"/>
        <v>0.549700220709556</v>
      </c>
      <c r="X609" s="17">
        <f ca="1" t="shared" si="214"/>
        <v>-0.199652518187385</v>
      </c>
      <c r="Y609" s="9">
        <f ca="1" t="shared" si="187"/>
        <v>-0.092030766463923</v>
      </c>
      <c r="Z609" s="5">
        <f ca="1" t="shared" si="188"/>
        <v>0.0811801282824462</v>
      </c>
      <c r="AA609">
        <f ca="1">IF(X609="","",IF(X609&gt;0,IF(X609&gt;Y609+Z609*$Z$1,I609,0),0))</f>
        <v>0</v>
      </c>
      <c r="AB609">
        <f t="shared" si="189"/>
        <v>0</v>
      </c>
      <c r="AC609" s="5">
        <f ca="1" t="shared" si="202"/>
        <v>0</v>
      </c>
      <c r="AD609">
        <f ca="1" t="shared" si="201"/>
        <v>0</v>
      </c>
    </row>
    <row r="610" spans="1:30">
      <c r="A610">
        <f>IF([1]Sheet!A610="","",[1]Sheet!A610)</f>
        <v>3276081</v>
      </c>
      <c r="B610" t="str">
        <f>IF(A610="","",[1]Sheet!B610)</f>
        <v>2025-04-20 17:01:17</v>
      </c>
      <c r="C610" t="str">
        <f>IF(A610="","",[1]Sheet!C610)</f>
        <v>小单32.36  小双35.28  大双32.36</v>
      </c>
      <c r="D610" t="str">
        <f>IF(A610="","",[1]Sheet!D610)</f>
        <v>小双</v>
      </c>
      <c r="E610">
        <f>IF(A610="","",[1]Sheet!E610)</f>
        <v>100</v>
      </c>
      <c r="F610">
        <f>IF(A610="","",[1]Sheet!F610)</f>
        <v>21</v>
      </c>
      <c r="G610" t="str">
        <f>IF(A610="","",[1]Sheet!G610)</f>
        <v>大单</v>
      </c>
      <c r="H610">
        <f>IF(A610="","",[1]Sheet!H610)</f>
        <v>0</v>
      </c>
      <c r="I610">
        <f>IF(A610="","",[1]Sheet!I610)</f>
        <v>-100</v>
      </c>
      <c r="J610" t="str">
        <f>IF(A610="","",IF(F610="待开奖","",[1]Sheet!J610))</f>
        <v>否</v>
      </c>
      <c r="K610">
        <f t="shared" si="204"/>
        <v>0</v>
      </c>
      <c r="L610" s="7">
        <f t="shared" si="205"/>
        <v>0</v>
      </c>
      <c r="M610" s="7">
        <f ca="1" t="array" ref="M610">IF(L609="","",IF(ROW()&lt;32,"",AVERAGE(IF(OFFSET(L$2,ROW()-31,0,30,1)&lt;&gt;"",OFFSET(L$2,ROW()-31,0,30,1)))))</f>
        <v>0.655172413793103</v>
      </c>
      <c r="N610" s="8">
        <f ca="1" t="shared" si="206"/>
        <v>0.67741935483871</v>
      </c>
      <c r="O610" s="7">
        <f ca="1" t="array" ref="O610">IF(L609="","",IF(ROW()&lt;32,"",AVERAGE(IF(OFFSET(L$2,ROW()-21,0,20,1)&lt;&gt;"",OFFSET(L$2,ROW()-21,0,20,1)))))</f>
        <v>0.55</v>
      </c>
      <c r="P610" s="8">
        <f ca="1">IF(G609=0,P608,IF(L609="","",IF(ROW()&lt;32,"",IF(ROW()=32,AVERAGE(L579:L608),2/31*L609+(1-2/31)*O610))))</f>
        <v>0.579032258064516</v>
      </c>
      <c r="Q610" s="7">
        <f t="shared" si="207"/>
        <v>-100</v>
      </c>
      <c r="R610" s="7">
        <f t="shared" si="208"/>
        <v>7671.95399999984</v>
      </c>
      <c r="S610" s="14">
        <f t="shared" si="209"/>
        <v>-0.0350131388978433</v>
      </c>
      <c r="T610" s="15">
        <f ca="1" t="shared" si="210"/>
        <v>0.67741935483871</v>
      </c>
      <c r="U610" s="14">
        <f t="shared" si="211"/>
        <v>0.0718377467632721</v>
      </c>
      <c r="V610" s="9">
        <f t="shared" si="212"/>
        <v>-3.34132730772847</v>
      </c>
      <c r="W610" s="16">
        <f t="shared" si="213"/>
        <v>0.632551556502542</v>
      </c>
      <c r="X610" s="17">
        <f ca="1" t="shared" si="214"/>
        <v>-0.167448969853185</v>
      </c>
      <c r="Y610" s="9">
        <f ca="1">IF(X610="","",AVERAGE(X581:X610))</f>
        <v>-0.0976134489098393</v>
      </c>
      <c r="Z610" s="5">
        <f ca="1">IF(X610="","",(_xlfn.STDEV.P(X581:X610)))</f>
        <v>0.0804122400274472</v>
      </c>
      <c r="AA610">
        <f ca="1">IF(X610="","",IF(X610&gt;0,IF(X610&gt;Y610+Z610*$Z$1,I610,0),0))</f>
        <v>0</v>
      </c>
      <c r="AB610">
        <f>IF(S610="","",IF(OR(F609=13,F609=14),1,0))</f>
        <v>0</v>
      </c>
      <c r="AC610" s="5">
        <f ca="1" t="shared" ref="AC610:AC616" si="215">IF(OR(SUM(AB591:AB610)&gt;3,SUM(AB601:AB610)&gt;2),0,AA610)</f>
        <v>0</v>
      </c>
      <c r="AD610">
        <f ca="1" t="shared" si="201"/>
        <v>0</v>
      </c>
    </row>
    <row r="611" spans="1:30">
      <c r="A611">
        <f>IF([1]Sheet!A611="","",[1]Sheet!A611)</f>
        <v>3276082</v>
      </c>
      <c r="B611" t="str">
        <f>IF(A611="","",[1]Sheet!B611)</f>
        <v>2025-04-20 17:04:38</v>
      </c>
      <c r="C611" t="str">
        <f>IF(A611="","",[1]Sheet!C611)</f>
        <v>大双31.45  小双34.28  大单34.28</v>
      </c>
      <c r="D611" t="str">
        <f>IF(A611="","",[1]Sheet!D611)</f>
        <v>大双</v>
      </c>
      <c r="E611">
        <f>IF(A611="","",[1]Sheet!E611)</f>
        <v>100.01</v>
      </c>
      <c r="F611">
        <f>IF(A611="","",[1]Sheet!F611)</f>
        <v>11</v>
      </c>
      <c r="G611" t="str">
        <f>IF(A611="","",[1]Sheet!G611)</f>
        <v>小单</v>
      </c>
      <c r="H611">
        <f>IF(A611="","",[1]Sheet!H611)</f>
        <v>0</v>
      </c>
      <c r="I611">
        <f>IF(A611="","",[1]Sheet!I611)</f>
        <v>-100.01</v>
      </c>
      <c r="J611" t="str">
        <f>IF(A611="","",IF(F611="待开奖","",[1]Sheet!J611))</f>
        <v>否</v>
      </c>
      <c r="K611">
        <f t="shared" si="204"/>
        <v>0</v>
      </c>
      <c r="L611" s="7">
        <f t="shared" si="205"/>
        <v>0</v>
      </c>
      <c r="M611" s="7">
        <f ca="1" t="array" ref="M611">IF(L610="","",IF(ROW()&lt;32,"",AVERAGE(IF(OFFSET(L$2,ROW()-31,0,30,1)&lt;&gt;"",OFFSET(L$2,ROW()-31,0,30,1)))))</f>
        <v>0.620689655172414</v>
      </c>
      <c r="N611" s="8">
        <f ca="1" t="shared" si="206"/>
        <v>0.612903225806452</v>
      </c>
      <c r="O611" s="7">
        <f ca="1" t="array" ref="O611">IF(L610="","",IF(ROW()&lt;32,"",AVERAGE(IF(OFFSET(L$2,ROW()-21,0,20,1)&lt;&gt;"",OFFSET(L$2,ROW()-21,0,20,1)))))</f>
        <v>0.5</v>
      </c>
      <c r="P611" s="8">
        <f ca="1">IF(G610=0,P609,IF(L610="","",IF(ROW()&lt;32,"",IF(ROW()=32,AVERAGE(L580:L609),2/31*L610+(1-2/31)*O611))))</f>
        <v>0.467741935483871</v>
      </c>
      <c r="Q611" s="7">
        <f t="shared" si="207"/>
        <v>-100.01</v>
      </c>
      <c r="R611" s="7">
        <f t="shared" si="208"/>
        <v>7571.94399999984</v>
      </c>
      <c r="S611" s="14">
        <f t="shared" si="209"/>
        <v>-0.0531222813511476</v>
      </c>
      <c r="T611" s="15">
        <f ca="1" t="shared" si="210"/>
        <v>0.612903225806452</v>
      </c>
      <c r="U611" s="14">
        <f t="shared" si="211"/>
        <v>0.0718377467632721</v>
      </c>
      <c r="V611" s="9">
        <f t="shared" si="212"/>
        <v>-3.4707636063985</v>
      </c>
      <c r="W611" s="16">
        <f t="shared" si="213"/>
        <v>0.632551556502542</v>
      </c>
      <c r="X611" s="17">
        <f ca="1" t="shared" si="214"/>
        <v>-0.198728568262631</v>
      </c>
      <c r="Y611" s="9">
        <f ca="1">IF(X611="","",AVERAGE(X582:X611))</f>
        <v>-0.10294610131995</v>
      </c>
      <c r="Z611" s="5">
        <f ca="1">IF(X611="","",(_xlfn.STDEV.P(X582:X611)))</f>
        <v>0.0816271969537333</v>
      </c>
      <c r="AA611">
        <f ca="1">IF(X611="","",IF(X611&gt;0,IF(X611&gt;Y611+Z611*$Z$1,I611,0),0))</f>
        <v>0</v>
      </c>
      <c r="AB611">
        <f>IF(S611="","",IF(OR(F610=13,F610=14),1,0))</f>
        <v>0</v>
      </c>
      <c r="AC611" s="5">
        <f ca="1" t="shared" si="215"/>
        <v>0</v>
      </c>
      <c r="AD611">
        <f ca="1" t="shared" si="201"/>
        <v>0</v>
      </c>
    </row>
    <row r="612" spans="1:30">
      <c r="A612">
        <f>IF([1]Sheet!A612="","",[1]Sheet!A612)</f>
        <v>3276083</v>
      </c>
      <c r="B612" t="str">
        <f>IF(A612="","",[1]Sheet!B612)</f>
        <v>2025-04-20 17:08:19</v>
      </c>
      <c r="C612" t="str">
        <f>IF(A612="","",[1]Sheet!C612)</f>
        <v>小单32.36  小双35.28  大双32.36</v>
      </c>
      <c r="D612" t="str">
        <f>IF(A612="","",[1]Sheet!D612)</f>
        <v>小双</v>
      </c>
      <c r="E612">
        <f>IF(A612="","",[1]Sheet!E612)</f>
        <v>100</v>
      </c>
      <c r="F612">
        <f>IF(A612="","",[1]Sheet!F612)</f>
        <v>11</v>
      </c>
      <c r="G612" t="str">
        <f>IF(A612="","",[1]Sheet!G612)</f>
        <v>小单</v>
      </c>
      <c r="H612">
        <f>IF(A612="","",[1]Sheet!H612)</f>
        <v>152.7392</v>
      </c>
      <c r="I612">
        <f>IF(A612="","",[1]Sheet!I612)</f>
        <v>52.7392</v>
      </c>
      <c r="J612" t="str">
        <f>IF(A612="","",IF(F612="待开奖","",[1]Sheet!J612))</f>
        <v>是</v>
      </c>
      <c r="K612">
        <f t="shared" si="204"/>
        <v>1</v>
      </c>
      <c r="L612" s="7">
        <f t="shared" si="205"/>
        <v>1</v>
      </c>
      <c r="M612" s="7">
        <f ca="1" t="array" ref="M612">IF(L611="","",IF(ROW()&lt;32,"",AVERAGE(IF(OFFSET(L$2,ROW()-31,0,30,1)&lt;&gt;"",OFFSET(L$2,ROW()-31,0,30,1)))))</f>
        <v>0.620689655172414</v>
      </c>
      <c r="N612" s="8">
        <f ca="1" t="shared" si="206"/>
        <v>0.580645161290323</v>
      </c>
      <c r="O612" s="7">
        <f ca="1" t="array" ref="O612">IF(L611="","",IF(ROW()&lt;32,"",AVERAGE(IF(OFFSET(L$2,ROW()-21,0,20,1)&lt;&gt;"",OFFSET(L$2,ROW()-21,0,20,1)))))</f>
        <v>0.5</v>
      </c>
      <c r="P612" s="8">
        <f ca="1">IF(G611=0,P610,IF(L611="","",IF(ROW()&lt;32,"",IF(ROW()=32,AVERAGE(L581:L610),2/31*L611+(1-2/31)*O612))))</f>
        <v>0.467741935483871</v>
      </c>
      <c r="Q612" s="7">
        <f t="shared" si="207"/>
        <v>52.7392</v>
      </c>
      <c r="R612" s="7">
        <f t="shared" si="208"/>
        <v>7624.68319999984</v>
      </c>
      <c r="S612" s="14">
        <f t="shared" si="209"/>
        <v>-0.071017484336004</v>
      </c>
      <c r="T612" s="15">
        <f ca="1" t="shared" si="210"/>
        <v>0.580645161290323</v>
      </c>
      <c r="U612" s="14">
        <f t="shared" si="211"/>
        <v>0.083279692126919</v>
      </c>
      <c r="V612" s="9">
        <f t="shared" si="212"/>
        <v>-3.55778498661489</v>
      </c>
      <c r="W612" s="16">
        <f t="shared" si="213"/>
        <v>0.552779634867575</v>
      </c>
      <c r="X612" s="17">
        <f ca="1" t="shared" si="214"/>
        <v>-0.230660655855544</v>
      </c>
      <c r="Y612" s="9">
        <f ca="1">IF(X612="","",AVERAGE(X583:X612))</f>
        <v>-0.109579726456616</v>
      </c>
      <c r="Z612" s="5">
        <f ca="1">IF(X612="","",(_xlfn.STDEV.P(X583:X612)))</f>
        <v>0.0836257483376162</v>
      </c>
      <c r="AA612">
        <f ca="1">IF(X612="","",IF(X612&gt;0,IF(X612&gt;Y612+Z612*$Z$1,I612,0),0))</f>
        <v>0</v>
      </c>
      <c r="AB612">
        <f>IF(S612="","",IF(OR(F611=13,F611=14),1,0))</f>
        <v>0</v>
      </c>
      <c r="AC612" s="5">
        <f ca="1" t="shared" si="215"/>
        <v>0</v>
      </c>
      <c r="AD612">
        <f ca="1" t="shared" si="201"/>
        <v>0</v>
      </c>
    </row>
    <row r="613" spans="1:30">
      <c r="A613">
        <f>IF([1]Sheet!A613="","",[1]Sheet!A613)</f>
        <v>3276084</v>
      </c>
      <c r="B613" t="str">
        <f>IF(A613="","",[1]Sheet!B613)</f>
        <v>2025-04-20 17:11:50</v>
      </c>
      <c r="C613" t="str">
        <f>IF(A613="","",[1]Sheet!C613)</f>
        <v>小单32.36  小双35.28  大双32.36</v>
      </c>
      <c r="D613" t="str">
        <f>IF(A613="","",[1]Sheet!D613)</f>
        <v>小双</v>
      </c>
      <c r="E613">
        <f>IF(A613="","",[1]Sheet!E613)</f>
        <v>100</v>
      </c>
      <c r="F613">
        <f>IF(A613="","",[1]Sheet!F613)</f>
        <v>10</v>
      </c>
      <c r="G613" t="str">
        <f>IF(A613="","",[1]Sheet!G613)</f>
        <v>小双</v>
      </c>
      <c r="H613">
        <f>IF(A613="","",[1]Sheet!H613)</f>
        <v>152.7624</v>
      </c>
      <c r="I613">
        <f>IF(A613="","",[1]Sheet!I613)</f>
        <v>52.7624</v>
      </c>
      <c r="J613" t="str">
        <f>IF(A613="","",IF(F613="待开奖","",[1]Sheet!J613))</f>
        <v>是</v>
      </c>
      <c r="K613">
        <f t="shared" si="204"/>
        <v>1</v>
      </c>
      <c r="L613" s="7">
        <f t="shared" si="205"/>
        <v>1</v>
      </c>
      <c r="M613" s="7">
        <f ca="1" t="array" ref="M613">IF(L612="","",IF(ROW()&lt;32,"",AVERAGE(IF(OFFSET(L$2,ROW()-31,0,30,1)&lt;&gt;"",OFFSET(L$2,ROW()-31,0,30,1)))))</f>
        <v>0.620689655172414</v>
      </c>
      <c r="N613" s="8">
        <f ca="1" t="shared" si="206"/>
        <v>0.645161290322581</v>
      </c>
      <c r="O613" s="7">
        <f ca="1" t="array" ref="O613">IF(L612="","",IF(ROW()&lt;32,"",AVERAGE(IF(OFFSET(L$2,ROW()-21,0,20,1)&lt;&gt;"",OFFSET(L$2,ROW()-21,0,20,1)))))</f>
        <v>0.5</v>
      </c>
      <c r="P613" s="8">
        <f ca="1">IF(G612=0,P611,IF(L612="","",IF(ROW()&lt;32,"",IF(ROW()=32,AVERAGE(L582:L611),2/31*L612+(1-2/31)*O613))))</f>
        <v>0.532258064516129</v>
      </c>
      <c r="Q613" s="7">
        <f t="shared" si="207"/>
        <v>52.7624</v>
      </c>
      <c r="R613" s="7">
        <f t="shared" si="208"/>
        <v>7677.44559999984</v>
      </c>
      <c r="S613" s="14">
        <f t="shared" si="209"/>
        <v>-0.0566654716853783</v>
      </c>
      <c r="T613" s="15">
        <f ca="1" t="shared" si="210"/>
        <v>0.645161290322581</v>
      </c>
      <c r="U613" s="14">
        <f t="shared" si="211"/>
        <v>0.083279692126919</v>
      </c>
      <c r="V613" s="9">
        <f t="shared" si="212"/>
        <v>-3.62947605637049</v>
      </c>
      <c r="W613" s="16">
        <f t="shared" si="213"/>
        <v>0.555862975343561</v>
      </c>
      <c r="X613" s="17">
        <f ca="1" t="shared" si="214"/>
        <v>-0.220312599181866</v>
      </c>
      <c r="Y613" s="9">
        <f ca="1">IF(X613="","",AVERAGE(X584:X613))</f>
        <v>-0.116045032763638</v>
      </c>
      <c r="Z613" s="5">
        <f ca="1">IF(X613="","",(_xlfn.STDEV.P(X584:X613)))</f>
        <v>0.0844352053999074</v>
      </c>
      <c r="AA613">
        <f ca="1">IF(X613="","",IF(X613&gt;0,IF(X613&gt;Y613+Z613*$Z$1,I613,0),0))</f>
        <v>0</v>
      </c>
      <c r="AB613">
        <f>IF(S613="","",IF(OR(F612=13,F612=14),1,0))</f>
        <v>0</v>
      </c>
      <c r="AC613" s="5">
        <f ca="1" t="shared" si="215"/>
        <v>0</v>
      </c>
      <c r="AD613">
        <f ca="1" t="shared" si="201"/>
        <v>0</v>
      </c>
    </row>
    <row r="614" spans="1:30">
      <c r="A614">
        <f>IF([1]Sheet!A614="","",[1]Sheet!A614)</f>
        <v>3276085</v>
      </c>
      <c r="B614" t="str">
        <f>IF(A614="","",[1]Sheet!B614)</f>
        <v>2025-04-20 17:15:11</v>
      </c>
      <c r="C614" t="str">
        <f>IF(A614="","",[1]Sheet!C614)</f>
        <v>小单32.36  小双35.28  大双32.36</v>
      </c>
      <c r="D614" t="str">
        <f>IF(A614="","",[1]Sheet!D614)</f>
        <v>小双</v>
      </c>
      <c r="E614">
        <f>IF(A614="","",[1]Sheet!E614)</f>
        <v>100</v>
      </c>
      <c r="F614">
        <f>IF(A614="","",[1]Sheet!F614)</f>
        <v>4</v>
      </c>
      <c r="G614" t="str">
        <f>IF(A614="","",[1]Sheet!G614)</f>
        <v>小双</v>
      </c>
      <c r="H614">
        <f>IF(A614="","",[1]Sheet!H614)</f>
        <v>152.7624</v>
      </c>
      <c r="I614">
        <f>IF(A614="","",[1]Sheet!I614)</f>
        <v>52.7624</v>
      </c>
      <c r="J614" t="str">
        <f>IF(A614="","",IF(F614="待开奖","",[1]Sheet!J614))</f>
        <v>是</v>
      </c>
      <c r="K614">
        <f t="shared" si="204"/>
        <v>1</v>
      </c>
      <c r="L614" s="7">
        <f t="shared" si="205"/>
        <v>1</v>
      </c>
      <c r="M614" s="7">
        <f ca="1" t="array" ref="M614">IF(L613="","",IF(ROW()&lt;32,"",AVERAGE(IF(OFFSET(L$2,ROW()-31,0,30,1)&lt;&gt;"",OFFSET(L$2,ROW()-31,0,30,1)))))</f>
        <v>0.620689655172414</v>
      </c>
      <c r="N614" s="8">
        <f ca="1" t="shared" si="206"/>
        <v>0.645161290322581</v>
      </c>
      <c r="O614" s="7">
        <f ca="1" t="array" ref="O614">IF(L613="","",IF(ROW()&lt;32,"",AVERAGE(IF(OFFSET(L$2,ROW()-21,0,20,1)&lt;&gt;"",OFFSET(L$2,ROW()-21,0,20,1)))))</f>
        <v>0.5</v>
      </c>
      <c r="P614" s="8">
        <f ca="1">IF(G613=0,P612,IF(L613="","",IF(ROW()&lt;32,"",IF(ROW()=32,AVERAGE(L583:L612),2/31*L613+(1-2/31)*O614))))</f>
        <v>0.532258064516129</v>
      </c>
      <c r="Q614" s="7">
        <f t="shared" si="207"/>
        <v>52.7624</v>
      </c>
      <c r="R614" s="7">
        <f t="shared" si="208"/>
        <v>7730.20799999984</v>
      </c>
      <c r="S614" s="14">
        <f t="shared" si="209"/>
        <v>-0.0562952772514123</v>
      </c>
      <c r="T614" s="15">
        <f ca="1" t="shared" si="210"/>
        <v>0.645161290322581</v>
      </c>
      <c r="U614" s="14">
        <f t="shared" si="211"/>
        <v>0.083279692126919</v>
      </c>
      <c r="V614" s="9">
        <f t="shared" si="212"/>
        <v>-3.93342983272787</v>
      </c>
      <c r="W614" s="16">
        <f t="shared" si="213"/>
        <v>0.639205562905757</v>
      </c>
      <c r="X614" s="17">
        <f ca="1" t="shared" si="214"/>
        <v>-0.242262659731195</v>
      </c>
      <c r="Y614" s="9">
        <f ca="1">IF(X614="","",AVERAGE(X585:X614))</f>
        <v>-0.122738723079586</v>
      </c>
      <c r="Z614" s="5">
        <f ca="1">IF(X614="","",(_xlfn.STDEV.P(X585:X614)))</f>
        <v>0.086197779171935</v>
      </c>
      <c r="AA614">
        <f ca="1">IF(X614="","",IF(X614&gt;0,IF(X614&gt;Y614+Z614*$Z$1,I614,0),0))</f>
        <v>0</v>
      </c>
      <c r="AB614">
        <f>IF(S614="","",IF(OR(F613=13,F613=14),1,0))</f>
        <v>0</v>
      </c>
      <c r="AC614" s="5">
        <f ca="1" t="shared" si="215"/>
        <v>0</v>
      </c>
      <c r="AD614">
        <f ca="1" t="shared" si="201"/>
        <v>0</v>
      </c>
    </row>
    <row r="615" spans="1:30">
      <c r="A615">
        <f>IF([1]Sheet!A615="","",[1]Sheet!A615)</f>
        <v>3276086</v>
      </c>
      <c r="B615" t="str">
        <f>IF(A615="","",[1]Sheet!B615)</f>
        <v>2025-04-20 17:18:42</v>
      </c>
      <c r="C615" t="str">
        <f>IF(A615="","",[1]Sheet!C615)</f>
        <v>小单32.36  小双35.28  大双32.36</v>
      </c>
      <c r="D615" t="str">
        <f>IF(A615="","",[1]Sheet!D615)</f>
        <v>小双</v>
      </c>
      <c r="E615">
        <f>IF(A615="","",[1]Sheet!E615)</f>
        <v>100</v>
      </c>
      <c r="F615">
        <f>IF(A615="","",[1]Sheet!F615)</f>
        <v>7</v>
      </c>
      <c r="G615" t="str">
        <f>IF(A615="","",[1]Sheet!G615)</f>
        <v>小单</v>
      </c>
      <c r="H615">
        <f>IF(A615="","",[1]Sheet!H615)</f>
        <v>152.7392</v>
      </c>
      <c r="I615">
        <f>IF(A615="","",[1]Sheet!I615)</f>
        <v>52.7392</v>
      </c>
      <c r="J615" t="str">
        <f>IF(A615="","",IF(F615="待开奖","",[1]Sheet!J615))</f>
        <v>是</v>
      </c>
      <c r="K615">
        <f t="shared" si="204"/>
        <v>1</v>
      </c>
      <c r="L615" s="7">
        <f t="shared" si="205"/>
        <v>1</v>
      </c>
      <c r="M615" s="7">
        <f ca="1" t="array" ref="M615">IF(L614="","",IF(ROW()&lt;32,"",AVERAGE(IF(OFFSET(L$2,ROW()-31,0,30,1)&lt;&gt;"",OFFSET(L$2,ROW()-31,0,30,1)))))</f>
        <v>0.620689655172414</v>
      </c>
      <c r="N615" s="8">
        <f ca="1" t="shared" si="206"/>
        <v>0.645161290322581</v>
      </c>
      <c r="O615" s="7">
        <f ca="1" t="array" ref="O615">IF(L614="","",IF(ROW()&lt;32,"",AVERAGE(IF(OFFSET(L$2,ROW()-21,0,20,1)&lt;&gt;"",OFFSET(L$2,ROW()-21,0,20,1)))))</f>
        <v>0.5</v>
      </c>
      <c r="P615" s="8">
        <f ca="1">IF(G614=0,P613,IF(L614="","",IF(ROW()&lt;32,"",IF(ROW()=32,AVERAGE(L584:L613),2/31*L614+(1-2/31)*O615))))</f>
        <v>0.532258064516129</v>
      </c>
      <c r="Q615" s="7">
        <f t="shared" si="207"/>
        <v>52.7392</v>
      </c>
      <c r="R615" s="7">
        <f t="shared" si="208"/>
        <v>7782.94719999984</v>
      </c>
      <c r="S615" s="14">
        <f t="shared" si="209"/>
        <v>-0.0417887846936272</v>
      </c>
      <c r="T615" s="15">
        <f ca="1" t="shared" si="210"/>
        <v>0.645161290322581</v>
      </c>
      <c r="U615" s="14">
        <f t="shared" si="211"/>
        <v>0.083279692126919</v>
      </c>
      <c r="V615" s="9">
        <f t="shared" si="212"/>
        <v>-3.94623536793873</v>
      </c>
      <c r="W615" s="16">
        <f t="shared" si="213"/>
        <v>0.639223408510507</v>
      </c>
      <c r="X615" s="17">
        <f ca="1" t="shared" si="214"/>
        <v>-0.23918948092447</v>
      </c>
      <c r="Y615" s="9">
        <f ca="1">IF(X615="","",AVERAGE(X586:X615))</f>
        <v>-0.129288267052377</v>
      </c>
      <c r="Z615" s="5">
        <f ca="1">IF(X615="","",(_xlfn.STDEV.P(X586:X615)))</f>
        <v>0.0873250453118474</v>
      </c>
      <c r="AA615">
        <f ca="1">IF(X615="","",IF(X615&gt;0,IF(X615&gt;Y615+Z615*$Z$1,I615,0),0))</f>
        <v>0</v>
      </c>
      <c r="AB615">
        <f>IF(S615="","",IF(OR(F614=13,F614=14),1,0))</f>
        <v>0</v>
      </c>
      <c r="AC615" s="5">
        <f ca="1" t="shared" si="215"/>
        <v>0</v>
      </c>
      <c r="AD615">
        <f ca="1" t="shared" si="201"/>
        <v>0</v>
      </c>
    </row>
    <row r="616" spans="1:30">
      <c r="A616">
        <f>IF([1]Sheet!A616="","",[1]Sheet!A616)</f>
        <v>3276087</v>
      </c>
      <c r="B616" t="str">
        <f>IF(A616="","",[1]Sheet!B616)</f>
        <v>2025-04-20 17:22:13</v>
      </c>
      <c r="C616" t="str">
        <f>IF(A616="","",[1]Sheet!C616)</f>
        <v>小单32.36  小双35.28  大双32.36</v>
      </c>
      <c r="D616" t="str">
        <f>IF(A616="","",[1]Sheet!D616)</f>
        <v>小双</v>
      </c>
      <c r="E616">
        <f>IF(A616="","",[1]Sheet!E616)</f>
        <v>100</v>
      </c>
      <c r="F616">
        <f>IF(A616="","",[1]Sheet!F616)</f>
        <v>18</v>
      </c>
      <c r="G616" t="str">
        <f>IF(A616="","",[1]Sheet!G616)</f>
        <v>大双</v>
      </c>
      <c r="H616">
        <f>IF(A616="","",[1]Sheet!H616)</f>
        <v>152.7392</v>
      </c>
      <c r="I616">
        <f>IF(A616="","",[1]Sheet!I616)</f>
        <v>52.7392</v>
      </c>
      <c r="J616" t="str">
        <f>IF(A616="","",IF(F616="待开奖","",[1]Sheet!J616))</f>
        <v>是</v>
      </c>
      <c r="K616">
        <f t="shared" si="204"/>
        <v>1</v>
      </c>
      <c r="L616" s="7">
        <f t="shared" si="205"/>
        <v>1</v>
      </c>
      <c r="M616" s="7">
        <f ca="1" t="array" ref="M616">IF(L615="","",IF(ROW()&lt;32,"",AVERAGE(IF(OFFSET(L$2,ROW()-31,0,30,1)&lt;&gt;"",OFFSET(L$2,ROW()-31,0,30,1)))))</f>
        <v>0.633333333333333</v>
      </c>
      <c r="N616" s="8">
        <f ca="1" t="shared" si="206"/>
        <v>0.645161290322581</v>
      </c>
      <c r="O616" s="7">
        <f ca="1" t="array" ref="O616">IF(L615="","",IF(ROW()&lt;32,"",AVERAGE(IF(OFFSET(L$2,ROW()-21,0,20,1)&lt;&gt;"",OFFSET(L$2,ROW()-21,0,20,1)))))</f>
        <v>0.55</v>
      </c>
      <c r="P616" s="8">
        <f ca="1">IF(G615=0,P614,IF(L615="","",IF(ROW()&lt;32,"",IF(ROW()=32,AVERAGE(L585:L614),2/31*L615+(1-2/31)*O616))))</f>
        <v>0.579032258064516</v>
      </c>
      <c r="Q616" s="7">
        <f t="shared" si="207"/>
        <v>52.7392</v>
      </c>
      <c r="R616" s="7">
        <f t="shared" si="208"/>
        <v>7835.68639999984</v>
      </c>
      <c r="S616" s="14">
        <f t="shared" si="209"/>
        <v>-0.0352514065368833</v>
      </c>
      <c r="T616" s="15">
        <f ca="1" t="shared" si="210"/>
        <v>0.645161290322581</v>
      </c>
      <c r="U616" s="14">
        <f t="shared" si="211"/>
        <v>0.083279692126919</v>
      </c>
      <c r="V616" s="9">
        <f t="shared" si="212"/>
        <v>-3.87973160950603</v>
      </c>
      <c r="W616" s="16">
        <f t="shared" si="213"/>
        <v>0.736438118729375</v>
      </c>
      <c r="X616" s="17">
        <f ca="1" t="shared" si="214"/>
        <v>-0.22085642061229</v>
      </c>
      <c r="Y616" s="9">
        <f ca="1">IF(X616="","",AVERAGE(X587:X616))</f>
        <v>-0.135315703194205</v>
      </c>
      <c r="Z616" s="5">
        <f ca="1">IF(X616="","",(_xlfn.STDEV.P(X587:X616)))</f>
        <v>0.0871967680328399</v>
      </c>
      <c r="AA616">
        <f ca="1">IF(X616="","",IF(X616&gt;0,IF(X616&gt;Y616+Z616*$Z$1,I616,0),0))</f>
        <v>0</v>
      </c>
      <c r="AB616">
        <f>IF(S616="","",IF(OR(F615=13,F615=14),1,0))</f>
        <v>0</v>
      </c>
      <c r="AC616" s="5">
        <f ca="1" t="shared" si="215"/>
        <v>0</v>
      </c>
      <c r="AD616">
        <f ca="1" t="shared" si="201"/>
        <v>0</v>
      </c>
    </row>
    <row r="617" spans="1:30">
      <c r="A617">
        <f>IF([1]Sheet!A617="","",[1]Sheet!A617)</f>
        <v>3276088</v>
      </c>
      <c r="B617" t="str">
        <f>IF(A617="","",[1]Sheet!B617)</f>
        <v>2025-04-20 17:25:44</v>
      </c>
      <c r="C617" t="str">
        <f>IF(A617="","",[1]Sheet!C617)</f>
        <v>小单32.36  小双35.28  大双32.36</v>
      </c>
      <c r="D617" t="str">
        <f>IF(A617="","",[1]Sheet!D617)</f>
        <v>小双</v>
      </c>
      <c r="E617">
        <f>IF(A617="","",[1]Sheet!E617)</f>
        <v>100</v>
      </c>
      <c r="F617">
        <f>IF(A617="","",[1]Sheet!F617)</f>
        <v>12</v>
      </c>
      <c r="G617" t="str">
        <f>IF(A617="","",[1]Sheet!G617)</f>
        <v>小双</v>
      </c>
      <c r="H617">
        <f>IF(A617="","",[1]Sheet!H617)</f>
        <v>152.7624</v>
      </c>
      <c r="I617">
        <f>IF(A617="","",[1]Sheet!I617)</f>
        <v>52.7624</v>
      </c>
      <c r="J617" t="str">
        <f>IF(A617="","",IF(F617="待开奖","",[1]Sheet!J617))</f>
        <v>是</v>
      </c>
      <c r="K617">
        <f t="shared" si="204"/>
        <v>1</v>
      </c>
      <c r="L617" s="7">
        <f t="shared" si="205"/>
        <v>1</v>
      </c>
      <c r="M617" s="7">
        <f ca="1" t="array" ref="M617">IF(L616="","",IF(ROW()&lt;32,"",AVERAGE(IF(OFFSET(L$2,ROW()-31,0,30,1)&lt;&gt;"",OFFSET(L$2,ROW()-31,0,30,1)))))</f>
        <v>0.633333333333333</v>
      </c>
      <c r="N617" s="8">
        <f ca="1" t="shared" si="206"/>
        <v>0.656989247311828</v>
      </c>
      <c r="O617" s="7">
        <f ca="1" t="array" ref="O617">IF(L616="","",IF(ROW()&lt;32,"",AVERAGE(IF(OFFSET(L$2,ROW()-21,0,20,1)&lt;&gt;"",OFFSET(L$2,ROW()-21,0,20,1)))))</f>
        <v>0.6</v>
      </c>
      <c r="P617" s="8">
        <f ca="1">IF(G616=0,P615,IF(L616="","",IF(ROW()&lt;32,"",IF(ROW()=32,AVERAGE(L586:L615),2/31*L616+(1-2/31)*O617))))</f>
        <v>0.625806451612903</v>
      </c>
      <c r="Q617" s="7">
        <f t="shared" si="207"/>
        <v>52.7624</v>
      </c>
      <c r="R617" s="7">
        <f t="shared" si="208"/>
        <v>7888.44879999984</v>
      </c>
      <c r="S617" s="14">
        <f t="shared" si="209"/>
        <v>-0.0350224515272733</v>
      </c>
      <c r="T617" s="15">
        <f ca="1" t="shared" si="210"/>
        <v>0.656989247311828</v>
      </c>
      <c r="U617" s="14">
        <f t="shared" si="211"/>
        <v>0.083279692126919</v>
      </c>
      <c r="V617" s="9">
        <f t="shared" si="212"/>
        <v>-3.96199087193669</v>
      </c>
      <c r="W617" s="16">
        <f t="shared" si="213"/>
        <v>0.780385987133762</v>
      </c>
      <c r="X617" s="17">
        <f ca="1" t="shared" si="214"/>
        <v>-0.222253282114185</v>
      </c>
      <c r="Y617" s="9">
        <f ca="1">IF(X617="","",AVERAGE(X588:X617))</f>
        <v>-0.141123294949318</v>
      </c>
      <c r="Z617" s="5">
        <f ca="1">IF(X617="","",(_xlfn.STDEV.P(X588:X617)))</f>
        <v>0.086991381795253</v>
      </c>
      <c r="AA617">
        <f ca="1">IF(X617="","",IF(X617&gt;0,IF(X617&gt;Y617+Z617*$Z$1,I617,0),0))</f>
        <v>0</v>
      </c>
      <c r="AB617">
        <f>IF(S617="","",IF(OR(F616=13,F616=14),1,0))</f>
        <v>0</v>
      </c>
      <c r="AC617" s="5">
        <f ca="1" t="shared" si="202"/>
        <v>0</v>
      </c>
      <c r="AD617">
        <f ca="1" t="shared" si="201"/>
        <v>0</v>
      </c>
    </row>
    <row r="618" spans="1:30">
      <c r="A618">
        <f>IF([1]Sheet!A618="","",[1]Sheet!A618)</f>
        <v>3276089</v>
      </c>
      <c r="B618" t="str">
        <f>IF(A618="","",[1]Sheet!B618)</f>
        <v>2025-04-20 17:29:15</v>
      </c>
      <c r="C618" t="str">
        <f>IF(A618="","",[1]Sheet!C618)</f>
        <v>小单32.36  小双35.28  大双32.36</v>
      </c>
      <c r="D618" t="str">
        <f>IF(A618="","",[1]Sheet!D618)</f>
        <v>小双</v>
      </c>
      <c r="E618">
        <f>IF(A618="","",[1]Sheet!E618)</f>
        <v>100</v>
      </c>
      <c r="F618">
        <f>IF(A618="","",[1]Sheet!F618)</f>
        <v>14</v>
      </c>
      <c r="G618" t="str">
        <f>IF(A618="","",[1]Sheet!G618)</f>
        <v>大双</v>
      </c>
      <c r="H618">
        <f>IF(A618="","",[1]Sheet!H618)</f>
        <v>0</v>
      </c>
      <c r="I618">
        <f>IF(A618="","",[1]Sheet!I618)</f>
        <v>-100</v>
      </c>
      <c r="J618" t="str">
        <f>IF(A618="","",IF(F618="待开奖","",[1]Sheet!J618))</f>
        <v>否</v>
      </c>
      <c r="K618">
        <f t="shared" ref="K618:K633" si="216">IF(J618="是",1,IF(J618="否",0,""))</f>
        <v>0</v>
      </c>
      <c r="L618" s="7">
        <f t="shared" ref="L618:L633" si="217">IF(G618="","",IF(F618="待开奖","",IF(MID(D618,1,1)=MID(G618,1,1),1,IF(MID(D618,2,1)=MID(G618,2,1),1,0))))</f>
        <v>1</v>
      </c>
      <c r="M618" s="7">
        <f ca="1" t="array" ref="M618">IF(L617="","",IF(ROW()&lt;32,"",AVERAGE(IF(OFFSET(L$2,ROW()-31,0,30,1)&lt;&gt;"",OFFSET(L$2,ROW()-31,0,30,1)))))</f>
        <v>0.633333333333333</v>
      </c>
      <c r="N618" s="8">
        <f ca="1" t="shared" ref="N618:N633" si="218">IF(G617=0,N616,IF(L617="","",IF(ROW()&lt;32,"",IF(ROW()=32,AVERAGE(L587:L616),2/31*L617+(1-2/31)*M617))))</f>
        <v>0.656989247311828</v>
      </c>
      <c r="O618" s="7">
        <f ca="1" t="array" ref="O618">IF(L617="","",IF(ROW()&lt;32,"",AVERAGE(IF(OFFSET(L$2,ROW()-21,0,20,1)&lt;&gt;"",OFFSET(L$2,ROW()-21,0,20,1)))))</f>
        <v>0.6</v>
      </c>
      <c r="P618" s="8">
        <f ca="1" t="shared" ref="P618:P633" si="219">IF(G617=0,P616,IF(L617="","",IF(ROW()&lt;32,"",IF(ROW()=32,AVERAGE(L587:L616),2/31*L617+(1-2/31)*O618))))</f>
        <v>0.625806451612903</v>
      </c>
      <c r="Q618" s="7">
        <f t="shared" ref="Q618:Q633" si="220">IF(OR(F618=13,F618=14),IF(L618=1,-68.1,I618),I618)</f>
        <v>-68.1</v>
      </c>
      <c r="R618" s="7">
        <f t="shared" ref="R618:R633" si="221">IF(G618=0,R617,IF(Q618="","",+R617+Q618))</f>
        <v>7820.34879999984</v>
      </c>
      <c r="S618" s="14">
        <f t="shared" ref="S618:S633" si="222">IF(R617="","",(R617-R588)/R588)</f>
        <v>-0.0203083687134904</v>
      </c>
      <c r="T618" s="15">
        <f ca="1" t="shared" ref="T618:T633" si="223">N618</f>
        <v>0.656989247311828</v>
      </c>
      <c r="U618" s="14">
        <f t="shared" ref="U618:U633" si="224">IF(R617="","",(MAX(R588:R617)-MIN(R588:R617))/MAX(R588:R617))</f>
        <v>0.083279692126919</v>
      </c>
      <c r="V618" s="9">
        <f t="shared" ref="V618:V633" si="225">IF(ROW()&lt;=62,"",IF(S618="","",(AVERAGE(S589:S618)-0)/(_xlfn.STDEV.P(S589:S618)+1/1000000)))</f>
        <v>-3.59535706196016</v>
      </c>
      <c r="W618" s="16">
        <f t="shared" ref="W618:W633" si="226">IF(I617="","",IF(ABS(SUMIF(I588:I617,"&lt;0"))=0,10,IF(SUMIF(I588:I617,"&gt;0")/ABS(SUMIF(I588:I617,"&lt;0"))&gt;10,10,SUMIF(I588:I617,"&gt;0")/ABS(SUMIF(I588:I617,"&lt;0")))))</f>
        <v>0.780405319822672</v>
      </c>
      <c r="X618" s="17">
        <f ca="1" t="shared" ref="X618:X633" si="227">IF(V618="","",S618*0.3+T618*0.2-0.3*U618+0.1*V618+0.1*W618)</f>
        <v>-0.181173743003506</v>
      </c>
      <c r="Y618" s="9">
        <f ca="1" t="shared" ref="Y618:Y633" si="228">IF(X618="","",AVERAGE(X589:X618))</f>
        <v>-0.146033008039494</v>
      </c>
      <c r="Z618" s="5">
        <f ca="1" t="shared" ref="Z618:Z633" si="229">IF(X618="","",(_xlfn.STDEV.P(X589:X618)))</f>
        <v>0.084932379946299</v>
      </c>
      <c r="AA618">
        <f ca="1" t="shared" ref="AA618:AA633" si="230">IF(X618="","",IF(X618&gt;0,IF(X618&gt;Y618+Z618*$Z$1,I618,0),0))</f>
        <v>0</v>
      </c>
      <c r="AB618">
        <f t="shared" ref="AB618:AB633" si="231">IF(S618="","",IF(OR(F617=13,F617=14),1,0))</f>
        <v>0</v>
      </c>
      <c r="AC618" s="5">
        <f ca="1" t="shared" ref="AC618:AC633" si="232">IF(OR(SUM(AB599:AB618)&gt;3,SUM(AB609:AB618)&gt;2),0,AA618)</f>
        <v>0</v>
      </c>
      <c r="AD618">
        <f ca="1" t="shared" ref="AD618:AD633" si="233">IF(X618&gt;=$Y$1,I618,0)</f>
        <v>0</v>
      </c>
    </row>
    <row r="619" spans="1:30">
      <c r="A619">
        <f>IF([1]Sheet!A619="","",[1]Sheet!A619)</f>
        <v>3276090</v>
      </c>
      <c r="B619" t="str">
        <f>IF(A619="","",[1]Sheet!B619)</f>
        <v>2025-04-20 17:32:46</v>
      </c>
      <c r="C619" t="str">
        <f>IF(A619="","",[1]Sheet!C619)</f>
        <v>小单32.36  小双35.28  大双32.36</v>
      </c>
      <c r="D619" t="str">
        <f>IF(A619="","",[1]Sheet!D619)</f>
        <v>小双</v>
      </c>
      <c r="E619">
        <f>IF(A619="","",[1]Sheet!E619)</f>
        <v>100</v>
      </c>
      <c r="F619">
        <f>IF(A619="","",[1]Sheet!F619)</f>
        <v>10</v>
      </c>
      <c r="G619" t="str">
        <f>IF(A619="","",[1]Sheet!G619)</f>
        <v>小双</v>
      </c>
      <c r="H619">
        <f>IF(A619="","",[1]Sheet!H619)</f>
        <v>152.7624</v>
      </c>
      <c r="I619">
        <f>IF(A619="","",[1]Sheet!I619)</f>
        <v>52.7624</v>
      </c>
      <c r="J619" t="str">
        <f>IF(A619="","",IF(F619="待开奖","",[1]Sheet!J619))</f>
        <v>是</v>
      </c>
      <c r="K619">
        <f t="shared" si="216"/>
        <v>1</v>
      </c>
      <c r="L619" s="7">
        <f t="shared" si="217"/>
        <v>1</v>
      </c>
      <c r="M619" s="7">
        <f ca="1" t="array" ref="M619">IF(L618="","",IF(ROW()&lt;32,"",AVERAGE(IF(OFFSET(L$2,ROW()-31,0,30,1)&lt;&gt;"",OFFSET(L$2,ROW()-31,0,30,1)))))</f>
        <v>0.666666666666667</v>
      </c>
      <c r="N619" s="8">
        <f ca="1" t="shared" si="218"/>
        <v>0.656989247311828</v>
      </c>
      <c r="O619" s="7">
        <f ca="1" t="array" ref="O619">IF(L618="","",IF(ROW()&lt;32,"",AVERAGE(IF(OFFSET(L$2,ROW()-21,0,20,1)&lt;&gt;"",OFFSET(L$2,ROW()-21,0,20,1)))))</f>
        <v>0.65</v>
      </c>
      <c r="P619" s="8">
        <f ca="1" t="shared" si="219"/>
        <v>0.67258064516129</v>
      </c>
      <c r="Q619" s="7">
        <f t="shared" si="220"/>
        <v>52.7624</v>
      </c>
      <c r="R619" s="7">
        <f t="shared" si="221"/>
        <v>7873.11119999983</v>
      </c>
      <c r="S619" s="14">
        <f t="shared" si="222"/>
        <v>-0.0165521726235635</v>
      </c>
      <c r="T619" s="15">
        <f ca="1" t="shared" si="223"/>
        <v>0.656989247311828</v>
      </c>
      <c r="U619" s="14">
        <f t="shared" si="224"/>
        <v>0.083279692126919</v>
      </c>
      <c r="V619" s="9">
        <f t="shared" si="225"/>
        <v>-3.24606866267278</v>
      </c>
      <c r="W619" s="16">
        <f t="shared" si="226"/>
        <v>0.780405319822672</v>
      </c>
      <c r="X619" s="17">
        <f ca="1" t="shared" si="227"/>
        <v>-0.14511804424779</v>
      </c>
      <c r="Y619" s="9">
        <f ca="1" t="shared" si="228"/>
        <v>-0.149974082832934</v>
      </c>
      <c r="Z619" s="5">
        <f ca="1" t="shared" si="229"/>
        <v>0.0820048967776771</v>
      </c>
      <c r="AA619">
        <f ca="1" t="shared" si="230"/>
        <v>0</v>
      </c>
      <c r="AB619">
        <f t="shared" si="231"/>
        <v>1</v>
      </c>
      <c r="AC619" s="5">
        <f ca="1" t="shared" si="232"/>
        <v>0</v>
      </c>
      <c r="AD619">
        <f ca="1" t="shared" si="233"/>
        <v>0</v>
      </c>
    </row>
    <row r="620" spans="1:30">
      <c r="A620">
        <f>IF([1]Sheet!A620="","",[1]Sheet!A620)</f>
        <v>3276091</v>
      </c>
      <c r="B620" t="str">
        <f>IF(A620="","",[1]Sheet!B620)</f>
        <v>2025-04-20 17:36:17</v>
      </c>
      <c r="C620" t="str">
        <f>IF(A620="","",[1]Sheet!C620)</f>
        <v>小单32.36  小双35.28  大双32.36</v>
      </c>
      <c r="D620" t="str">
        <f>IF(A620="","",[1]Sheet!D620)</f>
        <v>小双</v>
      </c>
      <c r="E620">
        <f>IF(A620="","",[1]Sheet!E620)</f>
        <v>100</v>
      </c>
      <c r="F620">
        <f>IF(A620="","",[1]Sheet!F620)</f>
        <v>19</v>
      </c>
      <c r="G620" t="str">
        <f>IF(A620="","",[1]Sheet!G620)</f>
        <v>大单</v>
      </c>
      <c r="H620">
        <f>IF(A620="","",[1]Sheet!H620)</f>
        <v>0</v>
      </c>
      <c r="I620">
        <f>IF(A620="","",[1]Sheet!I620)</f>
        <v>-100</v>
      </c>
      <c r="J620" t="str">
        <f>IF(A620="","",IF(F620="待开奖","",[1]Sheet!J620))</f>
        <v>否</v>
      </c>
      <c r="K620">
        <f t="shared" si="216"/>
        <v>0</v>
      </c>
      <c r="L620" s="7">
        <f t="shared" si="217"/>
        <v>0</v>
      </c>
      <c r="M620" s="7">
        <f ca="1" t="array" ref="M620">IF(L619="","",IF(ROW()&lt;32,"",AVERAGE(IF(OFFSET(L$2,ROW()-31,0,30,1)&lt;&gt;"",OFFSET(L$2,ROW()-31,0,30,1)))))</f>
        <v>0.633333333333333</v>
      </c>
      <c r="N620" s="8">
        <f ca="1" t="shared" si="218"/>
        <v>0.688172043010753</v>
      </c>
      <c r="O620" s="7">
        <f ca="1" t="array" ref="O620">IF(L619="","",IF(ROW()&lt;32,"",AVERAGE(IF(OFFSET(L$2,ROW()-21,0,20,1)&lt;&gt;"",OFFSET(L$2,ROW()-21,0,20,1)))))</f>
        <v>0.65</v>
      </c>
      <c r="P620" s="8">
        <f ca="1" t="shared" si="219"/>
        <v>0.67258064516129</v>
      </c>
      <c r="Q620" s="7">
        <f t="shared" si="220"/>
        <v>-100</v>
      </c>
      <c r="R620" s="7">
        <f t="shared" si="221"/>
        <v>7773.11119999983</v>
      </c>
      <c r="S620" s="14">
        <f t="shared" si="222"/>
        <v>-0.015909517251752</v>
      </c>
      <c r="T620" s="15">
        <f ca="1" t="shared" si="223"/>
        <v>0.688172043010753</v>
      </c>
      <c r="U620" s="14">
        <f t="shared" si="224"/>
        <v>0.083279692126919</v>
      </c>
      <c r="V620" s="9">
        <f t="shared" si="225"/>
        <v>-3.14525151765581</v>
      </c>
      <c r="W620" s="16">
        <f t="shared" si="226"/>
        <v>0.899312752263554</v>
      </c>
      <c r="X620" s="17">
        <f ca="1" t="shared" si="227"/>
        <v>-0.116716230750677</v>
      </c>
      <c r="Y620" s="9">
        <f ca="1" t="shared" si="228"/>
        <v>-0.152214142781279</v>
      </c>
      <c r="Z620" s="5">
        <f ca="1" t="shared" si="229"/>
        <v>0.0801264625760126</v>
      </c>
      <c r="AA620">
        <f ca="1" t="shared" si="230"/>
        <v>0</v>
      </c>
      <c r="AB620">
        <f t="shared" si="231"/>
        <v>0</v>
      </c>
      <c r="AC620" s="5">
        <f ca="1" t="shared" si="232"/>
        <v>0</v>
      </c>
      <c r="AD620">
        <f ca="1" t="shared" si="233"/>
        <v>0</v>
      </c>
    </row>
    <row r="621" spans="1:30">
      <c r="A621">
        <f>IF([1]Sheet!A621="","",[1]Sheet!A621)</f>
        <v>3276092</v>
      </c>
      <c r="B621" t="str">
        <f>IF(A621="","",[1]Sheet!B621)</f>
        <v>2025-04-20 17:39:48</v>
      </c>
      <c r="C621" t="str">
        <f>IF(A621="","",[1]Sheet!C621)</f>
        <v>小单32.36  小双35.28  大双32.36</v>
      </c>
      <c r="D621" t="str">
        <f>IF(A621="","",[1]Sheet!D621)</f>
        <v>小双</v>
      </c>
      <c r="E621">
        <f>IF(A621="","",[1]Sheet!E621)</f>
        <v>100</v>
      </c>
      <c r="F621">
        <f>IF(A621="","",[1]Sheet!F621)</f>
        <v>23</v>
      </c>
      <c r="G621" t="str">
        <f>IF(A621="","",[1]Sheet!G621)</f>
        <v>大单</v>
      </c>
      <c r="H621">
        <f>IF(A621="","",[1]Sheet!H621)</f>
        <v>0</v>
      </c>
      <c r="I621">
        <f>IF(A621="","",[1]Sheet!I621)</f>
        <v>-100</v>
      </c>
      <c r="J621" t="str">
        <f>IF(A621="","",IF(F621="待开奖","",[1]Sheet!J621))</f>
        <v>否</v>
      </c>
      <c r="K621">
        <f t="shared" si="216"/>
        <v>0</v>
      </c>
      <c r="L621" s="7">
        <f t="shared" si="217"/>
        <v>0</v>
      </c>
      <c r="M621" s="7">
        <f ca="1" t="array" ref="M621">IF(L620="","",IF(ROW()&lt;32,"",AVERAGE(IF(OFFSET(L$2,ROW()-31,0,30,1)&lt;&gt;"",OFFSET(L$2,ROW()-31,0,30,1)))))</f>
        <v>0.6</v>
      </c>
      <c r="N621" s="8">
        <f ca="1" t="shared" si="218"/>
        <v>0.59247311827957</v>
      </c>
      <c r="O621" s="7">
        <f ca="1" t="array" ref="O621">IF(L620="","",IF(ROW()&lt;32,"",AVERAGE(IF(OFFSET(L$2,ROW()-21,0,20,1)&lt;&gt;"",OFFSET(L$2,ROW()-21,0,20,1)))))</f>
        <v>0.6</v>
      </c>
      <c r="P621" s="8">
        <f ca="1" t="shared" si="219"/>
        <v>0.561290322580645</v>
      </c>
      <c r="Q621" s="7">
        <f t="shared" si="220"/>
        <v>-100</v>
      </c>
      <c r="R621" s="7">
        <f t="shared" si="221"/>
        <v>7673.11119999983</v>
      </c>
      <c r="S621" s="14">
        <f t="shared" si="222"/>
        <v>-0.0342540815941139</v>
      </c>
      <c r="T621" s="15">
        <f ca="1" t="shared" si="223"/>
        <v>0.59247311827957</v>
      </c>
      <c r="U621" s="14">
        <f t="shared" si="224"/>
        <v>0.083279692126919</v>
      </c>
      <c r="V621" s="9">
        <f t="shared" si="225"/>
        <v>-3.17653759889929</v>
      </c>
      <c r="W621" s="16">
        <f t="shared" si="226"/>
        <v>0.784021865937802</v>
      </c>
      <c r="X621" s="17">
        <f ca="1" t="shared" si="227"/>
        <v>-0.156017081756545</v>
      </c>
      <c r="Y621" s="9">
        <f ca="1" t="shared" si="228"/>
        <v>-0.156230341459961</v>
      </c>
      <c r="Z621" s="5">
        <f ca="1" t="shared" si="229"/>
        <v>0.0771412426351434</v>
      </c>
      <c r="AA621">
        <f ca="1" t="shared" si="230"/>
        <v>0</v>
      </c>
      <c r="AB621">
        <f t="shared" si="231"/>
        <v>0</v>
      </c>
      <c r="AC621" s="5">
        <f ca="1" t="shared" si="232"/>
        <v>0</v>
      </c>
      <c r="AD621">
        <f ca="1" t="shared" si="233"/>
        <v>0</v>
      </c>
    </row>
    <row r="622" spans="1:30">
      <c r="A622">
        <f>IF([1]Sheet!A622="","",[1]Sheet!A622)</f>
        <v>3276093</v>
      </c>
      <c r="B622" t="str">
        <f>IF(A622="","",[1]Sheet!B622)</f>
        <v>2025-04-20 17:43:19</v>
      </c>
      <c r="C622" t="str">
        <f>IF(A622="","",[1]Sheet!C622)</f>
        <v>小单32.36  小双35.28  大双32.36</v>
      </c>
      <c r="D622" t="str">
        <f>IF(A622="","",[1]Sheet!D622)</f>
        <v>小双</v>
      </c>
      <c r="E622">
        <f>IF(A622="","",[1]Sheet!E622)</f>
        <v>100</v>
      </c>
      <c r="F622">
        <f>IF(A622="","",[1]Sheet!F622)</f>
        <v>20</v>
      </c>
      <c r="G622" t="str">
        <f>IF(A622="","",[1]Sheet!G622)</f>
        <v>大双</v>
      </c>
      <c r="H622">
        <f>IF(A622="","",[1]Sheet!H622)</f>
        <v>152.7392</v>
      </c>
      <c r="I622">
        <f>IF(A622="","",[1]Sheet!I622)</f>
        <v>52.7392</v>
      </c>
      <c r="J622" t="str">
        <f>IF(A622="","",IF(F622="待开奖","",[1]Sheet!J622))</f>
        <v>是</v>
      </c>
      <c r="K622">
        <f t="shared" si="216"/>
        <v>1</v>
      </c>
      <c r="L622" s="7">
        <f t="shared" si="217"/>
        <v>1</v>
      </c>
      <c r="M622" s="7">
        <f ca="1" t="array" ref="M622">IF(L621="","",IF(ROW()&lt;32,"",AVERAGE(IF(OFFSET(L$2,ROW()-31,0,30,1)&lt;&gt;"",OFFSET(L$2,ROW()-31,0,30,1)))))</f>
        <v>0.6</v>
      </c>
      <c r="N622" s="8">
        <f ca="1" t="shared" si="218"/>
        <v>0.561290322580645</v>
      </c>
      <c r="O622" s="7">
        <f ca="1" t="array" ref="O622">IF(L621="","",IF(ROW()&lt;32,"",AVERAGE(IF(OFFSET(L$2,ROW()-21,0,20,1)&lt;&gt;"",OFFSET(L$2,ROW()-21,0,20,1)))))</f>
        <v>0.65</v>
      </c>
      <c r="P622" s="8">
        <f ca="1" t="shared" si="219"/>
        <v>0.608064516129032</v>
      </c>
      <c r="Q622" s="7">
        <f t="shared" si="220"/>
        <v>52.7392</v>
      </c>
      <c r="R622" s="7">
        <f t="shared" si="221"/>
        <v>7725.85039999983</v>
      </c>
      <c r="S622" s="14">
        <f t="shared" si="222"/>
        <v>-0.0528841672275482</v>
      </c>
      <c r="T622" s="15">
        <f ca="1" t="shared" si="223"/>
        <v>0.561290322580645</v>
      </c>
      <c r="U622" s="14">
        <f t="shared" si="224"/>
        <v>0.083279692126919</v>
      </c>
      <c r="V622" s="9">
        <f t="shared" si="225"/>
        <v>-3.19554052789103</v>
      </c>
      <c r="W622" s="16">
        <f t="shared" si="226"/>
        <v>0.686467493307898</v>
      </c>
      <c r="X622" s="17">
        <f ca="1" t="shared" si="227"/>
        <v>-0.179498396748524</v>
      </c>
      <c r="Y622" s="9">
        <f ca="1" t="shared" si="228"/>
        <v>-0.161294802601195</v>
      </c>
      <c r="Z622" s="5">
        <f ca="1" t="shared" si="229"/>
        <v>0.0734257439376208</v>
      </c>
      <c r="AA622">
        <f ca="1" t="shared" si="230"/>
        <v>0</v>
      </c>
      <c r="AB622">
        <f t="shared" si="231"/>
        <v>0</v>
      </c>
      <c r="AC622" s="5">
        <f ca="1" t="shared" si="232"/>
        <v>0</v>
      </c>
      <c r="AD622">
        <f ca="1" t="shared" si="233"/>
        <v>0</v>
      </c>
    </row>
    <row r="623" spans="1:30">
      <c r="A623">
        <f>IF([1]Sheet!A623="","",[1]Sheet!A623)</f>
        <v>3276094</v>
      </c>
      <c r="B623" t="str">
        <f>IF(A623="","",[1]Sheet!B623)</f>
        <v>2025-04-20 17:46:50</v>
      </c>
      <c r="C623" t="str">
        <f>IF(A623="","",[1]Sheet!C623)</f>
        <v>小单32.36  小双35.28  大双32.36</v>
      </c>
      <c r="D623" t="str">
        <f>IF(A623="","",[1]Sheet!D623)</f>
        <v>小双</v>
      </c>
      <c r="E623">
        <f>IF(A623="","",[1]Sheet!E623)</f>
        <v>100</v>
      </c>
      <c r="F623">
        <f>IF(A623="","",[1]Sheet!F623)</f>
        <v>18</v>
      </c>
      <c r="G623" t="str">
        <f>IF(A623="","",[1]Sheet!G623)</f>
        <v>大双</v>
      </c>
      <c r="H623">
        <f>IF(A623="","",[1]Sheet!H623)</f>
        <v>152.7392</v>
      </c>
      <c r="I623">
        <f>IF(A623="","",[1]Sheet!I623)</f>
        <v>52.7392</v>
      </c>
      <c r="J623" t="str">
        <f>IF(A623="","",IF(F623="待开奖","",[1]Sheet!J623))</f>
        <v>是</v>
      </c>
      <c r="K623">
        <f t="shared" si="216"/>
        <v>1</v>
      </c>
      <c r="L623" s="7">
        <f t="shared" si="217"/>
        <v>1</v>
      </c>
      <c r="M623" s="7">
        <f ca="1" t="array" ref="M623">IF(L622="","",IF(ROW()&lt;32,"",AVERAGE(IF(OFFSET(L$2,ROW()-31,0,30,1)&lt;&gt;"",OFFSET(L$2,ROW()-31,0,30,1)))))</f>
        <v>0.6</v>
      </c>
      <c r="N623" s="8">
        <f ca="1" t="shared" si="218"/>
        <v>0.625806451612903</v>
      </c>
      <c r="O623" s="7">
        <f ca="1" t="array" ref="O623">IF(L622="","",IF(ROW()&lt;32,"",AVERAGE(IF(OFFSET(L$2,ROW()-21,0,20,1)&lt;&gt;"",OFFSET(L$2,ROW()-21,0,20,1)))))</f>
        <v>0.65</v>
      </c>
      <c r="P623" s="8">
        <f ca="1" t="shared" si="219"/>
        <v>0.67258064516129</v>
      </c>
      <c r="Q623" s="7">
        <f t="shared" si="220"/>
        <v>52.7392</v>
      </c>
      <c r="R623" s="7">
        <f t="shared" si="221"/>
        <v>7778.58959999983</v>
      </c>
      <c r="S623" s="14">
        <f t="shared" si="222"/>
        <v>-0.0525421304386573</v>
      </c>
      <c r="T623" s="15">
        <f ca="1" t="shared" si="223"/>
        <v>0.625806451612903</v>
      </c>
      <c r="U623" s="14">
        <f t="shared" si="224"/>
        <v>0.083279692126919</v>
      </c>
      <c r="V623" s="9">
        <f t="shared" si="225"/>
        <v>-3.19845240622442</v>
      </c>
      <c r="W623" s="16">
        <f t="shared" si="226"/>
        <v>0.686467493307898</v>
      </c>
      <c r="X623" s="17">
        <f ca="1" t="shared" si="227"/>
        <v>-0.166783747738744</v>
      </c>
      <c r="Y623" s="9">
        <f ca="1" t="shared" si="228"/>
        <v>-0.166392006599922</v>
      </c>
      <c r="Z623" s="5">
        <f ca="1" t="shared" si="229"/>
        <v>0.068131272351666</v>
      </c>
      <c r="AA623">
        <f ca="1" t="shared" si="230"/>
        <v>0</v>
      </c>
      <c r="AB623">
        <f t="shared" si="231"/>
        <v>0</v>
      </c>
      <c r="AC623" s="5">
        <f ca="1" t="shared" si="232"/>
        <v>0</v>
      </c>
      <c r="AD623">
        <f ca="1" t="shared" si="233"/>
        <v>0</v>
      </c>
    </row>
    <row r="624" spans="1:30">
      <c r="A624">
        <f>IF([1]Sheet!A624="","",[1]Sheet!A624)</f>
        <v>3276095</v>
      </c>
      <c r="B624" t="str">
        <f>IF(A624="","",[1]Sheet!B624)</f>
        <v>2025-04-20 17:50:11</v>
      </c>
      <c r="C624" t="str">
        <f>IF(A624="","",[1]Sheet!C624)</f>
        <v>小单32.36  小双35.28  大双32.36</v>
      </c>
      <c r="D624" t="str">
        <f>IF(A624="","",[1]Sheet!D624)</f>
        <v>小双</v>
      </c>
      <c r="E624">
        <f>IF(A624="","",[1]Sheet!E624)</f>
        <v>100</v>
      </c>
      <c r="F624">
        <f>IF(A624="","",[1]Sheet!F624)</f>
        <v>13</v>
      </c>
      <c r="G624" t="str">
        <f>IF(A624="","",[1]Sheet!G624)</f>
        <v>小单</v>
      </c>
      <c r="H624">
        <f>IF(A624="","",[1]Sheet!H624)</f>
        <v>0</v>
      </c>
      <c r="I624">
        <f>IF(A624="","",[1]Sheet!I624)</f>
        <v>-100</v>
      </c>
      <c r="J624" t="str">
        <f>IF(A624="","",IF(F624="待开奖","",[1]Sheet!J624))</f>
        <v>否</v>
      </c>
      <c r="K624">
        <f t="shared" si="216"/>
        <v>0</v>
      </c>
      <c r="L624" s="7">
        <f t="shared" si="217"/>
        <v>1</v>
      </c>
      <c r="M624" s="7">
        <f ca="1" t="array" ref="M624">IF(L623="","",IF(ROW()&lt;32,"",AVERAGE(IF(OFFSET(L$2,ROW()-31,0,30,1)&lt;&gt;"",OFFSET(L$2,ROW()-31,0,30,1)))))</f>
        <v>0.6</v>
      </c>
      <c r="N624" s="8">
        <f ca="1" t="shared" si="218"/>
        <v>0.625806451612903</v>
      </c>
      <c r="O624" s="7">
        <f ca="1" t="array" ref="O624">IF(L623="","",IF(ROW()&lt;32,"",AVERAGE(IF(OFFSET(L$2,ROW()-21,0,20,1)&lt;&gt;"",OFFSET(L$2,ROW()-21,0,20,1)))))</f>
        <v>0.7</v>
      </c>
      <c r="P624" s="8">
        <f ca="1" t="shared" si="219"/>
        <v>0.719354838709677</v>
      </c>
      <c r="Q624" s="7">
        <f t="shared" si="220"/>
        <v>-68.1</v>
      </c>
      <c r="R624" s="7">
        <f t="shared" si="221"/>
        <v>7710.48959999983</v>
      </c>
      <c r="S624" s="14">
        <f t="shared" si="222"/>
        <v>-0.0522071688354846</v>
      </c>
      <c r="T624" s="15">
        <f ca="1" t="shared" si="223"/>
        <v>0.625806451612903</v>
      </c>
      <c r="U624" s="14">
        <f t="shared" si="224"/>
        <v>0.083279692126919</v>
      </c>
      <c r="V624" s="9">
        <f t="shared" si="225"/>
        <v>-3.20272195313699</v>
      </c>
      <c r="W624" s="16">
        <f t="shared" si="226"/>
        <v>0.686467493307898</v>
      </c>
      <c r="X624" s="17">
        <f ca="1" t="shared" si="227"/>
        <v>-0.16711021394905</v>
      </c>
      <c r="Y624" s="9">
        <f ca="1" t="shared" si="228"/>
        <v>-0.171618106923281</v>
      </c>
      <c r="Z624" s="5">
        <f ca="1" t="shared" si="229"/>
        <v>0.0616660462271736</v>
      </c>
      <c r="AA624">
        <f ca="1" t="shared" si="230"/>
        <v>0</v>
      </c>
      <c r="AB624">
        <f t="shared" si="231"/>
        <v>0</v>
      </c>
      <c r="AC624" s="5">
        <f ca="1" t="shared" si="232"/>
        <v>0</v>
      </c>
      <c r="AD624">
        <f ca="1" t="shared" si="233"/>
        <v>0</v>
      </c>
    </row>
    <row r="625" spans="1:30">
      <c r="A625">
        <f>IF([1]Sheet!A625="","",[1]Sheet!A625)</f>
        <v>3276096</v>
      </c>
      <c r="B625" t="str">
        <f>IF(A625="","",[1]Sheet!B625)</f>
        <v>2025-04-20 17:53:42</v>
      </c>
      <c r="C625" t="str">
        <f>IF(A625="","",[1]Sheet!C625)</f>
        <v>小单32.36  小双35.28  大双32.36</v>
      </c>
      <c r="D625" t="str">
        <f>IF(A625="","",[1]Sheet!D625)</f>
        <v>小双</v>
      </c>
      <c r="E625">
        <f>IF(A625="","",[1]Sheet!E625)</f>
        <v>100</v>
      </c>
      <c r="F625">
        <f>IF(A625="","",[1]Sheet!F625)</f>
        <v>6</v>
      </c>
      <c r="G625" t="str">
        <f>IF(A625="","",[1]Sheet!G625)</f>
        <v>小双</v>
      </c>
      <c r="H625">
        <f>IF(A625="","",[1]Sheet!H625)</f>
        <v>152.7624</v>
      </c>
      <c r="I625">
        <f>IF(A625="","",[1]Sheet!I625)</f>
        <v>52.7624</v>
      </c>
      <c r="J625" t="str">
        <f>IF(A625="","",IF(F625="待开奖","",[1]Sheet!J625))</f>
        <v>是</v>
      </c>
      <c r="K625">
        <f t="shared" si="216"/>
        <v>1</v>
      </c>
      <c r="L625" s="7">
        <f t="shared" si="217"/>
        <v>1</v>
      </c>
      <c r="M625" s="7">
        <f ca="1" t="array" ref="M625">IF(L624="","",IF(ROW()&lt;32,"",AVERAGE(IF(OFFSET(L$2,ROW()-31,0,30,1)&lt;&gt;"",OFFSET(L$2,ROW()-31,0,30,1)))))</f>
        <v>0.6</v>
      </c>
      <c r="N625" s="8">
        <f ca="1" t="shared" si="218"/>
        <v>0.625806451612903</v>
      </c>
      <c r="O625" s="7">
        <f ca="1" t="array" ref="O625">IF(L624="","",IF(ROW()&lt;32,"",AVERAGE(IF(OFFSET(L$2,ROW()-21,0,20,1)&lt;&gt;"",OFFSET(L$2,ROW()-21,0,20,1)))))</f>
        <v>0.7</v>
      </c>
      <c r="P625" s="8">
        <f ca="1" t="shared" si="219"/>
        <v>0.719354838709677</v>
      </c>
      <c r="Q625" s="7">
        <f t="shared" si="220"/>
        <v>52.7624</v>
      </c>
      <c r="R625" s="7">
        <f t="shared" si="221"/>
        <v>7763.25199999983</v>
      </c>
      <c r="S625" s="14">
        <f t="shared" si="222"/>
        <v>-0.0665062499188862</v>
      </c>
      <c r="T625" s="15">
        <f ca="1" t="shared" si="223"/>
        <v>0.625806451612903</v>
      </c>
      <c r="U625" s="14">
        <f t="shared" si="224"/>
        <v>0.083279692126919</v>
      </c>
      <c r="V625" s="9">
        <f t="shared" si="225"/>
        <v>-3.18071619378106</v>
      </c>
      <c r="W625" s="16">
        <f t="shared" si="226"/>
        <v>0.599749150024285</v>
      </c>
      <c r="X625" s="17">
        <f ca="1" t="shared" si="227"/>
        <v>-0.177871196666838</v>
      </c>
      <c r="Y625" s="9">
        <f ca="1" t="shared" si="228"/>
        <v>-0.176863174747959</v>
      </c>
      <c r="Z625" s="5">
        <f ca="1" t="shared" si="229"/>
        <v>0.0549132423544601</v>
      </c>
      <c r="AA625">
        <f ca="1" t="shared" si="230"/>
        <v>0</v>
      </c>
      <c r="AB625">
        <f t="shared" si="231"/>
        <v>1</v>
      </c>
      <c r="AC625" s="5">
        <f ca="1" t="shared" si="232"/>
        <v>0</v>
      </c>
      <c r="AD625">
        <f ca="1" t="shared" si="233"/>
        <v>0</v>
      </c>
    </row>
    <row r="626" spans="1:30">
      <c r="A626">
        <f>IF([1]Sheet!A626="","",[1]Sheet!A626)</f>
        <v>3276097</v>
      </c>
      <c r="B626" t="str">
        <f>IF(A626="","",[1]Sheet!B626)</f>
        <v>2025-04-20 17:57:13</v>
      </c>
      <c r="C626" t="str">
        <f>IF(A626="","",[1]Sheet!C626)</f>
        <v>小单32.36  小双35.28  大双32.36</v>
      </c>
      <c r="D626" t="str">
        <f>IF(A626="","",[1]Sheet!D626)</f>
        <v>小双</v>
      </c>
      <c r="E626">
        <f>IF(A626="","",[1]Sheet!E626)</f>
        <v>100</v>
      </c>
      <c r="F626">
        <f>IF(A626="","",[1]Sheet!F626)</f>
        <v>14</v>
      </c>
      <c r="G626" t="str">
        <f>IF(A626="","",[1]Sheet!G626)</f>
        <v>大双</v>
      </c>
      <c r="H626">
        <f>IF(A626="","",[1]Sheet!H626)</f>
        <v>0</v>
      </c>
      <c r="I626">
        <f>IF(A626="","",[1]Sheet!I626)</f>
        <v>-100</v>
      </c>
      <c r="J626" t="str">
        <f>IF(A626="","",IF(F626="待开奖","",[1]Sheet!J626))</f>
        <v>否</v>
      </c>
      <c r="K626">
        <f t="shared" si="216"/>
        <v>0</v>
      </c>
      <c r="L626" s="7">
        <f t="shared" si="217"/>
        <v>1</v>
      </c>
      <c r="M626" s="7">
        <f ca="1" t="array" ref="M626">IF(L625="","",IF(ROW()&lt;32,"",AVERAGE(IF(OFFSET(L$2,ROW()-31,0,30,1)&lt;&gt;"",OFFSET(L$2,ROW()-31,0,30,1)))))</f>
        <v>0.633333333333333</v>
      </c>
      <c r="N626" s="8">
        <f ca="1" t="shared" si="218"/>
        <v>0.625806451612903</v>
      </c>
      <c r="O626" s="7">
        <f ca="1" t="array" ref="O626">IF(L625="","",IF(ROW()&lt;32,"",AVERAGE(IF(OFFSET(L$2,ROW()-21,0,20,1)&lt;&gt;"",OFFSET(L$2,ROW()-21,0,20,1)))))</f>
        <v>0.75</v>
      </c>
      <c r="P626" s="8">
        <f ca="1" t="shared" si="219"/>
        <v>0.766129032258065</v>
      </c>
      <c r="Q626" s="7">
        <f t="shared" si="220"/>
        <v>-68.1</v>
      </c>
      <c r="R626" s="7">
        <f t="shared" si="221"/>
        <v>7695.15199999983</v>
      </c>
      <c r="S626" s="14">
        <f t="shared" si="222"/>
        <v>-0.0485999983921227</v>
      </c>
      <c r="T626" s="15">
        <f ca="1" t="shared" si="223"/>
        <v>0.625806451612903</v>
      </c>
      <c r="U626" s="14">
        <f t="shared" si="224"/>
        <v>0.072045125705728</v>
      </c>
      <c r="V626" s="9">
        <f t="shared" si="225"/>
        <v>-3.2979517803064</v>
      </c>
      <c r="W626" s="16">
        <f t="shared" si="226"/>
        <v>0.599749150024285</v>
      </c>
      <c r="X626" s="17">
        <f ca="1" t="shared" si="227"/>
        <v>-0.180852509934986</v>
      </c>
      <c r="Y626" s="9">
        <f ca="1" t="shared" si="228"/>
        <v>-0.181880057343386</v>
      </c>
      <c r="Z626" s="5">
        <f ca="1" t="shared" si="229"/>
        <v>0.0476995785950848</v>
      </c>
      <c r="AA626">
        <f ca="1" t="shared" si="230"/>
        <v>0</v>
      </c>
      <c r="AB626">
        <f t="shared" si="231"/>
        <v>0</v>
      </c>
      <c r="AC626" s="5">
        <f ca="1" t="shared" si="232"/>
        <v>0</v>
      </c>
      <c r="AD626">
        <f ca="1" t="shared" si="233"/>
        <v>0</v>
      </c>
    </row>
    <row r="627" spans="1:30">
      <c r="A627">
        <f>IF([1]Sheet!A627="","",[1]Sheet!A627)</f>
        <v>3276098</v>
      </c>
      <c r="B627" t="str">
        <f>IF(A627="","",[1]Sheet!B627)</f>
        <v>2025-04-20 18:00:44</v>
      </c>
      <c r="C627" t="str">
        <f>IF(A627="","",[1]Sheet!C627)</f>
        <v>小单32.36  小双35.28  大双32.36</v>
      </c>
      <c r="D627" t="str">
        <f>IF(A627="","",[1]Sheet!D627)</f>
        <v>小双</v>
      </c>
      <c r="E627">
        <f>IF(A627="","",[1]Sheet!E627)</f>
        <v>100</v>
      </c>
      <c r="F627">
        <f>IF(A627="","",[1]Sheet!F627)</f>
        <v>14</v>
      </c>
      <c r="G627" t="str">
        <f>IF(A627="","",[1]Sheet!G627)</f>
        <v>大双</v>
      </c>
      <c r="H627">
        <f>IF(A627="","",[1]Sheet!H627)</f>
        <v>0</v>
      </c>
      <c r="I627">
        <f>IF(A627="","",[1]Sheet!I627)</f>
        <v>-100</v>
      </c>
      <c r="J627" t="str">
        <f>IF(A627="","",IF(F627="待开奖","",[1]Sheet!J627))</f>
        <v>否</v>
      </c>
      <c r="K627">
        <f t="shared" si="216"/>
        <v>0</v>
      </c>
      <c r="L627" s="7">
        <f t="shared" si="217"/>
        <v>1</v>
      </c>
      <c r="M627" s="7">
        <f ca="1" t="array" ref="M627">IF(L626="","",IF(ROW()&lt;32,"",AVERAGE(IF(OFFSET(L$2,ROW()-31,0,30,1)&lt;&gt;"",OFFSET(L$2,ROW()-31,0,30,1)))))</f>
        <v>0.666666666666667</v>
      </c>
      <c r="N627" s="8">
        <f ca="1" t="shared" si="218"/>
        <v>0.656989247311828</v>
      </c>
      <c r="O627" s="7">
        <f ca="1" t="array" ref="O627">IF(L626="","",IF(ROW()&lt;32,"",AVERAGE(IF(OFFSET(L$2,ROW()-21,0,20,1)&lt;&gt;"",OFFSET(L$2,ROW()-21,0,20,1)))))</f>
        <v>0.8</v>
      </c>
      <c r="P627" s="8">
        <f ca="1" t="shared" si="219"/>
        <v>0.812903225806452</v>
      </c>
      <c r="Q627" s="7">
        <f t="shared" si="220"/>
        <v>-68.1</v>
      </c>
      <c r="R627" s="7">
        <f t="shared" si="221"/>
        <v>7627.05199999983</v>
      </c>
      <c r="S627" s="14">
        <f t="shared" si="222"/>
        <v>-0.0452450844058651</v>
      </c>
      <c r="T627" s="15">
        <f ca="1" t="shared" si="223"/>
        <v>0.656989247311828</v>
      </c>
      <c r="U627" s="14">
        <f t="shared" si="224"/>
        <v>0.0666391997868406</v>
      </c>
      <c r="V627" s="9">
        <f t="shared" si="225"/>
        <v>-3.28518677022033</v>
      </c>
      <c r="W627" s="16">
        <f t="shared" si="226"/>
        <v>0.599749150024285</v>
      </c>
      <c r="X627" s="17">
        <f ca="1" t="shared" si="227"/>
        <v>-0.170711197815051</v>
      </c>
      <c r="Y627" s="9">
        <f ca="1" t="shared" si="228"/>
        <v>-0.185456059735106</v>
      </c>
      <c r="Z627" s="5">
        <f ca="1" t="shared" si="229"/>
        <v>0.0424140127210717</v>
      </c>
      <c r="AA627">
        <f ca="1" t="shared" si="230"/>
        <v>0</v>
      </c>
      <c r="AB627">
        <f t="shared" si="231"/>
        <v>1</v>
      </c>
      <c r="AC627" s="5">
        <f ca="1" t="shared" si="232"/>
        <v>0</v>
      </c>
      <c r="AD627">
        <f ca="1" t="shared" si="233"/>
        <v>0</v>
      </c>
    </row>
    <row r="628" spans="1:30">
      <c r="A628">
        <f>IF([1]Sheet!A628="","",[1]Sheet!A628)</f>
        <v>3276099</v>
      </c>
      <c r="B628" t="str">
        <f>IF(A628="","",[1]Sheet!B628)</f>
        <v>2025-04-20 18:04:15</v>
      </c>
      <c r="C628" t="str">
        <f>IF(A628="","",[1]Sheet!C628)</f>
        <v>小单32.36  小双35.28  大双32.36</v>
      </c>
      <c r="D628" t="str">
        <f>IF(A628="","",[1]Sheet!D628)</f>
        <v>小双</v>
      </c>
      <c r="E628">
        <f>IF(A628="","",[1]Sheet!E628)</f>
        <v>100</v>
      </c>
      <c r="F628">
        <f>IF(A628="","",[1]Sheet!F628)</f>
        <v>7</v>
      </c>
      <c r="G628" t="str">
        <f>IF(A628="","",[1]Sheet!G628)</f>
        <v>小单</v>
      </c>
      <c r="H628">
        <f>IF(A628="","",[1]Sheet!H628)</f>
        <v>152.7392</v>
      </c>
      <c r="I628">
        <f>IF(A628="","",[1]Sheet!I628)</f>
        <v>52.7392</v>
      </c>
      <c r="J628" t="str">
        <f>IF(A628="","",IF(F628="待开奖","",[1]Sheet!J628))</f>
        <v>是</v>
      </c>
      <c r="K628">
        <f t="shared" si="216"/>
        <v>1</v>
      </c>
      <c r="L628" s="7">
        <f t="shared" si="217"/>
        <v>1</v>
      </c>
      <c r="M628" s="7">
        <f ca="1" t="array" ref="M628">IF(L627="","",IF(ROW()&lt;32,"",AVERAGE(IF(OFFSET(L$2,ROW()-31,0,30,1)&lt;&gt;"",OFFSET(L$2,ROW()-31,0,30,1)))))</f>
        <v>0.666666666666667</v>
      </c>
      <c r="N628" s="8">
        <f ca="1" t="shared" si="218"/>
        <v>0.688172043010753</v>
      </c>
      <c r="O628" s="7">
        <f ca="1" t="array" ref="O628">IF(L627="","",IF(ROW()&lt;32,"",AVERAGE(IF(OFFSET(L$2,ROW()-21,0,20,1)&lt;&gt;"",OFFSET(L$2,ROW()-21,0,20,1)))))</f>
        <v>0.8</v>
      </c>
      <c r="P628" s="8">
        <f ca="1" t="shared" si="219"/>
        <v>0.812903225806452</v>
      </c>
      <c r="Q628" s="7">
        <f t="shared" si="220"/>
        <v>52.7392</v>
      </c>
      <c r="R628" s="7">
        <f t="shared" si="221"/>
        <v>7679.79119999983</v>
      </c>
      <c r="S628" s="14">
        <f t="shared" si="222"/>
        <v>-0.0598462748816717</v>
      </c>
      <c r="T628" s="15">
        <f ca="1" t="shared" si="223"/>
        <v>0.688172043010753</v>
      </c>
      <c r="U628" s="14">
        <f t="shared" si="224"/>
        <v>0.0666391997868406</v>
      </c>
      <c r="V628" s="9">
        <f t="shared" si="225"/>
        <v>-3.29044428389105</v>
      </c>
      <c r="W628" s="16">
        <f t="shared" si="226"/>
        <v>0.599749150024285</v>
      </c>
      <c r="X628" s="17">
        <f ca="1" t="shared" si="227"/>
        <v>-0.16938074718508</v>
      </c>
      <c r="Y628" s="9">
        <f ca="1" t="shared" si="228"/>
        <v>-0.187903256513102</v>
      </c>
      <c r="Z628" s="5">
        <f ca="1" t="shared" si="229"/>
        <v>0.0391741960322173</v>
      </c>
      <c r="AA628">
        <f ca="1" t="shared" si="230"/>
        <v>0</v>
      </c>
      <c r="AB628">
        <f t="shared" si="231"/>
        <v>1</v>
      </c>
      <c r="AC628" s="5">
        <f ca="1" t="shared" si="232"/>
        <v>0</v>
      </c>
      <c r="AD628">
        <f ca="1" t="shared" si="233"/>
        <v>0</v>
      </c>
    </row>
    <row r="629" spans="1:30">
      <c r="A629">
        <f>IF([1]Sheet!A629="","",[1]Sheet!A629)</f>
        <v>3276100</v>
      </c>
      <c r="B629" t="str">
        <f>IF(A629="","",[1]Sheet!B629)</f>
        <v>2025-04-20 18:07:46</v>
      </c>
      <c r="C629" t="str">
        <f>IF(A629="","",[1]Sheet!C629)</f>
        <v>小单32.36  小双35.28  大双32.36</v>
      </c>
      <c r="D629" t="str">
        <f>IF(A629="","",[1]Sheet!D629)</f>
        <v>小双</v>
      </c>
      <c r="E629">
        <f>IF(A629="","",[1]Sheet!E629)</f>
        <v>100</v>
      </c>
      <c r="F629">
        <f>IF(A629="","",[1]Sheet!F629)</f>
        <v>11</v>
      </c>
      <c r="G629" t="str">
        <f>IF(A629="","",[1]Sheet!G629)</f>
        <v>小单</v>
      </c>
      <c r="H629">
        <f>IF(A629="","",[1]Sheet!H629)</f>
        <v>152.7392</v>
      </c>
      <c r="I629">
        <f>IF(A629="","",[1]Sheet!I629)</f>
        <v>52.7392</v>
      </c>
      <c r="J629" t="str">
        <f>IF(A629="","",IF(F629="待开奖","",[1]Sheet!J629))</f>
        <v>是</v>
      </c>
      <c r="K629">
        <f t="shared" si="216"/>
        <v>1</v>
      </c>
      <c r="L629" s="7">
        <f t="shared" si="217"/>
        <v>1</v>
      </c>
      <c r="M629" s="7">
        <f ca="1" t="array" ref="M629">IF(L628="","",IF(ROW()&lt;32,"",AVERAGE(IF(OFFSET(L$2,ROW()-31,0,30,1)&lt;&gt;"",OFFSET(L$2,ROW()-31,0,30,1)))))</f>
        <v>0.7</v>
      </c>
      <c r="N629" s="8">
        <f ca="1" t="shared" si="218"/>
        <v>0.688172043010753</v>
      </c>
      <c r="O629" s="7">
        <f ca="1" t="array" ref="O629">IF(L628="","",IF(ROW()&lt;32,"",AVERAGE(IF(OFFSET(L$2,ROW()-21,0,20,1)&lt;&gt;"",OFFSET(L$2,ROW()-21,0,20,1)))))</f>
        <v>0.8</v>
      </c>
      <c r="P629" s="8">
        <f ca="1" t="shared" si="219"/>
        <v>0.812903225806452</v>
      </c>
      <c r="Q629" s="7">
        <f t="shared" si="220"/>
        <v>52.7392</v>
      </c>
      <c r="R629" s="7">
        <f t="shared" si="221"/>
        <v>7732.53039999983</v>
      </c>
      <c r="S629" s="14">
        <f t="shared" si="222"/>
        <v>-0.0415295088888338</v>
      </c>
      <c r="T629" s="15">
        <f ca="1" t="shared" si="223"/>
        <v>0.688172043010753</v>
      </c>
      <c r="U629" s="14">
        <f t="shared" si="224"/>
        <v>0.0549892965389151</v>
      </c>
      <c r="V629" s="9">
        <f t="shared" si="225"/>
        <v>-3.25774049290627</v>
      </c>
      <c r="W629" s="16">
        <f t="shared" si="226"/>
        <v>0.599749150024285</v>
      </c>
      <c r="X629" s="17">
        <f ca="1" t="shared" si="227"/>
        <v>-0.157120367314372</v>
      </c>
      <c r="Y629" s="9">
        <f ca="1" t="shared" si="228"/>
        <v>-0.190545732684917</v>
      </c>
      <c r="Z629" s="5">
        <f ca="1" t="shared" si="229"/>
        <v>0.0339921820788137</v>
      </c>
      <c r="AA629">
        <f ca="1" t="shared" si="230"/>
        <v>0</v>
      </c>
      <c r="AB629">
        <f t="shared" si="231"/>
        <v>0</v>
      </c>
      <c r="AC629" s="5">
        <f ca="1" t="shared" si="232"/>
        <v>0</v>
      </c>
      <c r="AD629">
        <f ca="1" t="shared" si="233"/>
        <v>0</v>
      </c>
    </row>
    <row r="630" spans="1:30">
      <c r="A630">
        <f>IF([1]Sheet!A630="","",[1]Sheet!A630)</f>
        <v>3276101</v>
      </c>
      <c r="B630" t="str">
        <f>IF(A630="","",[1]Sheet!B630)</f>
        <v>2025-04-20 18:11:17</v>
      </c>
      <c r="C630" t="str">
        <f>IF(A630="","",[1]Sheet!C630)</f>
        <v>小单32.36  小双35.28  大双32.36</v>
      </c>
      <c r="D630" t="str">
        <f>IF(A630="","",[1]Sheet!D630)</f>
        <v>小双</v>
      </c>
      <c r="E630">
        <f>IF(A630="","",[1]Sheet!E630)</f>
        <v>100</v>
      </c>
      <c r="F630">
        <f>IF(A630="","",[1]Sheet!F630)</f>
        <v>9</v>
      </c>
      <c r="G630" t="str">
        <f>IF(A630="","",[1]Sheet!G630)</f>
        <v>小单</v>
      </c>
      <c r="H630">
        <f>IF(A630="","",[1]Sheet!H630)</f>
        <v>152.7392</v>
      </c>
      <c r="I630">
        <f>IF(A630="","",[1]Sheet!I630)</f>
        <v>52.7392</v>
      </c>
      <c r="J630" t="str">
        <f>IF(A630="","",IF(F630="待开奖","",[1]Sheet!J630))</f>
        <v>是</v>
      </c>
      <c r="K630">
        <f t="shared" si="216"/>
        <v>1</v>
      </c>
      <c r="L630" s="7">
        <f t="shared" si="217"/>
        <v>1</v>
      </c>
      <c r="M630" s="7">
        <f ca="1" t="array" ref="M630">IF(L629="","",IF(ROW()&lt;32,"",AVERAGE(IF(OFFSET(L$2,ROW()-31,0,30,1)&lt;&gt;"",OFFSET(L$2,ROW()-31,0,30,1)))))</f>
        <v>0.733333333333333</v>
      </c>
      <c r="N630" s="8">
        <f ca="1" t="shared" si="218"/>
        <v>0.719354838709677</v>
      </c>
      <c r="O630" s="7">
        <f ca="1" t="array" ref="O630">IF(L629="","",IF(ROW()&lt;32,"",AVERAGE(IF(OFFSET(L$2,ROW()-21,0,20,1)&lt;&gt;"",OFFSET(L$2,ROW()-21,0,20,1)))))</f>
        <v>0.85</v>
      </c>
      <c r="P630" s="8">
        <f ca="1" t="shared" si="219"/>
        <v>0.859677419354839</v>
      </c>
      <c r="Q630" s="7">
        <f t="shared" si="220"/>
        <v>52.7392</v>
      </c>
      <c r="R630" s="7">
        <f t="shared" si="221"/>
        <v>7785.26959999983</v>
      </c>
      <c r="S630" s="14">
        <f t="shared" si="222"/>
        <v>-0.0227497158181258</v>
      </c>
      <c r="T630" s="15">
        <f ca="1" t="shared" si="223"/>
        <v>0.719354838709677</v>
      </c>
      <c r="U630" s="14">
        <f t="shared" si="224"/>
        <v>0.0488655590415681</v>
      </c>
      <c r="V630" s="9">
        <f t="shared" si="225"/>
        <v>-3.06074587942963</v>
      </c>
      <c r="W630" s="16">
        <f t="shared" si="226"/>
        <v>0.686454927963201</v>
      </c>
      <c r="X630" s="17">
        <f ca="1" t="shared" si="227"/>
        <v>-0.115042709862615</v>
      </c>
      <c r="Y630" s="9">
        <f ca="1" t="shared" si="228"/>
        <v>-0.190199773818959</v>
      </c>
      <c r="Z630" s="5">
        <f ca="1" t="shared" si="229"/>
        <v>0.0346987032774743</v>
      </c>
      <c r="AA630">
        <f ca="1" t="shared" si="230"/>
        <v>0</v>
      </c>
      <c r="AB630">
        <f t="shared" si="231"/>
        <v>0</v>
      </c>
      <c r="AC630" s="5">
        <f ca="1" t="shared" si="232"/>
        <v>0</v>
      </c>
      <c r="AD630">
        <f ca="1" t="shared" si="233"/>
        <v>0</v>
      </c>
    </row>
    <row r="631" spans="1:30">
      <c r="A631">
        <f>IF([1]Sheet!A631="","",[1]Sheet!A631)</f>
        <v>3276102</v>
      </c>
      <c r="B631" t="str">
        <f>IF(A631="","",[1]Sheet!B631)</f>
        <v>2025-04-20 18:14:38</v>
      </c>
      <c r="C631" t="str">
        <f>IF(A631="","",[1]Sheet!C631)</f>
        <v>小单32.36  小双35.28  大双32.36</v>
      </c>
      <c r="D631" t="str">
        <f>IF(A631="","",[1]Sheet!D631)</f>
        <v>小双</v>
      </c>
      <c r="E631">
        <f>IF(A631="","",[1]Sheet!E631)</f>
        <v>100</v>
      </c>
      <c r="F631">
        <f>IF(A631="","",[1]Sheet!F631)</f>
        <v>10</v>
      </c>
      <c r="G631" t="str">
        <f>IF(A631="","",[1]Sheet!G631)</f>
        <v>小双</v>
      </c>
      <c r="H631">
        <f>IF(A631="","",[1]Sheet!H631)</f>
        <v>152.7624</v>
      </c>
      <c r="I631">
        <f>IF(A631="","",[1]Sheet!I631)</f>
        <v>52.7624</v>
      </c>
      <c r="J631" t="str">
        <f>IF(A631="","",IF(F631="待开奖","",[1]Sheet!J631))</f>
        <v>是</v>
      </c>
      <c r="K631">
        <f t="shared" si="216"/>
        <v>1</v>
      </c>
      <c r="L631" s="7">
        <f t="shared" si="217"/>
        <v>1</v>
      </c>
      <c r="M631" s="7">
        <f ca="1" t="array" ref="M631">IF(L630="","",IF(ROW()&lt;32,"",AVERAGE(IF(OFFSET(L$2,ROW()-31,0,30,1)&lt;&gt;"",OFFSET(L$2,ROW()-31,0,30,1)))))</f>
        <v>0.733333333333333</v>
      </c>
      <c r="N631" s="8">
        <f ca="1" t="shared" si="218"/>
        <v>0.750537634408602</v>
      </c>
      <c r="O631" s="7">
        <f ca="1" t="array" ref="O631">IF(L630="","",IF(ROW()&lt;32,"",AVERAGE(IF(OFFSET(L$2,ROW()-21,0,20,1)&lt;&gt;"",OFFSET(L$2,ROW()-21,0,20,1)))))</f>
        <v>0.9</v>
      </c>
      <c r="P631" s="8">
        <f ca="1" t="shared" si="219"/>
        <v>0.906451612903226</v>
      </c>
      <c r="Q631" s="7">
        <f t="shared" si="220"/>
        <v>52.7624</v>
      </c>
      <c r="R631" s="7">
        <f t="shared" si="221"/>
        <v>7838.03199999983</v>
      </c>
      <c r="S631" s="14">
        <f t="shared" si="222"/>
        <v>-0.0220690949765772</v>
      </c>
      <c r="T631" s="15">
        <f ca="1" t="shared" si="223"/>
        <v>0.750537634408602</v>
      </c>
      <c r="U631" s="14">
        <f t="shared" si="224"/>
        <v>0.0488655590415681</v>
      </c>
      <c r="V631" s="9">
        <f t="shared" si="225"/>
        <v>-2.89646858579101</v>
      </c>
      <c r="W631" s="16">
        <f t="shared" si="226"/>
        <v>0.787612873118781</v>
      </c>
      <c r="X631" s="17">
        <f ca="1" t="shared" si="227"/>
        <v>-0.0820584405909461</v>
      </c>
      <c r="Y631" s="9">
        <f ca="1" t="shared" si="228"/>
        <v>-0.187151761266841</v>
      </c>
      <c r="Z631" s="5">
        <f ca="1" t="shared" si="229"/>
        <v>0.0396891735268927</v>
      </c>
      <c r="AA631">
        <f ca="1" t="shared" si="230"/>
        <v>0</v>
      </c>
      <c r="AB631">
        <f t="shared" si="231"/>
        <v>0</v>
      </c>
      <c r="AC631" s="5">
        <f ca="1" t="shared" si="232"/>
        <v>0</v>
      </c>
      <c r="AD631">
        <f ca="1" t="shared" si="233"/>
        <v>0</v>
      </c>
    </row>
    <row r="632" spans="1:30">
      <c r="A632">
        <f>IF([1]Sheet!A632="","",[1]Sheet!A632)</f>
        <v>3276103</v>
      </c>
      <c r="B632" t="str">
        <f>IF(A632="","",[1]Sheet!B632)</f>
        <v>2025-04-20 18:18:19</v>
      </c>
      <c r="C632" t="str">
        <f>IF(A632="","",[1]Sheet!C632)</f>
        <v>小单32.36  小双35.28  大双32.36</v>
      </c>
      <c r="D632" t="str">
        <f>IF(A632="","",[1]Sheet!D632)</f>
        <v>小双</v>
      </c>
      <c r="E632">
        <f>IF(A632="","",[1]Sheet!E632)</f>
        <v>100</v>
      </c>
      <c r="F632" t="str">
        <f>IF(A632="","",[1]Sheet!F632)</f>
        <v>待开奖</v>
      </c>
      <c r="G632" t="str">
        <f>IF(A632="","",[1]Sheet!G632)</f>
        <v/>
      </c>
      <c r="H632" t="str">
        <f>IF(A632="","",[1]Sheet!H632)</f>
        <v/>
      </c>
      <c r="I632" t="str">
        <f>IF(A632="","",[1]Sheet!I632)</f>
        <v/>
      </c>
      <c r="J632" t="str">
        <f>IF(A632="","",IF(F632="待开奖","",[1]Sheet!J632))</f>
        <v/>
      </c>
      <c r="K632" t="str">
        <f t="shared" si="216"/>
        <v/>
      </c>
      <c r="L632" s="7" t="str">
        <f t="shared" si="217"/>
        <v/>
      </c>
      <c r="M632" s="7">
        <f ca="1" t="array" ref="M632">IF(L631="","",IF(ROW()&lt;32,"",AVERAGE(IF(OFFSET(L$2,ROW()-31,0,30,1)&lt;&gt;"",OFFSET(L$2,ROW()-31,0,30,1)))))</f>
        <v>0.758620689655172</v>
      </c>
      <c r="N632" s="8">
        <f ca="1" t="shared" si="218"/>
        <v>0.750537634408602</v>
      </c>
      <c r="O632" s="7">
        <f ca="1" t="array" ref="O632">IF(L631="","",IF(ROW()&lt;32,"",AVERAGE(IF(OFFSET(L$2,ROW()-21,0,20,1)&lt;&gt;"",OFFSET(L$2,ROW()-21,0,20,1)))))</f>
        <v>0.894736842105263</v>
      </c>
      <c r="P632" s="8">
        <f ca="1" t="shared" si="219"/>
        <v>0.901528013582343</v>
      </c>
      <c r="Q632" s="7" t="str">
        <f t="shared" si="220"/>
        <v/>
      </c>
      <c r="R632" s="7" t="str">
        <f t="shared" si="221"/>
        <v/>
      </c>
      <c r="S632" s="14">
        <f t="shared" si="222"/>
        <v>-0.00291552518049158</v>
      </c>
      <c r="T632" s="15">
        <f ca="1" t="shared" si="223"/>
        <v>0.750537634408602</v>
      </c>
      <c r="U632" s="14">
        <f t="shared" si="224"/>
        <v>0.0431869580515007</v>
      </c>
      <c r="V632" s="9">
        <f t="shared" si="225"/>
        <v>-2.53715540665241</v>
      </c>
      <c r="W632" s="16">
        <f t="shared" si="226"/>
        <v>0.791229479508675</v>
      </c>
      <c r="X632" s="17">
        <f ca="1" t="shared" si="227"/>
        <v>-0.0383158108022513</v>
      </c>
      <c r="Y632" s="9">
        <f ca="1" t="shared" si="228"/>
        <v>-0.182708686214197</v>
      </c>
      <c r="Z632" s="5">
        <f ca="1" t="shared" si="229"/>
        <v>0.0478104664117919</v>
      </c>
      <c r="AA632">
        <f ca="1" t="shared" si="230"/>
        <v>0</v>
      </c>
      <c r="AB632">
        <f t="shared" si="231"/>
        <v>0</v>
      </c>
      <c r="AC632" s="5">
        <f ca="1" t="shared" si="232"/>
        <v>0</v>
      </c>
      <c r="AD632">
        <f ca="1" t="shared" si="233"/>
        <v>0</v>
      </c>
    </row>
    <row r="633" spans="1:30">
      <c r="A633" t="str">
        <f>IF([1]Sheet!A633="","",[1]Sheet!A633)</f>
        <v/>
      </c>
      <c r="B633" t="str">
        <f>IF(A633="","",[1]Sheet!B633)</f>
        <v/>
      </c>
      <c r="C633" t="str">
        <f>IF(A633="","",[1]Sheet!C633)</f>
        <v/>
      </c>
      <c r="D633" t="str">
        <f>IF(A633="","",[1]Sheet!D633)</f>
        <v/>
      </c>
      <c r="E633" t="str">
        <f>IF(A633="","",[1]Sheet!E633)</f>
        <v/>
      </c>
      <c r="F633" t="str">
        <f>IF(A633="","",[1]Sheet!F633)</f>
        <v/>
      </c>
      <c r="G633" t="str">
        <f>IF(A633="","",[1]Sheet!G633)</f>
        <v/>
      </c>
      <c r="H633" t="str">
        <f>IF(A633="","",[1]Sheet!H633)</f>
        <v/>
      </c>
      <c r="I633" t="str">
        <f>IF(A633="","",[1]Sheet!I633)</f>
        <v/>
      </c>
      <c r="J633" t="str">
        <f>IF(A633="","",IF(F633="待开奖","",[1]Sheet!J633))</f>
        <v/>
      </c>
      <c r="K633" t="str">
        <f t="shared" si="216"/>
        <v/>
      </c>
      <c r="L633" s="7" t="str">
        <f t="shared" si="217"/>
        <v/>
      </c>
      <c r="M633" s="7" t="str">
        <f ca="1" t="array" ref="M633">IF(L632="","",IF(ROW()&lt;32,"",AVERAGE(IF(OFFSET(L$2,ROW()-31,0,30,1)&lt;&gt;"",OFFSET(L$2,ROW()-31,0,30,1)))))</f>
        <v/>
      </c>
      <c r="N633" s="8" t="str">
        <f ca="1" t="shared" si="218"/>
        <v/>
      </c>
      <c r="O633" s="7" t="str">
        <f ca="1" t="array" ref="O633">IF(L632="","",IF(ROW()&lt;32,"",AVERAGE(IF(OFFSET(L$2,ROW()-21,0,20,1)&lt;&gt;"",OFFSET(L$2,ROW()-21,0,20,1)))))</f>
        <v/>
      </c>
      <c r="P633" s="8" t="str">
        <f ca="1" t="shared" si="219"/>
        <v/>
      </c>
      <c r="Q633" s="7" t="str">
        <f t="shared" si="220"/>
        <v/>
      </c>
      <c r="R633" s="7" t="str">
        <f t="shared" si="221"/>
        <v/>
      </c>
      <c r="S633" s="14" t="str">
        <f t="shared" si="222"/>
        <v/>
      </c>
      <c r="T633" s="15" t="str">
        <f ca="1" t="shared" si="223"/>
        <v/>
      </c>
      <c r="U633" s="14" t="str">
        <f t="shared" si="224"/>
        <v/>
      </c>
      <c r="V633" s="9" t="str">
        <f t="shared" si="225"/>
        <v/>
      </c>
      <c r="W633" s="16" t="str">
        <f t="shared" si="226"/>
        <v/>
      </c>
      <c r="X633" s="17" t="str">
        <f ca="1" t="shared" si="227"/>
        <v/>
      </c>
      <c r="Y633" s="9" t="str">
        <f ca="1" t="shared" si="228"/>
        <v/>
      </c>
      <c r="Z633" s="5" t="str">
        <f ca="1" t="shared" si="229"/>
        <v/>
      </c>
      <c r="AA633" t="str">
        <f ca="1" t="shared" si="230"/>
        <v/>
      </c>
      <c r="AB633" t="str">
        <f t="shared" si="231"/>
        <v/>
      </c>
      <c r="AC633" s="5">
        <f ca="1" t="shared" si="232"/>
        <v>0</v>
      </c>
      <c r="AD633" t="str">
        <f ca="1" t="shared" si="233"/>
        <v/>
      </c>
    </row>
  </sheetData>
  <autoFilter xmlns:etc="http://www.wps.cn/officeDocument/2017/etCustomData" ref="A1:AL622" etc:filterBottomFollowUsedRange="0">
    <extLst/>
  </autoFilter>
  <conditionalFormatting sqref="F$1:F$1048576">
    <cfRule type="cellIs" dxfId="0" priority="8" operator="lessThanOrEqual">
      <formula>5</formula>
    </cfRule>
    <cfRule type="cellIs" dxfId="0" priority="9" operator="greaterThanOrEqual">
      <formula>22</formula>
    </cfRule>
    <cfRule type="cellIs" dxfId="1" priority="11" operator="equal">
      <formula>14</formula>
    </cfRule>
    <cfRule type="cellIs" dxfId="1" priority="12" operator="equal">
      <formula>13</formula>
    </cfRule>
  </conditionalFormatting>
  <conditionalFormatting sqref="G$1:G$1048576">
    <cfRule type="cellIs" dxfId="2" priority="6" operator="equal">
      <formula>"大单"</formula>
    </cfRule>
    <cfRule type="cellIs" dxfId="2" priority="7" operator="equal">
      <formula>"小双"</formula>
    </cfRule>
  </conditionalFormatting>
  <conditionalFormatting sqref="M1:P31 M600:M605 M606:N1048576 O623:P1048576 L$1:L$1048576">
    <cfRule type="cellIs" dxfId="3" priority="10" operator="equal">
      <formula>1</formula>
    </cfRule>
  </conditionalFormatting>
  <conditionalFormatting sqref="AB1 AB3:AB1048576 AE2">
    <cfRule type="cellIs" dxfId="4" priority="1" operator="equal">
      <formula>1</formula>
    </cfRule>
  </conditionalFormatting>
  <conditionalFormatting sqref="J2:K633">
    <cfRule type="cellIs" dxfId="3" priority="13" operator="equal">
      <formula>"是"</formula>
    </cfRule>
  </conditionalFormatting>
  <conditionalFormatting sqref="M32:N599 N600:N633">
    <cfRule type="cellIs" dxfId="3" priority="3" operator="equal">
      <formula>1</formula>
    </cfRule>
  </conditionalFormatting>
  <conditionalFormatting sqref="O32:P633">
    <cfRule type="cellIs" dxfId="3" priority="2" operator="equal">
      <formula>1</formula>
    </cfRule>
  </conditionalFormatting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33"/>
  <sheetViews>
    <sheetView tabSelected="1" workbookViewId="0">
      <pane ySplit="1" topLeftCell="A2" activePane="bottomLeft" state="frozen"/>
      <selection/>
      <selection pane="bottomLeft" activeCell="V4" sqref="V4"/>
    </sheetView>
  </sheetViews>
  <sheetFormatPr defaultColWidth="9" defaultRowHeight="13.5"/>
  <cols>
    <col min="1" max="1" width="12" customWidth="1"/>
    <col min="2" max="2" width="21" hidden="1" customWidth="1"/>
    <col min="3" max="3" width="34" hidden="1" customWidth="1"/>
    <col min="5" max="5" width="9" customWidth="1"/>
    <col min="8" max="9" width="9.375"/>
    <col min="11" max="12" width="2.375" customWidth="1"/>
    <col min="13" max="14" width="9.125" customWidth="1"/>
    <col min="15" max="15" width="6.875" customWidth="1"/>
    <col min="16" max="16" width="8" customWidth="1"/>
    <col min="17" max="18" width="7.375" customWidth="1"/>
    <col min="19" max="23" width="9.375" customWidth="1"/>
    <col min="24" max="24" width="9.375" style="4" customWidth="1"/>
    <col min="25" max="25" width="6.5" customWidth="1"/>
    <col min="26" max="26" width="7.125" customWidth="1"/>
    <col min="27" max="28" width="6.125" customWidth="1"/>
    <col min="29" max="29" width="6.875" customWidth="1"/>
    <col min="30" max="30" width="7.5" customWidth="1"/>
    <col min="36" max="36" width="10.375"/>
  </cols>
  <sheetData>
    <row r="1" ht="36" customHeight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13" t="s">
        <v>21</v>
      </c>
      <c r="Y1" s="19">
        <v>0.4</v>
      </c>
      <c r="Z1" s="19">
        <v>0.8</v>
      </c>
      <c r="AA1" s="12">
        <f ca="1">SUM(AA50:AA800)</f>
        <v>-394.1824</v>
      </c>
      <c r="AB1" s="13">
        <f ca="1">AB633-10000</f>
        <v>-394.182400000005</v>
      </c>
      <c r="AC1" s="20">
        <v>2</v>
      </c>
      <c r="AD1" s="12">
        <f ca="1">SUM(AD50:AD617)</f>
        <v>-142.5864</v>
      </c>
      <c r="AE1" s="12">
        <f ca="1">SUM(AE50:AE617)</f>
        <v>-650.4644</v>
      </c>
      <c r="AF1" t="s">
        <v>22</v>
      </c>
      <c r="AG1" t="s">
        <v>23</v>
      </c>
      <c r="AH1" t="s">
        <v>24</v>
      </c>
      <c r="AI1" t="s">
        <v>25</v>
      </c>
      <c r="AJ1" t="s">
        <v>14</v>
      </c>
    </row>
    <row r="2" spans="1:39">
      <c r="A2" cm="1">
        <f ca="1" t="array" ref="A2">INDEX(Sheet1!$A$2:$J$621,RANDBETWEEN(1,COUNTA(Sheet1!$A$2:$A$621)),COLUMN(A1))</f>
        <v>3275509</v>
      </c>
      <c r="B2" t="str">
        <f ca="1">VLOOKUP($A2,Sheet1!$A$2:$J$621,COLUMN(B2)-COLUMN($B$4)+2,FALSE)</f>
        <v>2025-04-19 07:06:10</v>
      </c>
      <c r="C2" t="str">
        <f ca="1">VLOOKUP($A2,Sheet1!$A$2:$J$621,COLUMN(C2)-COLUMN($B$4)+2,FALSE)</f>
        <v>小单32.36  小双35.28  大双32.36</v>
      </c>
      <c r="D2" t="str">
        <f ca="1">VLOOKUP($A2,Sheet1!$A$2:$J$621,COLUMN(D2)-COLUMN($B$4)+2,FALSE)</f>
        <v>小双</v>
      </c>
      <c r="E2">
        <f ca="1">VLOOKUP($A2,Sheet1!$A$2:$J$621,COLUMN(E2)-COLUMN($B$4)+2,FALSE)</f>
        <v>100</v>
      </c>
      <c r="F2">
        <f ca="1">VLOOKUP($A2,Sheet1!$A$2:$J$621,COLUMN(F2)-COLUMN($B$4)+2,FALSE)</f>
        <v>15</v>
      </c>
      <c r="G2" t="str">
        <f ca="1">VLOOKUP($A2,Sheet1!$A$2:$J$621,COLUMN(G2)-COLUMN($B$4)+2,FALSE)</f>
        <v>大单</v>
      </c>
      <c r="H2">
        <f ca="1">VLOOKUP($A2,Sheet1!$A$2:$J$621,COLUMN(H2)-COLUMN($B$4)+2,FALSE)</f>
        <v>0</v>
      </c>
      <c r="I2">
        <f ca="1">VLOOKUP($A2,Sheet1!$A$2:$J$621,COLUMN(I2)-COLUMN($B$4)+2,FALSE)</f>
        <v>-100</v>
      </c>
      <c r="J2" t="str">
        <f ca="1">VLOOKUP($A2,Sheet1!$A$2:$J$621,COLUMN(J2)-COLUMN($B$4)+2,FALSE)</f>
        <v>否</v>
      </c>
      <c r="K2">
        <f ca="1" t="shared" ref="K2:K65" si="0">IF(J2="是",1,IF(J2="否",0,""))</f>
        <v>0</v>
      </c>
      <c r="L2" s="7">
        <f ca="1" t="shared" ref="L2:L65" si="1">IF(G2="","",IF(F2="待开奖","",IF(MID(D2,1,1)=MID(G2,1,1),1,IF(MID(D2,2,1)=MID(G2,2,1),1,0))))</f>
        <v>0</v>
      </c>
      <c r="M2" s="7" t="str">
        <f ca="1" t="array" ref="M2">IF(ROW()&lt;32,"",AVERAGE(IF(OFFSET(L$2,ROW()-31,0,30,1)&lt;&gt;"",OFFSET(L$2,ROW()-31,0,30,1))))</f>
        <v/>
      </c>
      <c r="N2" s="7"/>
      <c r="O2" s="7" t="str">
        <f ca="1" t="array" ref="O2">IF(ROW()&lt;22,"",AVERAGE(IF(OFFSET(L$2,ROW()-21,0,20,1)&lt;&gt;"",OFFSET(L$2,ROW()-21,0,20,1))))</f>
        <v/>
      </c>
      <c r="P2" s="7"/>
      <c r="Q2" s="7">
        <f ca="1" t="shared" ref="Q2:Q65" si="2">IF(OR(F2=13,F2=14),IF(L2=1,-68.1,I2),I2)</f>
        <v>-100</v>
      </c>
      <c r="R2" s="9">
        <v>10000</v>
      </c>
      <c r="S2" s="7"/>
      <c r="T2" s="7"/>
      <c r="U2" s="7"/>
      <c r="V2" s="7"/>
      <c r="W2" s="7"/>
      <c r="X2" s="10"/>
      <c r="Y2" s="7">
        <f ca="1">AVERAGE(X40:X2000)+_xlfn.STDEV.P(X40:X2000)*Z1</f>
        <v>0.290266592885682</v>
      </c>
      <c r="AC2">
        <f ca="1">MAX(AB9:AB2000)</f>
        <v>10000</v>
      </c>
      <c r="AD2" s="21">
        <f ca="1">SUM(K2:K500)/AH2</f>
        <v>0.618473895582329</v>
      </c>
      <c r="AE2" s="21">
        <f ca="1">SUM(L2:L500)/AH2</f>
        <v>0.714859437751004</v>
      </c>
      <c r="AF2" s="21"/>
      <c r="AG2" s="21"/>
      <c r="AH2" s="5">
        <f ca="1">COUNT(K2:K500)</f>
        <v>498</v>
      </c>
      <c r="AI2" s="22">
        <f ca="1">SUM(I2:I500)</f>
        <v>-3450.66440000001</v>
      </c>
      <c r="AJ2" s="22">
        <f ca="1">SUM(Q2:Q500)</f>
        <v>-1919.2544</v>
      </c>
      <c r="AK2" s="22"/>
      <c r="AL2" s="22"/>
      <c r="AM2" s="22"/>
    </row>
    <row r="3" spans="1:25">
      <c r="A3" cm="1">
        <f ca="1" t="array" ref="A3">INDEX(Sheet1!$A$2:$J$621,RANDBETWEEN(1,COUNTA(Sheet1!$A$2:$A$621)),COLUMN(A2))</f>
        <v>3275590</v>
      </c>
      <c r="B3" t="str">
        <f ca="1">VLOOKUP($A3,Sheet1!$A$2:$J$621,COLUMN(B3)-COLUMN($B$4)+2,FALSE)</f>
        <v>2025-04-19 11:49:42</v>
      </c>
      <c r="C3" t="str">
        <f ca="1">VLOOKUP($A3,Sheet1!$A$2:$J$621,COLUMN(C3)-COLUMN($B$4)+2,FALSE)</f>
        <v>小单32.36  大双32.36  大单35.28</v>
      </c>
      <c r="D3" t="str">
        <f ca="1">VLOOKUP($A3,Sheet1!$A$2:$J$621,COLUMN(D3)-COLUMN($B$4)+2,FALSE)</f>
        <v>大单</v>
      </c>
      <c r="E3">
        <f ca="1">VLOOKUP($A3,Sheet1!$A$2:$J$621,COLUMN(E3)-COLUMN($B$4)+2,FALSE)</f>
        <v>100</v>
      </c>
      <c r="F3">
        <f ca="1">VLOOKUP($A3,Sheet1!$A$2:$J$621,COLUMN(F3)-COLUMN($B$4)+2,FALSE)</f>
        <v>4</v>
      </c>
      <c r="G3" t="str">
        <f ca="1">VLOOKUP($A3,Sheet1!$A$2:$J$621,COLUMN(G3)-COLUMN($B$4)+2,FALSE)</f>
        <v>小双</v>
      </c>
      <c r="H3">
        <f ca="1">VLOOKUP($A3,Sheet1!$A$2:$J$621,COLUMN(H3)-COLUMN($B$4)+2,FALSE)</f>
        <v>0</v>
      </c>
      <c r="I3">
        <f ca="1">VLOOKUP($A3,Sheet1!$A$2:$J$621,COLUMN(I3)-COLUMN($B$4)+2,FALSE)</f>
        <v>-100</v>
      </c>
      <c r="J3" t="str">
        <f ca="1">VLOOKUP($A3,Sheet1!$A$2:$J$621,COLUMN(J3)-COLUMN($B$4)+2,FALSE)</f>
        <v>否</v>
      </c>
      <c r="K3">
        <f ca="1" t="shared" si="0"/>
        <v>0</v>
      </c>
      <c r="L3" s="7">
        <f ca="1" t="shared" si="1"/>
        <v>0</v>
      </c>
      <c r="M3" s="7" t="str">
        <f ca="1" t="array" ref="M3">IF(L3="","",IF(ROW()&lt;32,"",AVERAGE(IF(OFFSET(L$2,ROW()-31,0,30,1)&lt;&gt;"",OFFSET(L$2,ROW()-31,0,30,1)))))</f>
        <v/>
      </c>
      <c r="N3" s="8"/>
      <c r="O3" s="7" t="str">
        <f ca="1" t="array" ref="O3">IF(L3="","",IF(ROW()&lt;22,"",AVERAGE(IF(OFFSET(L$2,ROW()-21,0,20,1)&lt;&gt;"",OFFSET(L$2,ROW()-21,0,20,1)))))</f>
        <v/>
      </c>
      <c r="P3" s="8"/>
      <c r="Q3" s="7">
        <f ca="1" t="shared" si="2"/>
        <v>-100</v>
      </c>
      <c r="R3" s="7">
        <f ca="1" t="shared" ref="R3:R66" si="3">IF(G3="",R2,IF(G3=0,R2,IF(Q3="","",+R2+Q3)))</f>
        <v>9900</v>
      </c>
      <c r="S3">
        <f ca="1">MAX(R10:R2001)</f>
        <v>10157.5768</v>
      </c>
      <c r="V3" s="7"/>
      <c r="W3" s="7"/>
      <c r="X3" s="10"/>
      <c r="Y3" s="7"/>
    </row>
    <row r="4" spans="1:29">
      <c r="A4" s="4" cm="1">
        <f ca="1" t="array" ref="A4">INDEX(Sheet1!$A$2:$J$621,RANDBETWEEN(1,COUNTA(Sheet1!$A$2:$A$621)),COLUMN(A3))</f>
        <v>3275760</v>
      </c>
      <c r="B4" t="str">
        <f ca="1">VLOOKUP($A4,Sheet1!$A$2:$J$621,COLUMN(B4)-COLUMN($B$4)+2,FALSE)</f>
        <v>2025-04-19 22:17:50</v>
      </c>
      <c r="C4" t="str">
        <f ca="1">VLOOKUP($A4,Sheet1!$A$2:$J$621,COLUMN(C4)-COLUMN($B$4)+2,FALSE)</f>
        <v>小单32.36  小双35.28  大双32.36</v>
      </c>
      <c r="D4" t="str">
        <f ca="1">VLOOKUP($A4,Sheet1!$A$2:$J$621,COLUMN(D4)-COLUMN($B$4)+2,FALSE)</f>
        <v>小双</v>
      </c>
      <c r="E4">
        <f ca="1">VLOOKUP($A4,Sheet1!$A$2:$J$621,COLUMN(E4)-COLUMN($B$4)+2,FALSE)</f>
        <v>100</v>
      </c>
      <c r="F4">
        <f ca="1">VLOOKUP($A4,Sheet1!$A$2:$J$621,COLUMN(F4)-COLUMN($B$4)+2,FALSE)</f>
        <v>13</v>
      </c>
      <c r="G4" t="str">
        <f ca="1">VLOOKUP($A4,Sheet1!$A$2:$J$621,COLUMN(G4)-COLUMN($B$4)+2,FALSE)</f>
        <v>小单</v>
      </c>
      <c r="H4">
        <f ca="1">VLOOKUP($A4,Sheet1!$A$2:$J$621,COLUMN(H4)-COLUMN($B$4)+2,FALSE)</f>
        <v>0</v>
      </c>
      <c r="I4">
        <f ca="1">VLOOKUP($A4,Sheet1!$A$2:$J$621,COLUMN(I4)-COLUMN($B$4)+2,FALSE)</f>
        <v>-100</v>
      </c>
      <c r="J4" t="str">
        <f ca="1">VLOOKUP($A4,Sheet1!$A$2:$J$621,COLUMN(J4)-COLUMN($B$4)+2,FALSE)</f>
        <v>否</v>
      </c>
      <c r="K4">
        <f ca="1" t="shared" si="0"/>
        <v>0</v>
      </c>
      <c r="L4" s="7">
        <f ca="1" t="shared" si="1"/>
        <v>1</v>
      </c>
      <c r="M4" s="7" t="str">
        <f ca="1" t="array" ref="M4">IF(L4="","",IF(ROW()&lt;32,"",AVERAGE(IF(OFFSET(L$2,ROW()-31,0,30,1)&lt;&gt;"",OFFSET(L$2,ROW()-31,0,30,1)))))</f>
        <v/>
      </c>
      <c r="N4" s="8"/>
      <c r="O4" s="7" t="str">
        <f ca="1" t="array" ref="O4">IF(L4="","",IF(ROW()&lt;22,"",AVERAGE(IF(OFFSET(L$2,ROW()-21,0,20,1)&lt;&gt;"",OFFSET(L$2,ROW()-21,0,20,1)))))</f>
        <v/>
      </c>
      <c r="P4" s="8"/>
      <c r="Q4" s="7">
        <f ca="1" t="shared" si="2"/>
        <v>-68.1</v>
      </c>
      <c r="R4" s="7">
        <f ca="1" t="shared" si="3"/>
        <v>9831.9</v>
      </c>
      <c r="S4" s="7">
        <f ca="1">R633</f>
        <v>7147.61679999987</v>
      </c>
      <c r="T4" s="7"/>
      <c r="U4" s="7"/>
      <c r="V4" s="7"/>
      <c r="W4" s="7">
        <v>0.8</v>
      </c>
      <c r="X4" s="7">
        <v>2</v>
      </c>
      <c r="Y4" s="7">
        <v>0.5</v>
      </c>
      <c r="Z4">
        <v>1</v>
      </c>
      <c r="AA4">
        <v>1.2</v>
      </c>
      <c r="AC4">
        <v>1.5</v>
      </c>
    </row>
    <row r="5" spans="1:29">
      <c r="A5" cm="1">
        <f ca="1" t="array" ref="A5">INDEX(Sheet1!$A$2:$J$621,RANDBETWEEN(1,COUNTA(Sheet1!$A$2:$A$621)),COLUMN(A4))</f>
        <v>3275732</v>
      </c>
      <c r="B5" t="str">
        <f ca="1">VLOOKUP($A5,Sheet1!$A$2:$J$621,COLUMN(B5)-COLUMN($B$4)+2,FALSE)</f>
        <v>2025-04-19 20:39:46</v>
      </c>
      <c r="C5" t="str">
        <f ca="1">VLOOKUP($A5,Sheet1!$A$2:$J$621,COLUMN(C5)-COLUMN($B$4)+2,FALSE)</f>
        <v>小单32.36  大双32.36  大单35.28</v>
      </c>
      <c r="D5" t="str">
        <f ca="1">VLOOKUP($A5,Sheet1!$A$2:$J$621,COLUMN(D5)-COLUMN($B$4)+2,FALSE)</f>
        <v>大单</v>
      </c>
      <c r="E5">
        <f ca="1">VLOOKUP($A5,Sheet1!$A$2:$J$621,COLUMN(E5)-COLUMN($B$4)+2,FALSE)</f>
        <v>100</v>
      </c>
      <c r="F5">
        <f ca="1">VLOOKUP($A5,Sheet1!$A$2:$J$621,COLUMN(F5)-COLUMN($B$4)+2,FALSE)</f>
        <v>7</v>
      </c>
      <c r="G5" t="str">
        <f ca="1">VLOOKUP($A5,Sheet1!$A$2:$J$621,COLUMN(G5)-COLUMN($B$4)+2,FALSE)</f>
        <v>小单</v>
      </c>
      <c r="H5">
        <f ca="1">VLOOKUP($A5,Sheet1!$A$2:$J$621,COLUMN(H5)-COLUMN($B$4)+2,FALSE)</f>
        <v>152.7392</v>
      </c>
      <c r="I5">
        <f ca="1">VLOOKUP($A5,Sheet1!$A$2:$J$621,COLUMN(I5)-COLUMN($B$4)+2,FALSE)</f>
        <v>52.7392</v>
      </c>
      <c r="J5" t="str">
        <f ca="1">VLOOKUP($A5,Sheet1!$A$2:$J$621,COLUMN(J5)-COLUMN($B$4)+2,FALSE)</f>
        <v>是</v>
      </c>
      <c r="K5">
        <f ca="1" t="shared" si="0"/>
        <v>1</v>
      </c>
      <c r="L5" s="7">
        <f ca="1" t="shared" si="1"/>
        <v>1</v>
      </c>
      <c r="M5" s="7" t="str">
        <f ca="1" t="array" ref="M5">IF(L5="","",IF(ROW()&lt;32,"",AVERAGE(IF(OFFSET(L$2,ROW()-31,0,30,1)&lt;&gt;"",OFFSET(L$2,ROW()-31,0,30,1)))))</f>
        <v/>
      </c>
      <c r="N5" s="8"/>
      <c r="O5" s="7" t="str">
        <f ca="1" t="array" ref="O5">IF(L5="","",IF(ROW()&lt;22,"",AVERAGE(IF(OFFSET(L$2,ROW()-21,0,20,1)&lt;&gt;"",OFFSET(L$2,ROW()-21,0,20,1)))))</f>
        <v/>
      </c>
      <c r="P5" s="8"/>
      <c r="Q5" s="7">
        <f ca="1" t="shared" si="2"/>
        <v>52.7392</v>
      </c>
      <c r="R5" s="7">
        <f ca="1" t="shared" si="3"/>
        <v>9884.6392</v>
      </c>
      <c r="S5" s="7"/>
      <c r="T5" s="7"/>
      <c r="U5" s="7"/>
      <c r="V5" s="7"/>
      <c r="W5" s="7">
        <v>-203</v>
      </c>
      <c r="X5" s="7">
        <v>-30.8</v>
      </c>
      <c r="Y5" s="7">
        <v>-241</v>
      </c>
      <c r="Z5">
        <v>-294</v>
      </c>
      <c r="AA5">
        <v>728.8</v>
      </c>
      <c r="AC5">
        <v>-165</v>
      </c>
    </row>
    <row r="6" spans="1:36">
      <c r="A6" cm="1">
        <f ca="1" t="array" ref="A6">INDEX(Sheet1!$A$2:$J$621,RANDBETWEEN(1,COUNTA(Sheet1!$A$2:$A$621)),COLUMN(A5))</f>
        <v>3275777</v>
      </c>
      <c r="B6" t="str">
        <f ca="1">VLOOKUP($A6,Sheet1!$A$2:$J$621,COLUMN(B6)-COLUMN($B$4)+2,FALSE)</f>
        <v>2025-04-19 23:17:14</v>
      </c>
      <c r="C6" t="str">
        <f ca="1">VLOOKUP($A6,Sheet1!$A$2:$J$621,COLUMN(C6)-COLUMN($B$4)+2,FALSE)</f>
        <v>大双31.45  小双34.28  大单34.28</v>
      </c>
      <c r="D6" t="str">
        <f ca="1">VLOOKUP($A6,Sheet1!$A$2:$J$621,COLUMN(D6)-COLUMN($B$4)+2,FALSE)</f>
        <v>大双</v>
      </c>
      <c r="E6">
        <f ca="1">VLOOKUP($A6,Sheet1!$A$2:$J$621,COLUMN(E6)-COLUMN($B$4)+2,FALSE)</f>
        <v>100.01</v>
      </c>
      <c r="F6">
        <f ca="1">VLOOKUP($A6,Sheet1!$A$2:$J$621,COLUMN(F6)-COLUMN($B$4)+2,FALSE)</f>
        <v>11</v>
      </c>
      <c r="G6" t="str">
        <f ca="1">VLOOKUP($A6,Sheet1!$A$2:$J$621,COLUMN(G6)-COLUMN($B$4)+2,FALSE)</f>
        <v>小单</v>
      </c>
      <c r="H6">
        <f ca="1">VLOOKUP($A6,Sheet1!$A$2:$J$621,COLUMN(H6)-COLUMN($B$4)+2,FALSE)</f>
        <v>0</v>
      </c>
      <c r="I6">
        <f ca="1">VLOOKUP($A6,Sheet1!$A$2:$J$621,COLUMN(I6)-COLUMN($B$4)+2,FALSE)</f>
        <v>-100.01</v>
      </c>
      <c r="J6" t="str">
        <f ca="1">VLOOKUP($A6,Sheet1!$A$2:$J$621,COLUMN(J6)-COLUMN($B$4)+2,FALSE)</f>
        <v>否</v>
      </c>
      <c r="K6">
        <f ca="1" t="shared" si="0"/>
        <v>0</v>
      </c>
      <c r="L6" s="7">
        <f ca="1" t="shared" si="1"/>
        <v>0</v>
      </c>
      <c r="M6" s="7" t="str">
        <f ca="1" t="array" ref="M6">IF(L6="","",IF(ROW()&lt;32,"",AVERAGE(IF(OFFSET(L$2,ROW()-31,0,30,1)&lt;&gt;"",OFFSET(L$2,ROW()-31,0,30,1)))))</f>
        <v/>
      </c>
      <c r="N6" s="8"/>
      <c r="O6" s="7" t="str">
        <f ca="1" t="array" ref="O6">IF(L6="","",IF(ROW()&lt;22,"",AVERAGE(IF(OFFSET(L$2,ROW()-21,0,20,1)&lt;&gt;"",OFFSET(L$2,ROW()-21,0,20,1)))))</f>
        <v/>
      </c>
      <c r="P6" s="8"/>
      <c r="Q6" s="7">
        <f ca="1" t="shared" si="2"/>
        <v>-100.01</v>
      </c>
      <c r="R6" s="7">
        <f ca="1" t="shared" si="3"/>
        <v>9784.6292</v>
      </c>
      <c r="S6" s="7"/>
      <c r="T6" s="7"/>
      <c r="U6" s="7"/>
      <c r="V6" s="7"/>
      <c r="W6" s="7">
        <v>1027</v>
      </c>
      <c r="X6" s="7">
        <v>-194</v>
      </c>
      <c r="Y6" s="7">
        <v>-593</v>
      </c>
      <c r="Z6">
        <v>-340</v>
      </c>
      <c r="AA6">
        <v>49.87</v>
      </c>
      <c r="AC6">
        <v>-700</v>
      </c>
      <c r="AG6">
        <v>85</v>
      </c>
      <c r="AH6">
        <f>+AG6*0.75</f>
        <v>63.75</v>
      </c>
      <c r="AI6">
        <v>50.58</v>
      </c>
      <c r="AJ6">
        <f t="shared" ref="AJ6:AJ11" si="4">+AI6*AH6</f>
        <v>3224.475</v>
      </c>
    </row>
    <row r="7" spans="1:36">
      <c r="A7" cm="1">
        <f ca="1" t="array" ref="A7">INDEX(Sheet1!$A$2:$J$621,RANDBETWEEN(1,COUNTA(Sheet1!$A$2:$A$621)),COLUMN(A6))</f>
        <v>3275799</v>
      </c>
      <c r="B7" t="str">
        <f ca="1">VLOOKUP($A7,Sheet1!$A$2:$J$621,COLUMN(B7)-COLUMN($B$4)+2,FALSE)</f>
        <v>2025-04-20 00:34:13</v>
      </c>
      <c r="C7" t="str">
        <f ca="1">VLOOKUP($A7,Sheet1!$A$2:$J$621,COLUMN(C7)-COLUMN($B$4)+2,FALSE)</f>
        <v>小单32.36  小双35.28  大双32.36</v>
      </c>
      <c r="D7" t="str">
        <f ca="1">VLOOKUP($A7,Sheet1!$A$2:$J$621,COLUMN(D7)-COLUMN($B$4)+2,FALSE)</f>
        <v>小双</v>
      </c>
      <c r="E7">
        <f ca="1">VLOOKUP($A7,Sheet1!$A$2:$J$621,COLUMN(E7)-COLUMN($B$4)+2,FALSE)</f>
        <v>100</v>
      </c>
      <c r="F7">
        <f ca="1">VLOOKUP($A7,Sheet1!$A$2:$J$621,COLUMN(F7)-COLUMN($B$4)+2,FALSE)</f>
        <v>20</v>
      </c>
      <c r="G7" t="str">
        <f ca="1">VLOOKUP($A7,Sheet1!$A$2:$J$621,COLUMN(G7)-COLUMN($B$4)+2,FALSE)</f>
        <v>大双</v>
      </c>
      <c r="H7">
        <f ca="1">VLOOKUP($A7,Sheet1!$A$2:$J$621,COLUMN(H7)-COLUMN($B$4)+2,FALSE)</f>
        <v>152.7392</v>
      </c>
      <c r="I7">
        <f ca="1">VLOOKUP($A7,Sheet1!$A$2:$J$621,COLUMN(I7)-COLUMN($B$4)+2,FALSE)</f>
        <v>52.7392</v>
      </c>
      <c r="J7" t="str">
        <f ca="1">VLOOKUP($A7,Sheet1!$A$2:$J$621,COLUMN(J7)-COLUMN($B$4)+2,FALSE)</f>
        <v>是</v>
      </c>
      <c r="K7">
        <f ca="1" t="shared" si="0"/>
        <v>1</v>
      </c>
      <c r="L7" s="7">
        <f ca="1" t="shared" si="1"/>
        <v>1</v>
      </c>
      <c r="M7" s="7" t="str">
        <f ca="1" t="array" ref="M7">IF(L7="","",IF(ROW()&lt;32,"",AVERAGE(IF(OFFSET(L$2,ROW()-31,0,30,1)&lt;&gt;"",OFFSET(L$2,ROW()-31,0,30,1)))))</f>
        <v/>
      </c>
      <c r="N7" s="8"/>
      <c r="O7" s="7" t="str">
        <f ca="1" t="array" ref="O7">IF(L7="","",IF(ROW()&lt;22,"",AVERAGE(IF(OFFSET(L$2,ROW()-21,0,20,1)&lt;&gt;"",OFFSET(L$2,ROW()-21,0,20,1)))))</f>
        <v/>
      </c>
      <c r="P7" s="8"/>
      <c r="Q7" s="7">
        <f ca="1" t="shared" si="2"/>
        <v>52.7392</v>
      </c>
      <c r="R7" s="7">
        <f ca="1" t="shared" si="3"/>
        <v>9837.3684</v>
      </c>
      <c r="S7" s="7"/>
      <c r="T7" s="7"/>
      <c r="U7" s="7"/>
      <c r="V7" s="7"/>
      <c r="W7" s="7">
        <v>-477</v>
      </c>
      <c r="X7" s="7">
        <v>-358</v>
      </c>
      <c r="Y7" s="7">
        <v>61.39</v>
      </c>
      <c r="Z7">
        <v>-795</v>
      </c>
      <c r="AA7">
        <v>-294</v>
      </c>
      <c r="AC7">
        <v>361.5</v>
      </c>
      <c r="AH7">
        <f>+AG6*0.25</f>
        <v>21.25</v>
      </c>
      <c r="AI7">
        <v>-100</v>
      </c>
      <c r="AJ7">
        <f t="shared" si="4"/>
        <v>-2125</v>
      </c>
    </row>
    <row r="8" spans="1:29">
      <c r="A8" cm="1">
        <f ca="1" t="array" ref="A8">INDEX(Sheet1!$A$2:$J$621,RANDBETWEEN(1,COUNTA(Sheet1!$A$2:$A$621)),COLUMN(A7))</f>
        <v>3275631</v>
      </c>
      <c r="B8" t="str">
        <f ca="1">VLOOKUP($A8,Sheet1!$A$2:$J$621,COLUMN(B8)-COLUMN($B$4)+2,FALSE)</f>
        <v>2025-04-19 14:13:15</v>
      </c>
      <c r="C8" t="str">
        <f ca="1">VLOOKUP($A8,Sheet1!$A$2:$J$621,COLUMN(C8)-COLUMN($B$4)+2,FALSE)</f>
        <v>大双31.45  小双34.28  大单34.28</v>
      </c>
      <c r="D8" t="str">
        <f ca="1">VLOOKUP($A8,Sheet1!$A$2:$J$621,COLUMN(D8)-COLUMN($B$4)+2,FALSE)</f>
        <v>大双</v>
      </c>
      <c r="E8">
        <f ca="1">VLOOKUP($A8,Sheet1!$A$2:$J$621,COLUMN(E8)-COLUMN($B$4)+2,FALSE)</f>
        <v>100.01</v>
      </c>
      <c r="F8">
        <f ca="1">VLOOKUP($A8,Sheet1!$A$2:$J$621,COLUMN(F8)-COLUMN($B$4)+2,FALSE)</f>
        <v>16</v>
      </c>
      <c r="G8" t="str">
        <f ca="1">VLOOKUP($A8,Sheet1!$A$2:$J$621,COLUMN(G8)-COLUMN($B$4)+2,FALSE)</f>
        <v>大双</v>
      </c>
      <c r="H8">
        <f ca="1">VLOOKUP($A8,Sheet1!$A$2:$J$621,COLUMN(H8)-COLUMN($B$4)+2,FALSE)</f>
        <v>148.444</v>
      </c>
      <c r="I8">
        <f ca="1">VLOOKUP($A8,Sheet1!$A$2:$J$621,COLUMN(I8)-COLUMN($B$4)+2,FALSE)</f>
        <v>48.434</v>
      </c>
      <c r="J8" t="str">
        <f ca="1">VLOOKUP($A8,Sheet1!$A$2:$J$621,COLUMN(J8)-COLUMN($B$4)+2,FALSE)</f>
        <v>是</v>
      </c>
      <c r="K8">
        <f ca="1" t="shared" si="0"/>
        <v>1</v>
      </c>
      <c r="L8" s="7">
        <f ca="1" t="shared" si="1"/>
        <v>1</v>
      </c>
      <c r="M8" s="7" t="str">
        <f ca="1" t="array" ref="M8">IF(L8="","",IF(ROW()&lt;32,"",AVERAGE(IF(OFFSET(L$2,ROW()-31,0,30,1)&lt;&gt;"",OFFSET(L$2,ROW()-31,0,30,1)))))</f>
        <v/>
      </c>
      <c r="N8" s="8"/>
      <c r="O8" s="7" t="str">
        <f ca="1" t="array" ref="O8">IF(L8="","",IF(ROW()&lt;22,"",AVERAGE(IF(OFFSET(L$2,ROW()-21,0,20,1)&lt;&gt;"",OFFSET(L$2,ROW()-21,0,20,1)))))</f>
        <v/>
      </c>
      <c r="P8" s="8"/>
      <c r="Q8" s="7">
        <f ca="1" t="shared" si="2"/>
        <v>48.434</v>
      </c>
      <c r="R8" s="7">
        <f ca="1" t="shared" si="3"/>
        <v>9885.8024</v>
      </c>
      <c r="S8" s="7"/>
      <c r="T8" s="7"/>
      <c r="U8" s="7"/>
      <c r="V8" s="7"/>
      <c r="W8" s="7">
        <v>-693</v>
      </c>
      <c r="X8" s="7">
        <v>158.1</v>
      </c>
      <c r="Y8" s="7">
        <v>-557</v>
      </c>
      <c r="Z8">
        <v>-36.8</v>
      </c>
      <c r="AA8">
        <v>-488</v>
      </c>
      <c r="AC8">
        <v>-574</v>
      </c>
    </row>
    <row r="9" spans="1:29">
      <c r="A9" cm="1">
        <f ca="1" t="array" ref="A9">INDEX(Sheet1!$A$2:$J$621,RANDBETWEEN(1,COUNTA(Sheet1!$A$2:$A$621)),COLUMN(A8))</f>
        <v>3275888</v>
      </c>
      <c r="B9" t="str">
        <f ca="1">VLOOKUP($A9,Sheet1!$A$2:$J$621,COLUMN(B9)-COLUMN($B$4)+2,FALSE)</f>
        <v>2025-04-20 05:45:43</v>
      </c>
      <c r="C9" t="str">
        <f ca="1">VLOOKUP($A9,Sheet1!$A$2:$J$621,COLUMN(C9)-COLUMN($B$4)+2,FALSE)</f>
        <v>大双31.45  小双34.28  大单34.28</v>
      </c>
      <c r="D9" t="str">
        <f ca="1">VLOOKUP($A9,Sheet1!$A$2:$J$621,COLUMN(D9)-COLUMN($B$4)+2,FALSE)</f>
        <v>大双</v>
      </c>
      <c r="E9">
        <f ca="1">VLOOKUP($A9,Sheet1!$A$2:$J$621,COLUMN(E9)-COLUMN($B$4)+2,FALSE)</f>
        <v>100.01</v>
      </c>
      <c r="F9">
        <f ca="1">VLOOKUP($A9,Sheet1!$A$2:$J$621,COLUMN(F9)-COLUMN($B$4)+2,FALSE)</f>
        <v>13</v>
      </c>
      <c r="G9" t="str">
        <f ca="1">VLOOKUP($A9,Sheet1!$A$2:$J$621,COLUMN(G9)-COLUMN($B$4)+2,FALSE)</f>
        <v>小单</v>
      </c>
      <c r="H9">
        <f ca="1">VLOOKUP($A9,Sheet1!$A$2:$J$621,COLUMN(H9)-COLUMN($B$4)+2,FALSE)</f>
        <v>0</v>
      </c>
      <c r="I9">
        <f ca="1">VLOOKUP($A9,Sheet1!$A$2:$J$621,COLUMN(I9)-COLUMN($B$4)+2,FALSE)</f>
        <v>-100.01</v>
      </c>
      <c r="J9" t="str">
        <f ca="1">VLOOKUP($A9,Sheet1!$A$2:$J$621,COLUMN(J9)-COLUMN($B$4)+2,FALSE)</f>
        <v>否</v>
      </c>
      <c r="K9">
        <f ca="1" t="shared" si="0"/>
        <v>0</v>
      </c>
      <c r="L9" s="7">
        <f ca="1" t="shared" si="1"/>
        <v>0</v>
      </c>
      <c r="M9" s="7" t="str">
        <f ca="1" t="array" ref="M9">IF(L9="","",IF(ROW()&lt;32,"",AVERAGE(IF(OFFSET(L$2,ROW()-31,0,30,1)&lt;&gt;"",OFFSET(L$2,ROW()-31,0,30,1)))))</f>
        <v/>
      </c>
      <c r="N9" s="8"/>
      <c r="O9" s="7" t="str">
        <f ca="1" t="array" ref="O9">IF(L9="","",IF(ROW()&lt;22,"",AVERAGE(IF(OFFSET(L$2,ROW()-21,0,20,1)&lt;&gt;"",OFFSET(L$2,ROW()-21,0,20,1)))))</f>
        <v/>
      </c>
      <c r="P9" s="8"/>
      <c r="Q9" s="7">
        <f ca="1" t="shared" si="2"/>
        <v>-100.01</v>
      </c>
      <c r="R9" s="7">
        <f ca="1" t="shared" si="3"/>
        <v>9785.7924</v>
      </c>
      <c r="S9" s="7"/>
      <c r="T9" s="7"/>
      <c r="U9" s="7"/>
      <c r="V9" s="7"/>
      <c r="W9" s="7">
        <v>405</v>
      </c>
      <c r="X9" s="7">
        <v>-630</v>
      </c>
      <c r="Y9" s="7">
        <v>412.1</v>
      </c>
      <c r="Z9">
        <v>155.8</v>
      </c>
      <c r="AA9">
        <v>59.31</v>
      </c>
      <c r="AC9">
        <v>-296</v>
      </c>
    </row>
    <row r="10" spans="1:36">
      <c r="A10" cm="1">
        <f ca="1" t="array" ref="A10">INDEX(Sheet1!$A$2:$J$621,RANDBETWEEN(1,COUNTA(Sheet1!$A$2:$A$621)),COLUMN(A9))</f>
        <v>3275960</v>
      </c>
      <c r="B10" t="str">
        <f ca="1">VLOOKUP($A10,Sheet1!$A$2:$J$621,COLUMN(B10)-COLUMN($B$4)+2,FALSE)</f>
        <v>2025-04-20 09:57:50</v>
      </c>
      <c r="C10" t="str">
        <f ca="1">VLOOKUP($A10,Sheet1!$A$2:$J$621,COLUMN(C10)-COLUMN($B$4)+2,FALSE)</f>
        <v>小单32.36  小双35.28  大双32.36</v>
      </c>
      <c r="D10" t="str">
        <f ca="1">VLOOKUP($A10,Sheet1!$A$2:$J$621,COLUMN(D10)-COLUMN($B$4)+2,FALSE)</f>
        <v>小双</v>
      </c>
      <c r="E10">
        <f ca="1">VLOOKUP($A10,Sheet1!$A$2:$J$621,COLUMN(E10)-COLUMN($B$4)+2,FALSE)</f>
        <v>100</v>
      </c>
      <c r="F10">
        <f ca="1">VLOOKUP($A10,Sheet1!$A$2:$J$621,COLUMN(F10)-COLUMN($B$4)+2,FALSE)</f>
        <v>19</v>
      </c>
      <c r="G10" t="str">
        <f ca="1">VLOOKUP($A10,Sheet1!$A$2:$J$621,COLUMN(G10)-COLUMN($B$4)+2,FALSE)</f>
        <v>大单</v>
      </c>
      <c r="H10">
        <f ca="1">VLOOKUP($A10,Sheet1!$A$2:$J$621,COLUMN(H10)-COLUMN($B$4)+2,FALSE)</f>
        <v>0</v>
      </c>
      <c r="I10">
        <f ca="1">VLOOKUP($A10,Sheet1!$A$2:$J$621,COLUMN(I10)-COLUMN($B$4)+2,FALSE)</f>
        <v>-100</v>
      </c>
      <c r="J10" t="str">
        <f ca="1">VLOOKUP($A10,Sheet1!$A$2:$J$621,COLUMN(J10)-COLUMN($B$4)+2,FALSE)</f>
        <v>否</v>
      </c>
      <c r="K10">
        <f ca="1" t="shared" si="0"/>
        <v>0</v>
      </c>
      <c r="L10" s="7">
        <f ca="1" t="shared" si="1"/>
        <v>0</v>
      </c>
      <c r="M10" s="7" t="str">
        <f ca="1" t="array" ref="M10">IF(L10="","",IF(ROW()&lt;32,"",AVERAGE(IF(OFFSET(L$2,ROW()-31,0,30,1)&lt;&gt;"",OFFSET(L$2,ROW()-31,0,30,1)))))</f>
        <v/>
      </c>
      <c r="N10" s="8"/>
      <c r="O10" s="7" t="str">
        <f ca="1" t="array" ref="O10">IF(L10="","",IF(ROW()&lt;22,"",AVERAGE(IF(OFFSET(L$2,ROW()-21,0,20,1)&lt;&gt;"",OFFSET(L$2,ROW()-21,0,20,1)))))</f>
        <v/>
      </c>
      <c r="P10" s="8"/>
      <c r="Q10" s="7">
        <f ca="1" t="shared" si="2"/>
        <v>-100</v>
      </c>
      <c r="R10" s="7">
        <f ca="1" t="shared" si="3"/>
        <v>9685.7924</v>
      </c>
      <c r="S10" s="7"/>
      <c r="T10" s="7"/>
      <c r="U10" s="7"/>
      <c r="V10" s="7"/>
      <c r="W10" s="7">
        <v>-51.9</v>
      </c>
      <c r="X10" s="7">
        <v>-788</v>
      </c>
      <c r="Y10" s="7">
        <v>-740</v>
      </c>
      <c r="Z10">
        <v>326.2</v>
      </c>
      <c r="AA10">
        <v>-1198</v>
      </c>
      <c r="AC10">
        <v>-634</v>
      </c>
      <c r="AG10">
        <v>15</v>
      </c>
      <c r="AH10">
        <f>+AG10*0.75</f>
        <v>11.25</v>
      </c>
      <c r="AI10">
        <v>-68.1</v>
      </c>
      <c r="AJ10">
        <f t="shared" si="4"/>
        <v>-766.125</v>
      </c>
    </row>
    <row r="11" spans="1:36">
      <c r="A11" cm="1">
        <f ca="1" t="array" ref="A11">INDEX(Sheet1!$A$2:$J$621,RANDBETWEEN(1,COUNTA(Sheet1!$A$2:$A$621)),COLUMN(A10))</f>
        <v>3275842</v>
      </c>
      <c r="B11" t="str">
        <f ca="1">VLOOKUP($A11,Sheet1!$A$2:$J$621,COLUMN(B11)-COLUMN($B$4)+2,FALSE)</f>
        <v>2025-04-20 03:04:41</v>
      </c>
      <c r="C11" t="str">
        <f ca="1">VLOOKUP($A11,Sheet1!$A$2:$J$621,COLUMN(C11)-COLUMN($B$4)+2,FALSE)</f>
        <v>小单31.45  小双34.28  大单34.28</v>
      </c>
      <c r="D11" t="str">
        <f ca="1">VLOOKUP($A11,Sheet1!$A$2:$J$621,COLUMN(D11)-COLUMN($B$4)+2,FALSE)</f>
        <v>小单</v>
      </c>
      <c r="E11">
        <f ca="1">VLOOKUP($A11,Sheet1!$A$2:$J$621,COLUMN(E11)-COLUMN($B$4)+2,FALSE)</f>
        <v>100.01</v>
      </c>
      <c r="F11">
        <f ca="1">VLOOKUP($A11,Sheet1!$A$2:$J$621,COLUMN(F11)-COLUMN($B$4)+2,FALSE)</f>
        <v>15</v>
      </c>
      <c r="G11" t="str">
        <f ca="1">VLOOKUP($A11,Sheet1!$A$2:$J$621,COLUMN(G11)-COLUMN($B$4)+2,FALSE)</f>
        <v>大单</v>
      </c>
      <c r="H11">
        <f ca="1">VLOOKUP($A11,Sheet1!$A$2:$J$621,COLUMN(H11)-COLUMN($B$4)+2,FALSE)</f>
        <v>148.4324</v>
      </c>
      <c r="I11">
        <f ca="1">VLOOKUP($A11,Sheet1!$A$2:$J$621,COLUMN(I11)-COLUMN($B$4)+2,FALSE)</f>
        <v>48.4224</v>
      </c>
      <c r="J11" t="str">
        <f ca="1">VLOOKUP($A11,Sheet1!$A$2:$J$621,COLUMN(J11)-COLUMN($B$4)+2,FALSE)</f>
        <v>是</v>
      </c>
      <c r="K11">
        <f ca="1" t="shared" si="0"/>
        <v>1</v>
      </c>
      <c r="L11" s="7">
        <f ca="1" t="shared" si="1"/>
        <v>1</v>
      </c>
      <c r="M11" s="7" t="str">
        <f ca="1" t="array" ref="M11">IF(L11="","",IF(ROW()&lt;32,"",AVERAGE(IF(OFFSET(L$2,ROW()-31,0,30,1)&lt;&gt;"",OFFSET(L$2,ROW()-31,0,30,1)))))</f>
        <v/>
      </c>
      <c r="N11" s="8"/>
      <c r="O11" s="7" t="str">
        <f ca="1" t="array" ref="O11">IF(L11="","",IF(ROW()&lt;22,"",AVERAGE(IF(OFFSET(L$2,ROW()-21,0,20,1)&lt;&gt;"",OFFSET(L$2,ROW()-21,0,20,1)))))</f>
        <v/>
      </c>
      <c r="P11" s="8"/>
      <c r="Q11" s="7">
        <f ca="1" t="shared" si="2"/>
        <v>48.4224</v>
      </c>
      <c r="R11" s="7">
        <f ca="1" t="shared" si="3"/>
        <v>9734.2148</v>
      </c>
      <c r="S11" s="7"/>
      <c r="T11" s="7"/>
      <c r="U11" s="7"/>
      <c r="V11" s="7"/>
      <c r="W11" s="7">
        <v>-84.8</v>
      </c>
      <c r="X11" s="7">
        <v>-189</v>
      </c>
      <c r="Y11" s="7">
        <v>-4.41</v>
      </c>
      <c r="Z11">
        <v>50.31</v>
      </c>
      <c r="AA11">
        <v>263.9</v>
      </c>
      <c r="AC11">
        <v>414</v>
      </c>
      <c r="AH11">
        <f>+AG10*0.25</f>
        <v>3.75</v>
      </c>
      <c r="AI11">
        <v>-100</v>
      </c>
      <c r="AJ11">
        <f t="shared" si="4"/>
        <v>-375</v>
      </c>
    </row>
    <row r="12" spans="1:29">
      <c r="A12" cm="1">
        <f ca="1" t="array" ref="A12">INDEX(Sheet1!$A$2:$J$621,RANDBETWEEN(1,COUNTA(Sheet1!$A$2:$A$621)),COLUMN(A11))</f>
        <v>3275935</v>
      </c>
      <c r="B12" t="str">
        <f ca="1">VLOOKUP($A12,Sheet1!$A$2:$J$621,COLUMN(B12)-COLUMN($B$4)+2,FALSE)</f>
        <v>2025-04-20 08:30:16</v>
      </c>
      <c r="C12" t="str">
        <f ca="1">VLOOKUP($A12,Sheet1!$A$2:$J$621,COLUMN(C12)-COLUMN($B$4)+2,FALSE)</f>
        <v>小单31.45  小双34.28  大单34.28</v>
      </c>
      <c r="D12" t="str">
        <f ca="1">VLOOKUP($A12,Sheet1!$A$2:$J$621,COLUMN(D12)-COLUMN($B$4)+2,FALSE)</f>
        <v>小单</v>
      </c>
      <c r="E12">
        <f ca="1">VLOOKUP($A12,Sheet1!$A$2:$J$621,COLUMN(E12)-COLUMN($B$4)+2,FALSE)</f>
        <v>100.01</v>
      </c>
      <c r="F12">
        <f ca="1">VLOOKUP($A12,Sheet1!$A$2:$J$621,COLUMN(F12)-COLUMN($B$4)+2,FALSE)</f>
        <v>14</v>
      </c>
      <c r="G12" t="str">
        <f ca="1">VLOOKUP($A12,Sheet1!$A$2:$J$621,COLUMN(G12)-COLUMN($B$4)+2,FALSE)</f>
        <v>大双</v>
      </c>
      <c r="H12">
        <f ca="1">VLOOKUP($A12,Sheet1!$A$2:$J$621,COLUMN(H12)-COLUMN($B$4)+2,FALSE)</f>
        <v>0</v>
      </c>
      <c r="I12">
        <f ca="1">VLOOKUP($A12,Sheet1!$A$2:$J$621,COLUMN(I12)-COLUMN($B$4)+2,FALSE)</f>
        <v>-100.01</v>
      </c>
      <c r="J12" t="str">
        <f ca="1">VLOOKUP($A12,Sheet1!$A$2:$J$621,COLUMN(J12)-COLUMN($B$4)+2,FALSE)</f>
        <v>否</v>
      </c>
      <c r="K12">
        <f ca="1" t="shared" si="0"/>
        <v>0</v>
      </c>
      <c r="L12" s="7">
        <f ca="1" t="shared" si="1"/>
        <v>0</v>
      </c>
      <c r="M12" s="7" t="str">
        <f ca="1" t="array" ref="M12">IF(L12="","",IF(ROW()&lt;32,"",AVERAGE(IF(OFFSET(L$2,ROW()-31,0,30,1)&lt;&gt;"",OFFSET(L$2,ROW()-31,0,30,1)))))</f>
        <v/>
      </c>
      <c r="N12" s="8"/>
      <c r="O12" s="7" t="str">
        <f ca="1" t="array" ref="O12">IF(L12="","",IF(ROW()&lt;22,"",AVERAGE(IF(OFFSET(L$2,ROW()-21,0,20,1)&lt;&gt;"",OFFSET(L$2,ROW()-21,0,20,1)))))</f>
        <v/>
      </c>
      <c r="P12" s="8"/>
      <c r="Q12" s="7">
        <f ca="1" t="shared" si="2"/>
        <v>-100.01</v>
      </c>
      <c r="R12" s="7">
        <f ca="1" t="shared" si="3"/>
        <v>9634.2048</v>
      </c>
      <c r="S12" s="7"/>
      <c r="T12" s="7"/>
      <c r="U12" s="7"/>
      <c r="V12" s="7"/>
      <c r="W12" s="7">
        <v>-578</v>
      </c>
      <c r="X12" s="7">
        <v>-398</v>
      </c>
      <c r="Y12" s="7">
        <v>-984</v>
      </c>
      <c r="Z12">
        <v>-93</v>
      </c>
      <c r="AA12">
        <v>77.01</v>
      </c>
      <c r="AC12">
        <v>-88.4</v>
      </c>
    </row>
    <row r="13" spans="1:36">
      <c r="A13" cm="1">
        <f ca="1" t="array" ref="A13">INDEX(Sheet1!$A$2:$J$621,RANDBETWEEN(1,COUNTA(Sheet1!$A$2:$A$621)),COLUMN(A12))</f>
        <v>3275423</v>
      </c>
      <c r="B13" t="str">
        <f ca="1">VLOOKUP($A13,Sheet1!$A$2:$J$621,COLUMN(B13)-COLUMN($B$4)+2,FALSE)</f>
        <v>2025-04-19 02:05:19</v>
      </c>
      <c r="C13" t="str">
        <f ca="1">VLOOKUP($A13,Sheet1!$A$2:$J$621,COLUMN(C13)-COLUMN($B$4)+2,FALSE)</f>
        <v>小单32.36  小双35.28  大双32.36</v>
      </c>
      <c r="D13" t="str">
        <f ca="1">VLOOKUP($A13,Sheet1!$A$2:$J$621,COLUMN(D13)-COLUMN($B$4)+2,FALSE)</f>
        <v>小双</v>
      </c>
      <c r="E13">
        <f ca="1">VLOOKUP($A13,Sheet1!$A$2:$J$621,COLUMN(E13)-COLUMN($B$4)+2,FALSE)</f>
        <v>100</v>
      </c>
      <c r="F13">
        <f ca="1">VLOOKUP($A13,Sheet1!$A$2:$J$621,COLUMN(F13)-COLUMN($B$4)+2,FALSE)</f>
        <v>15</v>
      </c>
      <c r="G13" t="str">
        <f ca="1">VLOOKUP($A13,Sheet1!$A$2:$J$621,COLUMN(G13)-COLUMN($B$4)+2,FALSE)</f>
        <v>大单</v>
      </c>
      <c r="H13">
        <f ca="1">VLOOKUP($A13,Sheet1!$A$2:$J$621,COLUMN(H13)-COLUMN($B$4)+2,FALSE)</f>
        <v>0</v>
      </c>
      <c r="I13">
        <f ca="1">VLOOKUP($A13,Sheet1!$A$2:$J$621,COLUMN(I13)-COLUMN($B$4)+2,FALSE)</f>
        <v>-100</v>
      </c>
      <c r="J13" t="str">
        <f ca="1">VLOOKUP($A13,Sheet1!$A$2:$J$621,COLUMN(J13)-COLUMN($B$4)+2,FALSE)</f>
        <v>否</v>
      </c>
      <c r="K13">
        <f ca="1" t="shared" si="0"/>
        <v>0</v>
      </c>
      <c r="L13" s="7">
        <f ca="1" t="shared" si="1"/>
        <v>0</v>
      </c>
      <c r="M13" s="7" t="str">
        <f ca="1" t="array" ref="M13">IF(L13="","",IF(ROW()&lt;32,"",AVERAGE(IF(OFFSET(L$2,ROW()-31,0,30,1)&lt;&gt;"",OFFSET(L$2,ROW()-31,0,30,1)))))</f>
        <v/>
      </c>
      <c r="N13" s="8"/>
      <c r="O13" s="7" t="str">
        <f ca="1" t="array" ref="O13">IF(L13="","",IF(ROW()&lt;22,"",AVERAGE(IF(OFFSET(L$2,ROW()-21,0,20,1)&lt;&gt;"",OFFSET(L$2,ROW()-21,0,20,1)))))</f>
        <v/>
      </c>
      <c r="P13" s="8"/>
      <c r="Q13" s="7">
        <f ca="1" t="shared" si="2"/>
        <v>-100</v>
      </c>
      <c r="R13" s="7">
        <f ca="1" t="shared" si="3"/>
        <v>9534.2048</v>
      </c>
      <c r="S13" s="7"/>
      <c r="T13" s="7"/>
      <c r="U13" s="7"/>
      <c r="V13" s="7"/>
      <c r="W13" s="7">
        <v>-754</v>
      </c>
      <c r="X13" s="7">
        <v>-365</v>
      </c>
      <c r="Y13" s="7">
        <v>-788</v>
      </c>
      <c r="Z13">
        <v>-924</v>
      </c>
      <c r="AA13">
        <v>-196</v>
      </c>
      <c r="AC13">
        <v>-331</v>
      </c>
      <c r="AH13">
        <f>SUM(AH6:AH12)</f>
        <v>100</v>
      </c>
      <c r="AJ13">
        <f>SUM(AJ6:AJ12)</f>
        <v>-41.65</v>
      </c>
    </row>
    <row r="14" spans="1:36">
      <c r="A14" cm="1">
        <f ca="1" t="array" ref="A14">INDEX(Sheet1!$A$2:$J$621,RANDBETWEEN(1,COUNTA(Sheet1!$A$2:$A$621)),COLUMN(A13))</f>
        <v>3275898</v>
      </c>
      <c r="B14" t="str">
        <f ca="1">VLOOKUP($A14,Sheet1!$A$2:$J$621,COLUMN(B14)-COLUMN($B$4)+2,FALSE)</f>
        <v>2025-04-20 06:20:42</v>
      </c>
      <c r="C14" t="str">
        <f ca="1">VLOOKUP($A14,Sheet1!$A$2:$J$621,COLUMN(C14)-COLUMN($B$4)+2,FALSE)</f>
        <v>小单32.36  大双32.36  大单35.28</v>
      </c>
      <c r="D14" t="str">
        <f ca="1">VLOOKUP($A14,Sheet1!$A$2:$J$621,COLUMN(D14)-COLUMN($B$4)+2,FALSE)</f>
        <v>大单</v>
      </c>
      <c r="E14">
        <f ca="1">VLOOKUP($A14,Sheet1!$A$2:$J$621,COLUMN(E14)-COLUMN($B$4)+2,FALSE)</f>
        <v>100</v>
      </c>
      <c r="F14">
        <f ca="1">VLOOKUP($A14,Sheet1!$A$2:$J$621,COLUMN(F14)-COLUMN($B$4)+2,FALSE)</f>
        <v>17</v>
      </c>
      <c r="G14" t="str">
        <f ca="1">VLOOKUP($A14,Sheet1!$A$2:$J$621,COLUMN(G14)-COLUMN($B$4)+2,FALSE)</f>
        <v>大单</v>
      </c>
      <c r="H14">
        <f ca="1">VLOOKUP($A14,Sheet1!$A$2:$J$621,COLUMN(H14)-COLUMN($B$4)+2,FALSE)</f>
        <v>152.7624</v>
      </c>
      <c r="I14">
        <f ca="1">VLOOKUP($A14,Sheet1!$A$2:$J$621,COLUMN(I14)-COLUMN($B$4)+2,FALSE)</f>
        <v>52.7624</v>
      </c>
      <c r="J14" t="str">
        <f ca="1">VLOOKUP($A14,Sheet1!$A$2:$J$621,COLUMN(J14)-COLUMN($B$4)+2,FALSE)</f>
        <v>是</v>
      </c>
      <c r="K14">
        <f ca="1" t="shared" si="0"/>
        <v>1</v>
      </c>
      <c r="L14" s="7">
        <f ca="1" t="shared" si="1"/>
        <v>1</v>
      </c>
      <c r="M14" s="7" t="str">
        <f ca="1" t="array" ref="M14">IF(L14="","",IF(ROW()&lt;32,"",AVERAGE(IF(OFFSET(L$2,ROW()-31,0,30,1)&lt;&gt;"",OFFSET(L$2,ROW()-31,0,30,1)))))</f>
        <v/>
      </c>
      <c r="N14" s="8"/>
      <c r="O14" s="7" t="str">
        <f ca="1" t="array" ref="O14">IF(L14="","",IF(ROW()&lt;22,"",AVERAGE(IF(OFFSET(L$2,ROW()-21,0,20,1)&lt;&gt;"",OFFSET(L$2,ROW()-21,0,20,1)))))</f>
        <v/>
      </c>
      <c r="P14" s="8"/>
      <c r="Q14" s="7">
        <f ca="1" t="shared" si="2"/>
        <v>52.7624</v>
      </c>
      <c r="R14" s="7">
        <f ca="1" t="shared" si="3"/>
        <v>9586.9672</v>
      </c>
      <c r="S14" s="7"/>
      <c r="T14" s="7"/>
      <c r="U14" s="7"/>
      <c r="V14" s="7"/>
      <c r="W14" s="7">
        <v>1060</v>
      </c>
      <c r="X14" s="7">
        <v>-338</v>
      </c>
      <c r="Y14" s="7">
        <v>-696</v>
      </c>
      <c r="Z14">
        <v>417</v>
      </c>
      <c r="AA14">
        <v>105.4</v>
      </c>
      <c r="AC14">
        <v>219.9</v>
      </c>
      <c r="AJ14" s="23">
        <f>+AJ13/AH13/AH13</f>
        <v>-0.004165</v>
      </c>
    </row>
    <row r="15" spans="1:29">
      <c r="A15" cm="1">
        <f ca="1" t="array" ref="A15">INDEX(Sheet1!$A$2:$J$621,RANDBETWEEN(1,COUNTA(Sheet1!$A$2:$A$621)),COLUMN(A14))</f>
        <v>3275683</v>
      </c>
      <c r="B15" t="str">
        <f ca="1">VLOOKUP($A15,Sheet1!$A$2:$J$621,COLUMN(B15)-COLUMN($B$4)+2,FALSE)</f>
        <v>2025-04-19 17:15:18</v>
      </c>
      <c r="C15" t="str">
        <f ca="1">VLOOKUP($A15,Sheet1!$A$2:$J$621,COLUMN(C15)-COLUMN($B$4)+2,FALSE)</f>
        <v>小单32.36  小双35.28  大双32.36</v>
      </c>
      <c r="D15" t="str">
        <f ca="1">VLOOKUP($A15,Sheet1!$A$2:$J$621,COLUMN(D15)-COLUMN($B$4)+2,FALSE)</f>
        <v>小双</v>
      </c>
      <c r="E15">
        <f ca="1">VLOOKUP($A15,Sheet1!$A$2:$J$621,COLUMN(E15)-COLUMN($B$4)+2,FALSE)</f>
        <v>100</v>
      </c>
      <c r="F15">
        <f ca="1">VLOOKUP($A15,Sheet1!$A$2:$J$621,COLUMN(F15)-COLUMN($B$4)+2,FALSE)</f>
        <v>10</v>
      </c>
      <c r="G15" t="str">
        <f ca="1">VLOOKUP($A15,Sheet1!$A$2:$J$621,COLUMN(G15)-COLUMN($B$4)+2,FALSE)</f>
        <v>小双</v>
      </c>
      <c r="H15">
        <f ca="1">VLOOKUP($A15,Sheet1!$A$2:$J$621,COLUMN(H15)-COLUMN($B$4)+2,FALSE)</f>
        <v>152.7624</v>
      </c>
      <c r="I15">
        <f ca="1">VLOOKUP($A15,Sheet1!$A$2:$J$621,COLUMN(I15)-COLUMN($B$4)+2,FALSE)</f>
        <v>52.7624</v>
      </c>
      <c r="J15" t="str">
        <f ca="1">VLOOKUP($A15,Sheet1!$A$2:$J$621,COLUMN(J15)-COLUMN($B$4)+2,FALSE)</f>
        <v>是</v>
      </c>
      <c r="K15">
        <f ca="1" t="shared" si="0"/>
        <v>1</v>
      </c>
      <c r="L15" s="7">
        <f ca="1" t="shared" si="1"/>
        <v>1</v>
      </c>
      <c r="M15" s="7" t="str">
        <f ca="1" t="array" ref="M15">IF(L15="","",IF(ROW()&lt;32,"",AVERAGE(IF(OFFSET(L$2,ROW()-31,0,30,1)&lt;&gt;"",OFFSET(L$2,ROW()-31,0,30,1)))))</f>
        <v/>
      </c>
      <c r="N15" s="8"/>
      <c r="O15" s="7" t="str">
        <f ca="1" t="array" ref="O15">IF(L15="","",IF(ROW()&lt;22,"",AVERAGE(IF(OFFSET(L$2,ROW()-21,0,20,1)&lt;&gt;"",OFFSET(L$2,ROW()-21,0,20,1)))))</f>
        <v/>
      </c>
      <c r="P15" s="8"/>
      <c r="Q15" s="7">
        <f ca="1" t="shared" si="2"/>
        <v>52.7624</v>
      </c>
      <c r="R15" s="7">
        <f ca="1" t="shared" si="3"/>
        <v>9639.7296</v>
      </c>
      <c r="S15" s="7"/>
      <c r="T15" s="7"/>
      <c r="U15" s="7"/>
      <c r="V15" s="7"/>
      <c r="W15" s="7">
        <v>-282</v>
      </c>
      <c r="X15" s="7">
        <v>-385</v>
      </c>
      <c r="Y15" s="7">
        <v>68.29</v>
      </c>
      <c r="Z15">
        <v>-750</v>
      </c>
      <c r="AA15">
        <v>408.8</v>
      </c>
      <c r="AC15">
        <v>-1.6</v>
      </c>
    </row>
    <row r="16" spans="1:29">
      <c r="A16" cm="1">
        <f ca="1" t="array" ref="A16">INDEX(Sheet1!$A$2:$J$621,RANDBETWEEN(1,COUNTA(Sheet1!$A$2:$A$621)),COLUMN(A15))</f>
        <v>3275489</v>
      </c>
      <c r="B16" t="str">
        <f ca="1">VLOOKUP($A16,Sheet1!$A$2:$J$621,COLUMN(B16)-COLUMN($B$4)+2,FALSE)</f>
        <v>2025-04-19 05:56:16</v>
      </c>
      <c r="C16" t="str">
        <f ca="1">VLOOKUP($A16,Sheet1!$A$2:$J$621,COLUMN(C16)-COLUMN($B$4)+2,FALSE)</f>
        <v>大双31.45  小双34.28  大单34.28</v>
      </c>
      <c r="D16" t="str">
        <f ca="1">VLOOKUP($A16,Sheet1!$A$2:$J$621,COLUMN(D16)-COLUMN($B$4)+2,FALSE)</f>
        <v>大双</v>
      </c>
      <c r="E16">
        <f ca="1">VLOOKUP($A16,Sheet1!$A$2:$J$621,COLUMN(E16)-COLUMN($B$4)+2,FALSE)</f>
        <v>100.01</v>
      </c>
      <c r="F16">
        <f ca="1">VLOOKUP($A16,Sheet1!$A$2:$J$621,COLUMN(F16)-COLUMN($B$4)+2,FALSE)</f>
        <v>2</v>
      </c>
      <c r="G16" t="str">
        <f ca="1">VLOOKUP($A16,Sheet1!$A$2:$J$621,COLUMN(G16)-COLUMN($B$4)+2,FALSE)</f>
        <v>小双</v>
      </c>
      <c r="H16">
        <f ca="1">VLOOKUP($A16,Sheet1!$A$2:$J$621,COLUMN(H16)-COLUMN($B$4)+2,FALSE)</f>
        <v>148.4324</v>
      </c>
      <c r="I16">
        <f ca="1">VLOOKUP($A16,Sheet1!$A$2:$J$621,COLUMN(I16)-COLUMN($B$4)+2,FALSE)</f>
        <v>48.4224</v>
      </c>
      <c r="J16" t="str">
        <f ca="1">VLOOKUP($A16,Sheet1!$A$2:$J$621,COLUMN(J16)-COLUMN($B$4)+2,FALSE)</f>
        <v>是</v>
      </c>
      <c r="K16">
        <f ca="1" t="shared" si="0"/>
        <v>1</v>
      </c>
      <c r="L16" s="7">
        <f ca="1" t="shared" si="1"/>
        <v>1</v>
      </c>
      <c r="M16" s="7" t="str">
        <f ca="1" t="array" ref="M16">IF(L16="","",IF(ROW()&lt;32,"",AVERAGE(IF(OFFSET(L$2,ROW()-31,0,30,1)&lt;&gt;"",OFFSET(L$2,ROW()-31,0,30,1)))))</f>
        <v/>
      </c>
      <c r="N16" s="8"/>
      <c r="O16" s="7" t="str">
        <f ca="1" t="array" ref="O16">IF(L16="","",IF(ROW()&lt;22,"",AVERAGE(IF(OFFSET(L$2,ROW()-21,0,20,1)&lt;&gt;"",OFFSET(L$2,ROW()-21,0,20,1)))))</f>
        <v/>
      </c>
      <c r="P16" s="8"/>
      <c r="Q16" s="7">
        <f ca="1" t="shared" si="2"/>
        <v>48.4224</v>
      </c>
      <c r="R16" s="7">
        <f ca="1" t="shared" si="3"/>
        <v>9688.152</v>
      </c>
      <c r="S16" s="7"/>
      <c r="T16" s="7"/>
      <c r="U16" s="7"/>
      <c r="V16" s="7"/>
      <c r="W16" s="7">
        <v>665</v>
      </c>
      <c r="X16" s="7">
        <v>-554</v>
      </c>
      <c r="Y16" s="7">
        <v>-538</v>
      </c>
      <c r="Z16">
        <v>515.2</v>
      </c>
      <c r="AA16">
        <v>-190</v>
      </c>
      <c r="AC16">
        <v>-400</v>
      </c>
    </row>
    <row r="17" spans="1:29">
      <c r="A17" cm="1">
        <f ca="1" t="array" ref="A17">INDEX(Sheet1!$A$2:$J$621,RANDBETWEEN(1,COUNTA(Sheet1!$A$2:$A$621)),COLUMN(A16))</f>
        <v>3276063</v>
      </c>
      <c r="B17" t="str">
        <f ca="1">VLOOKUP($A17,Sheet1!$A$2:$J$621,COLUMN(B17)-COLUMN($B$4)+2,FALSE)</f>
        <v>2025-04-20 15:58:19</v>
      </c>
      <c r="C17" t="str">
        <f ca="1">VLOOKUP($A17,Sheet1!$A$2:$J$621,COLUMN(C17)-COLUMN($B$4)+2,FALSE)</f>
        <v>小单32.36  大双32.36  大单35.28</v>
      </c>
      <c r="D17" t="str">
        <f ca="1">VLOOKUP($A17,Sheet1!$A$2:$J$621,COLUMN(D17)-COLUMN($B$4)+2,FALSE)</f>
        <v>大单</v>
      </c>
      <c r="E17">
        <f ca="1">VLOOKUP($A17,Sheet1!$A$2:$J$621,COLUMN(E17)-COLUMN($B$4)+2,FALSE)</f>
        <v>100</v>
      </c>
      <c r="F17">
        <f ca="1">VLOOKUP($A17,Sheet1!$A$2:$J$621,COLUMN(F17)-COLUMN($B$4)+2,FALSE)</f>
        <v>16</v>
      </c>
      <c r="G17" t="str">
        <f ca="1">VLOOKUP($A17,Sheet1!$A$2:$J$621,COLUMN(G17)-COLUMN($B$4)+2,FALSE)</f>
        <v>大双</v>
      </c>
      <c r="H17">
        <f ca="1">VLOOKUP($A17,Sheet1!$A$2:$J$621,COLUMN(H17)-COLUMN($B$4)+2,FALSE)</f>
        <v>152.7392</v>
      </c>
      <c r="I17">
        <f ca="1">VLOOKUP($A17,Sheet1!$A$2:$J$621,COLUMN(I17)-COLUMN($B$4)+2,FALSE)</f>
        <v>52.7392</v>
      </c>
      <c r="J17" t="str">
        <f ca="1">VLOOKUP($A17,Sheet1!$A$2:$J$621,COLUMN(J17)-COLUMN($B$4)+2,FALSE)</f>
        <v>是</v>
      </c>
      <c r="K17">
        <f ca="1" t="shared" si="0"/>
        <v>1</v>
      </c>
      <c r="L17" s="7">
        <f ca="1" t="shared" si="1"/>
        <v>1</v>
      </c>
      <c r="M17" s="7" t="str">
        <f ca="1" t="array" ref="M17">IF(L17="","",IF(ROW()&lt;32,"",AVERAGE(IF(OFFSET(L$2,ROW()-31,0,30,1)&lt;&gt;"",OFFSET(L$2,ROW()-31,0,30,1)))))</f>
        <v/>
      </c>
      <c r="N17" s="8"/>
      <c r="O17" s="7" t="str">
        <f ca="1" t="array" ref="O17">IF(L17="","",IF(ROW()&lt;22,"",AVERAGE(IF(OFFSET(L$2,ROW()-21,0,20,1)&lt;&gt;"",OFFSET(L$2,ROW()-21,0,20,1)))))</f>
        <v/>
      </c>
      <c r="P17" s="8"/>
      <c r="Q17" s="7">
        <f ca="1" t="shared" si="2"/>
        <v>52.7392</v>
      </c>
      <c r="R17" s="7">
        <f ca="1" t="shared" si="3"/>
        <v>9740.8912</v>
      </c>
      <c r="S17" s="7"/>
      <c r="T17" s="7"/>
      <c r="U17" s="7"/>
      <c r="V17" s="7"/>
      <c r="W17" s="7">
        <v>-602</v>
      </c>
      <c r="X17" s="7">
        <v>-444</v>
      </c>
      <c r="Y17" s="7">
        <v>-449</v>
      </c>
      <c r="Z17">
        <v>-450</v>
      </c>
      <c r="AA17">
        <v>-203</v>
      </c>
      <c r="AC17">
        <v>-537</v>
      </c>
    </row>
    <row r="18" spans="1:29">
      <c r="A18" cm="1">
        <f ca="1" t="array" ref="A18">INDEX(Sheet1!$A$2:$J$621,RANDBETWEEN(1,COUNTA(Sheet1!$A$2:$A$621)),COLUMN(A17))</f>
        <v>3275462</v>
      </c>
      <c r="B18" t="str">
        <f ca="1">VLOOKUP($A18,Sheet1!$A$2:$J$621,COLUMN(B18)-COLUMN($B$4)+2,FALSE)</f>
        <v>2025-04-19 04:21:46</v>
      </c>
      <c r="C18" t="str">
        <f ca="1">VLOOKUP($A18,Sheet1!$A$2:$J$621,COLUMN(C18)-COLUMN($B$4)+2,FALSE)</f>
        <v>小单31.45  小双34.28  大单34.28</v>
      </c>
      <c r="D18" t="str">
        <f ca="1">VLOOKUP($A18,Sheet1!$A$2:$J$621,COLUMN(D18)-COLUMN($B$4)+2,FALSE)</f>
        <v>小单</v>
      </c>
      <c r="E18">
        <f ca="1">VLOOKUP($A18,Sheet1!$A$2:$J$621,COLUMN(E18)-COLUMN($B$4)+2,FALSE)</f>
        <v>100.01</v>
      </c>
      <c r="F18">
        <f ca="1">VLOOKUP($A18,Sheet1!$A$2:$J$621,COLUMN(F18)-COLUMN($B$4)+2,FALSE)</f>
        <v>15</v>
      </c>
      <c r="G18" t="str">
        <f ca="1">VLOOKUP($A18,Sheet1!$A$2:$J$621,COLUMN(G18)-COLUMN($B$4)+2,FALSE)</f>
        <v>大单</v>
      </c>
      <c r="H18">
        <f ca="1">VLOOKUP($A18,Sheet1!$A$2:$J$621,COLUMN(H18)-COLUMN($B$4)+2,FALSE)</f>
        <v>148.4324</v>
      </c>
      <c r="I18">
        <f ca="1">VLOOKUP($A18,Sheet1!$A$2:$J$621,COLUMN(I18)-COLUMN($B$4)+2,FALSE)</f>
        <v>48.4224</v>
      </c>
      <c r="J18" t="str">
        <f ca="1">VLOOKUP($A18,Sheet1!$A$2:$J$621,COLUMN(J18)-COLUMN($B$4)+2,FALSE)</f>
        <v>是</v>
      </c>
      <c r="K18">
        <f ca="1" t="shared" si="0"/>
        <v>1</v>
      </c>
      <c r="L18" s="7">
        <f ca="1" t="shared" si="1"/>
        <v>1</v>
      </c>
      <c r="M18" s="7" t="str">
        <f ca="1" t="array" ref="M18">IF(L18="","",IF(ROW()&lt;32,"",AVERAGE(IF(OFFSET(L$2,ROW()-31,0,30,1)&lt;&gt;"",OFFSET(L$2,ROW()-31,0,30,1)))))</f>
        <v/>
      </c>
      <c r="N18" s="8"/>
      <c r="O18" s="7" t="str">
        <f ca="1" t="array" ref="O18">IF(L18="","",IF(ROW()&lt;22,"",AVERAGE(IF(OFFSET(L$2,ROW()-21,0,20,1)&lt;&gt;"",OFFSET(L$2,ROW()-21,0,20,1)))))</f>
        <v/>
      </c>
      <c r="P18" s="8"/>
      <c r="Q18" s="7">
        <f ca="1" t="shared" si="2"/>
        <v>48.4224</v>
      </c>
      <c r="R18" s="7">
        <f ca="1" t="shared" si="3"/>
        <v>9789.3136</v>
      </c>
      <c r="S18" s="7"/>
      <c r="T18" s="7"/>
      <c r="U18" s="7"/>
      <c r="V18" s="7"/>
      <c r="W18" s="7">
        <v>410.4</v>
      </c>
      <c r="X18" s="7">
        <v>-559</v>
      </c>
      <c r="Y18" s="7">
        <v>105.3</v>
      </c>
      <c r="Z18">
        <v>-429</v>
      </c>
      <c r="AA18">
        <v>-280</v>
      </c>
      <c r="AC18">
        <v>-944</v>
      </c>
    </row>
    <row r="19" spans="1:29">
      <c r="A19" cm="1">
        <f ca="1" t="array" ref="A19">INDEX(Sheet1!$A$2:$J$621,RANDBETWEEN(1,COUNTA(Sheet1!$A$2:$A$621)),COLUMN(A18))</f>
        <v>3275451</v>
      </c>
      <c r="B19" t="str">
        <f ca="1">VLOOKUP($A19,Sheet1!$A$2:$J$621,COLUMN(B19)-COLUMN($B$4)+2,FALSE)</f>
        <v>2025-04-19 03:43:19</v>
      </c>
      <c r="C19" t="str">
        <f ca="1">VLOOKUP($A19,Sheet1!$A$2:$J$621,COLUMN(C19)-COLUMN($B$4)+2,FALSE)</f>
        <v>小单31.45  小双34.28  大单34.28</v>
      </c>
      <c r="D19" t="str">
        <f ca="1">VLOOKUP($A19,Sheet1!$A$2:$J$621,COLUMN(D19)-COLUMN($B$4)+2,FALSE)</f>
        <v>小单</v>
      </c>
      <c r="E19">
        <f ca="1">VLOOKUP($A19,Sheet1!$A$2:$J$621,COLUMN(E19)-COLUMN($B$4)+2,FALSE)</f>
        <v>100.01</v>
      </c>
      <c r="F19">
        <f ca="1">VLOOKUP($A19,Sheet1!$A$2:$J$621,COLUMN(F19)-COLUMN($B$4)+2,FALSE)</f>
        <v>14</v>
      </c>
      <c r="G19" t="str">
        <f ca="1">VLOOKUP($A19,Sheet1!$A$2:$J$621,COLUMN(G19)-COLUMN($B$4)+2,FALSE)</f>
        <v>大双</v>
      </c>
      <c r="H19">
        <f ca="1">VLOOKUP($A19,Sheet1!$A$2:$J$621,COLUMN(H19)-COLUMN($B$4)+2,FALSE)</f>
        <v>0</v>
      </c>
      <c r="I19">
        <f ca="1">VLOOKUP($A19,Sheet1!$A$2:$J$621,COLUMN(I19)-COLUMN($B$4)+2,FALSE)</f>
        <v>-100.01</v>
      </c>
      <c r="J19" t="str">
        <f ca="1">VLOOKUP($A19,Sheet1!$A$2:$J$621,COLUMN(J19)-COLUMN($B$4)+2,FALSE)</f>
        <v>否</v>
      </c>
      <c r="K19">
        <f ca="1" t="shared" si="0"/>
        <v>0</v>
      </c>
      <c r="L19" s="7">
        <f ca="1" t="shared" si="1"/>
        <v>0</v>
      </c>
      <c r="M19" s="7" t="str">
        <f ca="1" t="array" ref="M19">IF(L19="","",IF(ROW()&lt;32,"",AVERAGE(IF(OFFSET(L$2,ROW()-31,0,30,1)&lt;&gt;"",OFFSET(L$2,ROW()-31,0,30,1)))))</f>
        <v/>
      </c>
      <c r="N19" s="8"/>
      <c r="O19" s="7" t="str">
        <f ca="1" t="array" ref="O19">IF(L19="","",IF(ROW()&lt;22,"",AVERAGE(IF(OFFSET(L$2,ROW()-21,0,20,1)&lt;&gt;"",OFFSET(L$2,ROW()-21,0,20,1)))))</f>
        <v/>
      </c>
      <c r="P19" s="8"/>
      <c r="Q19" s="7">
        <f ca="1" t="shared" si="2"/>
        <v>-100.01</v>
      </c>
      <c r="R19" s="7">
        <f ca="1" t="shared" si="3"/>
        <v>9689.3036</v>
      </c>
      <c r="S19" s="7"/>
      <c r="T19" s="7"/>
      <c r="U19" s="7"/>
      <c r="V19" s="7"/>
      <c r="W19" s="7">
        <v>-1136</v>
      </c>
      <c r="X19" s="7">
        <v>-743</v>
      </c>
      <c r="Y19" s="7">
        <v>121</v>
      </c>
      <c r="Z19">
        <v>-693</v>
      </c>
      <c r="AA19">
        <v>-332</v>
      </c>
      <c r="AC19">
        <v>99.45</v>
      </c>
    </row>
    <row r="20" spans="1:29">
      <c r="A20" cm="1">
        <f ca="1" t="array" ref="A20">INDEX(Sheet1!$A$2:$J$621,RANDBETWEEN(1,COUNTA(Sheet1!$A$2:$A$621)),COLUMN(A19))</f>
        <v>3275437</v>
      </c>
      <c r="B20" t="str">
        <f ca="1">VLOOKUP($A20,Sheet1!$A$2:$J$621,COLUMN(B20)-COLUMN($B$4)+2,FALSE)</f>
        <v>2025-04-19 02:54:09</v>
      </c>
      <c r="C20" t="str">
        <f ca="1">VLOOKUP($A20,Sheet1!$A$2:$J$621,COLUMN(C20)-COLUMN($B$4)+2,FALSE)</f>
        <v>小单31.45  小双34.28  大单34.28</v>
      </c>
      <c r="D20" t="str">
        <f ca="1">VLOOKUP($A20,Sheet1!$A$2:$J$621,COLUMN(D20)-COLUMN($B$4)+2,FALSE)</f>
        <v>小单</v>
      </c>
      <c r="E20">
        <f ca="1">VLOOKUP($A20,Sheet1!$A$2:$J$621,COLUMN(E20)-COLUMN($B$4)+2,FALSE)</f>
        <v>100.01</v>
      </c>
      <c r="F20">
        <f ca="1">VLOOKUP($A20,Sheet1!$A$2:$J$621,COLUMN(F20)-COLUMN($B$4)+2,FALSE)</f>
        <v>13</v>
      </c>
      <c r="G20" t="str">
        <f ca="1">VLOOKUP($A20,Sheet1!$A$2:$J$621,COLUMN(G20)-COLUMN($B$4)+2,FALSE)</f>
        <v>小单</v>
      </c>
      <c r="H20">
        <f ca="1">VLOOKUP($A20,Sheet1!$A$2:$J$621,COLUMN(H20)-COLUMN($B$4)+2,FALSE)</f>
        <v>0</v>
      </c>
      <c r="I20">
        <f ca="1">VLOOKUP($A20,Sheet1!$A$2:$J$621,COLUMN(I20)-COLUMN($B$4)+2,FALSE)</f>
        <v>-100.01</v>
      </c>
      <c r="J20" t="str">
        <f ca="1">VLOOKUP($A20,Sheet1!$A$2:$J$621,COLUMN(J20)-COLUMN($B$4)+2,FALSE)</f>
        <v>否</v>
      </c>
      <c r="K20">
        <f ca="1" t="shared" si="0"/>
        <v>0</v>
      </c>
      <c r="L20" s="7">
        <f ca="1" t="shared" si="1"/>
        <v>1</v>
      </c>
      <c r="M20" s="7" t="str">
        <f ca="1" t="array" ref="M20">IF(L20="","",IF(ROW()&lt;32,"",AVERAGE(IF(OFFSET(L$2,ROW()-31,0,30,1)&lt;&gt;"",OFFSET(L$2,ROW()-31,0,30,1)))))</f>
        <v/>
      </c>
      <c r="N20" s="8"/>
      <c r="O20" s="7" t="str">
        <f ca="1" t="array" ref="O20">IF(L20="","",IF(ROW()&lt;22,"",AVERAGE(IF(OFFSET(L$2,ROW()-21,0,20,1)&lt;&gt;"",OFFSET(L$2,ROW()-21,0,20,1)))))</f>
        <v/>
      </c>
      <c r="P20" s="8"/>
      <c r="Q20" s="7">
        <f ca="1" t="shared" si="2"/>
        <v>-68.1</v>
      </c>
      <c r="R20" s="7">
        <f ca="1" t="shared" si="3"/>
        <v>9621.2036</v>
      </c>
      <c r="S20" s="7"/>
      <c r="T20" s="7"/>
      <c r="U20" s="7"/>
      <c r="V20" s="7"/>
      <c r="W20" s="7">
        <v>-254</v>
      </c>
      <c r="X20" s="7">
        <v>-235.94</v>
      </c>
      <c r="Y20" s="7">
        <v>-132</v>
      </c>
      <c r="Z20">
        <v>-828</v>
      </c>
      <c r="AA20">
        <v>-859</v>
      </c>
      <c r="AC20">
        <v>169.1</v>
      </c>
    </row>
    <row r="21" spans="1:25">
      <c r="A21" cm="1">
        <f ca="1" t="array" ref="A21">INDEX(Sheet1!$A$2:$J$621,RANDBETWEEN(1,COUNTA(Sheet1!$A$2:$A$621)),COLUMN(A20))</f>
        <v>3275955</v>
      </c>
      <c r="B21" t="str">
        <f ca="1">VLOOKUP($A21,Sheet1!$A$2:$J$621,COLUMN(B21)-COLUMN($B$4)+2,FALSE)</f>
        <v>2025-04-20 09:40:15</v>
      </c>
      <c r="C21" t="str">
        <f ca="1">VLOOKUP($A21,Sheet1!$A$2:$J$621,COLUMN(C21)-COLUMN($B$4)+2,FALSE)</f>
        <v>小单32.36  小双35.28  大双32.36</v>
      </c>
      <c r="D21" t="str">
        <f ca="1">VLOOKUP($A21,Sheet1!$A$2:$J$621,COLUMN(D21)-COLUMN($B$4)+2,FALSE)</f>
        <v>小双</v>
      </c>
      <c r="E21">
        <f ca="1">VLOOKUP($A21,Sheet1!$A$2:$J$621,COLUMN(E21)-COLUMN($B$4)+2,FALSE)</f>
        <v>100</v>
      </c>
      <c r="F21">
        <f ca="1">VLOOKUP($A21,Sheet1!$A$2:$J$621,COLUMN(F21)-COLUMN($B$4)+2,FALSE)</f>
        <v>12</v>
      </c>
      <c r="G21" t="str">
        <f ca="1">VLOOKUP($A21,Sheet1!$A$2:$J$621,COLUMN(G21)-COLUMN($B$4)+2,FALSE)</f>
        <v>小双</v>
      </c>
      <c r="H21">
        <f ca="1">VLOOKUP($A21,Sheet1!$A$2:$J$621,COLUMN(H21)-COLUMN($B$4)+2,FALSE)</f>
        <v>152.7624</v>
      </c>
      <c r="I21">
        <f ca="1">VLOOKUP($A21,Sheet1!$A$2:$J$621,COLUMN(I21)-COLUMN($B$4)+2,FALSE)</f>
        <v>52.7624</v>
      </c>
      <c r="J21" t="str">
        <f ca="1">VLOOKUP($A21,Sheet1!$A$2:$J$621,COLUMN(J21)-COLUMN($B$4)+2,FALSE)</f>
        <v>是</v>
      </c>
      <c r="K21">
        <f ca="1" t="shared" si="0"/>
        <v>1</v>
      </c>
      <c r="L21" s="7">
        <f ca="1" t="shared" si="1"/>
        <v>1</v>
      </c>
      <c r="M21" s="7" t="str">
        <f ca="1" t="array" ref="M21">IF(L21="","",IF(ROW()&lt;32,"",AVERAGE(IF(OFFSET(L$2,ROW()-31,0,30,1)&lt;&gt;"",OFFSET(L$2,ROW()-31,0,30,1)))))</f>
        <v/>
      </c>
      <c r="N21" s="8"/>
      <c r="O21" s="7" t="str">
        <f ca="1" t="array" ref="O21">IF(L21="","",IF(ROW()&lt;22,"",AVERAGE(IF(OFFSET(L$2,ROW()-21,0,20,1)&lt;&gt;"",OFFSET(L$2,ROW()-21,0,20,1)))))</f>
        <v/>
      </c>
      <c r="P21" s="8"/>
      <c r="Q21" s="7">
        <f ca="1" t="shared" si="2"/>
        <v>52.7624</v>
      </c>
      <c r="R21" s="7">
        <f ca="1" t="shared" si="3"/>
        <v>9673.96599999999</v>
      </c>
      <c r="S21" s="7"/>
      <c r="T21" s="7"/>
      <c r="U21" s="7"/>
      <c r="V21" s="7"/>
      <c r="W21" s="7">
        <v>-244</v>
      </c>
      <c r="X21" s="10"/>
      <c r="Y21" s="7"/>
    </row>
    <row r="22" spans="1:25">
      <c r="A22" cm="1">
        <f ca="1" t="array" ref="A22">INDEX(Sheet1!$A$2:$J$621,RANDBETWEEN(1,COUNTA(Sheet1!$A$2:$A$621)),COLUMN(A21))</f>
        <v>3275622</v>
      </c>
      <c r="B22" t="str">
        <f ca="1">VLOOKUP($A22,Sheet1!$A$2:$J$621,COLUMN(B22)-COLUMN($B$4)+2,FALSE)</f>
        <v>2025-04-19 13:41:48</v>
      </c>
      <c r="C22" t="str">
        <f ca="1">VLOOKUP($A22,Sheet1!$A$2:$J$621,COLUMN(C22)-COLUMN($B$4)+2,FALSE)</f>
        <v>大双31.45  小双34.28  大单34.28</v>
      </c>
      <c r="D22" t="str">
        <f ca="1">VLOOKUP($A22,Sheet1!$A$2:$J$621,COLUMN(D22)-COLUMN($B$4)+2,FALSE)</f>
        <v>大双</v>
      </c>
      <c r="E22">
        <f ca="1">VLOOKUP($A22,Sheet1!$A$2:$J$621,COLUMN(E22)-COLUMN($B$4)+2,FALSE)</f>
        <v>100.01</v>
      </c>
      <c r="F22">
        <f ca="1">VLOOKUP($A22,Sheet1!$A$2:$J$621,COLUMN(F22)-COLUMN($B$4)+2,FALSE)</f>
        <v>20</v>
      </c>
      <c r="G22" t="str">
        <f ca="1">VLOOKUP($A22,Sheet1!$A$2:$J$621,COLUMN(G22)-COLUMN($B$4)+2,FALSE)</f>
        <v>大双</v>
      </c>
      <c r="H22">
        <f ca="1">VLOOKUP($A22,Sheet1!$A$2:$J$621,COLUMN(H22)-COLUMN($B$4)+2,FALSE)</f>
        <v>148.444</v>
      </c>
      <c r="I22">
        <f ca="1">VLOOKUP($A22,Sheet1!$A$2:$J$621,COLUMN(I22)-COLUMN($B$4)+2,FALSE)</f>
        <v>48.434</v>
      </c>
      <c r="J22" t="str">
        <f ca="1">VLOOKUP($A22,Sheet1!$A$2:$J$621,COLUMN(J22)-COLUMN($B$4)+2,FALSE)</f>
        <v>是</v>
      </c>
      <c r="K22">
        <f ca="1" t="shared" si="0"/>
        <v>1</v>
      </c>
      <c r="L22" s="7">
        <f ca="1" t="shared" si="1"/>
        <v>1</v>
      </c>
      <c r="M22" s="7" t="str">
        <f ca="1" t="array" ref="M22">IF(L22="","",IF(ROW()&lt;32,"",AVERAGE(IF(OFFSET(L$2,ROW()-31,0,30,1)&lt;&gt;"",OFFSET(L$2,ROW()-31,0,30,1)))))</f>
        <v/>
      </c>
      <c r="N22" s="8"/>
      <c r="O22" s="7" t="str">
        <f ca="1" t="array" ref="O22">IF(L22="","",IF(ROW()&lt;32,"",AVERAGE(IF(OFFSET(L$2,ROW()-21,0,20,1)&lt;&gt;"",OFFSET(L$2,ROW()-21,0,20,1)))))</f>
        <v/>
      </c>
      <c r="P22" s="8"/>
      <c r="Q22" s="7">
        <f ca="1" t="shared" si="2"/>
        <v>48.434</v>
      </c>
      <c r="R22" s="7">
        <f ca="1" t="shared" si="3"/>
        <v>9722.39999999999</v>
      </c>
      <c r="S22" s="7"/>
      <c r="T22" s="7"/>
      <c r="U22" s="7"/>
      <c r="V22" s="7"/>
      <c r="W22" s="7"/>
      <c r="X22" s="10"/>
      <c r="Y22" s="7"/>
    </row>
    <row r="23" spans="1:25">
      <c r="A23" cm="1">
        <f ca="1" t="array" ref="A23">INDEX(Sheet1!$A$2:$J$621,RANDBETWEEN(1,COUNTA(Sheet1!$A$2:$A$621)),COLUMN(A22))</f>
        <v>3275519</v>
      </c>
      <c r="B23" t="str">
        <f ca="1">VLOOKUP($A23,Sheet1!$A$2:$J$621,COLUMN(B23)-COLUMN($B$4)+2,FALSE)</f>
        <v>2025-04-19 07:41:08</v>
      </c>
      <c r="C23" t="str">
        <f ca="1">VLOOKUP($A23,Sheet1!$A$2:$J$621,COLUMN(C23)-COLUMN($B$4)+2,FALSE)</f>
        <v>小单32.36  小双35.28  大双32.36</v>
      </c>
      <c r="D23" t="str">
        <f ca="1">VLOOKUP($A23,Sheet1!$A$2:$J$621,COLUMN(D23)-COLUMN($B$4)+2,FALSE)</f>
        <v>小双</v>
      </c>
      <c r="E23">
        <f ca="1">VLOOKUP($A23,Sheet1!$A$2:$J$621,COLUMN(E23)-COLUMN($B$4)+2,FALSE)</f>
        <v>100</v>
      </c>
      <c r="F23">
        <f ca="1">VLOOKUP($A23,Sheet1!$A$2:$J$621,COLUMN(F23)-COLUMN($B$4)+2,FALSE)</f>
        <v>13</v>
      </c>
      <c r="G23" t="str">
        <f ca="1">VLOOKUP($A23,Sheet1!$A$2:$J$621,COLUMN(G23)-COLUMN($B$4)+2,FALSE)</f>
        <v>小单</v>
      </c>
      <c r="H23">
        <f ca="1">VLOOKUP($A23,Sheet1!$A$2:$J$621,COLUMN(H23)-COLUMN($B$4)+2,FALSE)</f>
        <v>0</v>
      </c>
      <c r="I23">
        <f ca="1">VLOOKUP($A23,Sheet1!$A$2:$J$621,COLUMN(I23)-COLUMN($B$4)+2,FALSE)</f>
        <v>-100</v>
      </c>
      <c r="J23" t="str">
        <f ca="1">VLOOKUP($A23,Sheet1!$A$2:$J$621,COLUMN(J23)-COLUMN($B$4)+2,FALSE)</f>
        <v>否</v>
      </c>
      <c r="K23">
        <f ca="1" t="shared" si="0"/>
        <v>0</v>
      </c>
      <c r="L23" s="7">
        <f ca="1" t="shared" si="1"/>
        <v>1</v>
      </c>
      <c r="M23" s="7" t="str">
        <f ca="1" t="array" ref="M23">IF(L23="","",IF(ROW()&lt;32,"",AVERAGE(IF(OFFSET(L$2,ROW()-31,0,30,1)&lt;&gt;"",OFFSET(L$2,ROW()-31,0,30,1)))))</f>
        <v/>
      </c>
      <c r="N23" s="8"/>
      <c r="O23" s="7" t="str">
        <f ca="1" t="array" ref="O23">IF(L23="","",IF(ROW()&lt;32,"",AVERAGE(IF(OFFSET(L$2,ROW()-21,0,20,1)&lt;&gt;"",OFFSET(L$2,ROW()-21,0,20,1)))))</f>
        <v/>
      </c>
      <c r="P23" s="8"/>
      <c r="Q23" s="7">
        <f ca="1" t="shared" si="2"/>
        <v>-68.1</v>
      </c>
      <c r="R23" s="7">
        <f ca="1" t="shared" si="3"/>
        <v>9654.29999999999</v>
      </c>
      <c r="S23" s="7"/>
      <c r="T23" s="7"/>
      <c r="U23" s="7"/>
      <c r="V23" s="7"/>
      <c r="W23" s="7"/>
      <c r="X23" s="10"/>
      <c r="Y23" s="7"/>
    </row>
    <row r="24" spans="1:25">
      <c r="A24" cm="1">
        <f ca="1" t="array" ref="A24">INDEX(Sheet1!$A$2:$J$621,RANDBETWEEN(1,COUNTA(Sheet1!$A$2:$A$621)),COLUMN(A23))</f>
        <v>3275707</v>
      </c>
      <c r="B24" t="str">
        <f ca="1">VLOOKUP($A24,Sheet1!$A$2:$J$621,COLUMN(B24)-COLUMN($B$4)+2,FALSE)</f>
        <v>2025-04-19 18:39:18</v>
      </c>
      <c r="C24" t="str">
        <f ca="1">VLOOKUP($A24,Sheet1!$A$2:$J$621,COLUMN(C24)-COLUMN($B$4)+2,FALSE)</f>
        <v>小单32.36  小双35.28  大双32.36</v>
      </c>
      <c r="D24" t="str">
        <f ca="1">VLOOKUP($A24,Sheet1!$A$2:$J$621,COLUMN(D24)-COLUMN($B$4)+2,FALSE)</f>
        <v>小双</v>
      </c>
      <c r="E24">
        <f ca="1">VLOOKUP($A24,Sheet1!$A$2:$J$621,COLUMN(E24)-COLUMN($B$4)+2,FALSE)</f>
        <v>100</v>
      </c>
      <c r="F24">
        <f ca="1">VLOOKUP($A24,Sheet1!$A$2:$J$621,COLUMN(F24)-COLUMN($B$4)+2,FALSE)</f>
        <v>13</v>
      </c>
      <c r="G24" t="str">
        <f ca="1">VLOOKUP($A24,Sheet1!$A$2:$J$621,COLUMN(G24)-COLUMN($B$4)+2,FALSE)</f>
        <v>小单</v>
      </c>
      <c r="H24">
        <f ca="1">VLOOKUP($A24,Sheet1!$A$2:$J$621,COLUMN(H24)-COLUMN($B$4)+2,FALSE)</f>
        <v>0</v>
      </c>
      <c r="I24">
        <f ca="1">VLOOKUP($A24,Sheet1!$A$2:$J$621,COLUMN(I24)-COLUMN($B$4)+2,FALSE)</f>
        <v>-100</v>
      </c>
      <c r="J24" t="str">
        <f ca="1">VLOOKUP($A24,Sheet1!$A$2:$J$621,COLUMN(J24)-COLUMN($B$4)+2,FALSE)</f>
        <v>否</v>
      </c>
      <c r="K24">
        <f ca="1" t="shared" si="0"/>
        <v>0</v>
      </c>
      <c r="L24" s="7">
        <f ca="1" t="shared" si="1"/>
        <v>1</v>
      </c>
      <c r="M24" s="7" t="str">
        <f ca="1" t="array" ref="M24">IF(L24="","",IF(ROW()&lt;32,"",AVERAGE(IF(OFFSET(L$2,ROW()-31,0,30,1)&lt;&gt;"",OFFSET(L$2,ROW()-31,0,30,1)))))</f>
        <v/>
      </c>
      <c r="N24" s="8"/>
      <c r="O24" s="7" t="str">
        <f ca="1" t="array" ref="O24">IF(L24="","",IF(ROW()&lt;32,"",AVERAGE(IF(OFFSET(L$2,ROW()-21,0,20,1)&lt;&gt;"",OFFSET(L$2,ROW()-21,0,20,1)))))</f>
        <v/>
      </c>
      <c r="P24" s="8"/>
      <c r="Q24" s="7">
        <f ca="1" t="shared" si="2"/>
        <v>-68.1</v>
      </c>
      <c r="R24" s="7">
        <f ca="1" t="shared" si="3"/>
        <v>9586.19999999999</v>
      </c>
      <c r="S24" s="7"/>
      <c r="T24" s="7"/>
      <c r="U24" s="7"/>
      <c r="V24" s="7"/>
      <c r="W24" s="7"/>
      <c r="X24" s="10"/>
      <c r="Y24" s="7"/>
    </row>
    <row r="25" spans="1:25">
      <c r="A25" cm="1">
        <f ca="1" t="array" ref="A25">INDEX(Sheet1!$A$2:$J$621,RANDBETWEEN(1,COUNTA(Sheet1!$A$2:$A$621)),COLUMN(A24))</f>
        <v>3275651</v>
      </c>
      <c r="B25" t="str">
        <f ca="1">VLOOKUP($A25,Sheet1!$A$2:$J$621,COLUMN(B25)-COLUMN($B$4)+2,FALSE)</f>
        <v>2025-04-19 15:23:11</v>
      </c>
      <c r="C25" t="str">
        <f ca="1">VLOOKUP($A25,Sheet1!$A$2:$J$621,COLUMN(C25)-COLUMN($B$4)+2,FALSE)</f>
        <v>大双31.45  小双34.28  大单34.28</v>
      </c>
      <c r="D25" t="str">
        <f ca="1">VLOOKUP($A25,Sheet1!$A$2:$J$621,COLUMN(D25)-COLUMN($B$4)+2,FALSE)</f>
        <v>大双</v>
      </c>
      <c r="E25">
        <f ca="1">VLOOKUP($A25,Sheet1!$A$2:$J$621,COLUMN(E25)-COLUMN($B$4)+2,FALSE)</f>
        <v>100.01</v>
      </c>
      <c r="F25">
        <f ca="1">VLOOKUP($A25,Sheet1!$A$2:$J$621,COLUMN(F25)-COLUMN($B$4)+2,FALSE)</f>
        <v>5</v>
      </c>
      <c r="G25" t="str">
        <f ca="1">VLOOKUP($A25,Sheet1!$A$2:$J$621,COLUMN(G25)-COLUMN($B$4)+2,FALSE)</f>
        <v>小单</v>
      </c>
      <c r="H25">
        <f ca="1">VLOOKUP($A25,Sheet1!$A$2:$J$621,COLUMN(H25)-COLUMN($B$4)+2,FALSE)</f>
        <v>0</v>
      </c>
      <c r="I25">
        <f ca="1">VLOOKUP($A25,Sheet1!$A$2:$J$621,COLUMN(I25)-COLUMN($B$4)+2,FALSE)</f>
        <v>-100.01</v>
      </c>
      <c r="J25" t="str">
        <f ca="1">VLOOKUP($A25,Sheet1!$A$2:$J$621,COLUMN(J25)-COLUMN($B$4)+2,FALSE)</f>
        <v>否</v>
      </c>
      <c r="K25">
        <f ca="1" t="shared" si="0"/>
        <v>0</v>
      </c>
      <c r="L25" s="7">
        <f ca="1" t="shared" si="1"/>
        <v>0</v>
      </c>
      <c r="M25" s="7" t="str">
        <f ca="1" t="array" ref="M25">IF(L25="","",IF(ROW()&lt;32,"",AVERAGE(IF(OFFSET(L$2,ROW()-31,0,30,1)&lt;&gt;"",OFFSET(L$2,ROW()-31,0,30,1)))))</f>
        <v/>
      </c>
      <c r="N25" s="8"/>
      <c r="O25" s="7" t="str">
        <f ca="1" t="array" ref="O25">IF(L25="","",IF(ROW()&lt;32,"",AVERAGE(IF(OFFSET(L$2,ROW()-21,0,20,1)&lt;&gt;"",OFFSET(L$2,ROW()-21,0,20,1)))))</f>
        <v/>
      </c>
      <c r="P25" s="8"/>
      <c r="Q25" s="7">
        <f ca="1" t="shared" si="2"/>
        <v>-100.01</v>
      </c>
      <c r="R25" s="7">
        <f ca="1" t="shared" si="3"/>
        <v>9486.18999999999</v>
      </c>
      <c r="S25" s="7"/>
      <c r="T25" s="7"/>
      <c r="U25" s="7"/>
      <c r="V25" s="7"/>
      <c r="W25" s="7"/>
      <c r="X25" s="10"/>
      <c r="Y25" s="7"/>
    </row>
    <row r="26" spans="1:29">
      <c r="A26" cm="1">
        <f ca="1" t="array" ref="A26">INDEX(Sheet1!$A$2:$J$621,RANDBETWEEN(1,COUNTA(Sheet1!$A$2:$A$621)),COLUMN(A25))</f>
        <v>3275886</v>
      </c>
      <c r="B26" t="str">
        <f ca="1">VLOOKUP($A26,Sheet1!$A$2:$J$621,COLUMN(B26)-COLUMN($B$4)+2,FALSE)</f>
        <v>2025-04-20 05:38:41</v>
      </c>
      <c r="C26" t="str">
        <f ca="1">VLOOKUP($A26,Sheet1!$A$2:$J$621,COLUMN(C26)-COLUMN($B$4)+2,FALSE)</f>
        <v>大双31.45  小双34.28  大单34.28</v>
      </c>
      <c r="D26" t="str">
        <f ca="1">VLOOKUP($A26,Sheet1!$A$2:$J$621,COLUMN(D26)-COLUMN($B$4)+2,FALSE)</f>
        <v>大双</v>
      </c>
      <c r="E26">
        <f ca="1">VLOOKUP($A26,Sheet1!$A$2:$J$621,COLUMN(E26)-COLUMN($B$4)+2,FALSE)</f>
        <v>100.01</v>
      </c>
      <c r="F26">
        <f ca="1">VLOOKUP($A26,Sheet1!$A$2:$J$621,COLUMN(F26)-COLUMN($B$4)+2,FALSE)</f>
        <v>15</v>
      </c>
      <c r="G26" t="str">
        <f ca="1">VLOOKUP($A26,Sheet1!$A$2:$J$621,COLUMN(G26)-COLUMN($B$4)+2,FALSE)</f>
        <v>大单</v>
      </c>
      <c r="H26">
        <f ca="1">VLOOKUP($A26,Sheet1!$A$2:$J$621,COLUMN(H26)-COLUMN($B$4)+2,FALSE)</f>
        <v>148.4324</v>
      </c>
      <c r="I26">
        <f ca="1">VLOOKUP($A26,Sheet1!$A$2:$J$621,COLUMN(I26)-COLUMN($B$4)+2,FALSE)</f>
        <v>48.4224</v>
      </c>
      <c r="J26" t="str">
        <f ca="1">VLOOKUP($A26,Sheet1!$A$2:$J$621,COLUMN(J26)-COLUMN($B$4)+2,FALSE)</f>
        <v>是</v>
      </c>
      <c r="K26">
        <f ca="1" t="shared" si="0"/>
        <v>1</v>
      </c>
      <c r="L26" s="7">
        <f ca="1" t="shared" si="1"/>
        <v>1</v>
      </c>
      <c r="M26" s="7" t="str">
        <f ca="1" t="array" ref="M26">IF(L26="","",IF(ROW()&lt;32,"",AVERAGE(IF(OFFSET(L$2,ROW()-31,0,30,1)&lt;&gt;"",OFFSET(L$2,ROW()-31,0,30,1)))))</f>
        <v/>
      </c>
      <c r="N26" s="8"/>
      <c r="O26" s="7" t="str">
        <f ca="1" t="array" ref="O26">IF(L26="","",IF(ROW()&lt;32,"",AVERAGE(IF(OFFSET(L$2,ROW()-21,0,20,1)&lt;&gt;"",OFFSET(L$2,ROW()-21,0,20,1)))))</f>
        <v/>
      </c>
      <c r="P26" s="8"/>
      <c r="Q26" s="7">
        <f ca="1" t="shared" si="2"/>
        <v>48.4224</v>
      </c>
      <c r="R26" s="7">
        <f ca="1" t="shared" si="3"/>
        <v>9534.61239999999</v>
      </c>
      <c r="S26" s="7"/>
      <c r="T26" s="7"/>
      <c r="U26" s="7"/>
      <c r="V26" s="7"/>
      <c r="W26" s="7">
        <f>SUM(W5:W25)</f>
        <v>-1792.3</v>
      </c>
      <c r="X26" s="7">
        <f>SUM(X5:X25)</f>
        <v>-6053.64</v>
      </c>
      <c r="Y26" s="7">
        <f>SUM(Y5:Y25)</f>
        <v>-4954.33</v>
      </c>
      <c r="Z26">
        <f>SUM(Z5:Z25)</f>
        <v>-4168.29</v>
      </c>
      <c r="AA26">
        <f>SUM(AA5:AA25)</f>
        <v>-2346.91</v>
      </c>
      <c r="AC26">
        <f>SUM(AC5:AC25)</f>
        <v>-3407.05</v>
      </c>
    </row>
    <row r="27" spans="1:25">
      <c r="A27" cm="1">
        <f ca="1" t="array" ref="A27">INDEX(Sheet1!$A$2:$J$621,RANDBETWEEN(1,COUNTA(Sheet1!$A$2:$A$621)),COLUMN(A26))</f>
        <v>3275874</v>
      </c>
      <c r="B27" t="str">
        <f ca="1">VLOOKUP($A27,Sheet1!$A$2:$J$621,COLUMN(B27)-COLUMN($B$4)+2,FALSE)</f>
        <v>2025-04-20 04:56:50</v>
      </c>
      <c r="C27" t="str">
        <f ca="1">VLOOKUP($A27,Sheet1!$A$2:$J$621,COLUMN(C27)-COLUMN($B$4)+2,FALSE)</f>
        <v>小单32.36  小双35.28  大双32.36</v>
      </c>
      <c r="D27" t="str">
        <f ca="1">VLOOKUP($A27,Sheet1!$A$2:$J$621,COLUMN(D27)-COLUMN($B$4)+2,FALSE)</f>
        <v>小双</v>
      </c>
      <c r="E27">
        <f ca="1">VLOOKUP($A27,Sheet1!$A$2:$J$621,COLUMN(E27)-COLUMN($B$4)+2,FALSE)</f>
        <v>100</v>
      </c>
      <c r="F27">
        <f ca="1">VLOOKUP($A27,Sheet1!$A$2:$J$621,COLUMN(F27)-COLUMN($B$4)+2,FALSE)</f>
        <v>7</v>
      </c>
      <c r="G27" t="str">
        <f ca="1">VLOOKUP($A27,Sheet1!$A$2:$J$621,COLUMN(G27)-COLUMN($B$4)+2,FALSE)</f>
        <v>小单</v>
      </c>
      <c r="H27">
        <f ca="1">VLOOKUP($A27,Sheet1!$A$2:$J$621,COLUMN(H27)-COLUMN($B$4)+2,FALSE)</f>
        <v>152.7392</v>
      </c>
      <c r="I27">
        <f ca="1">VLOOKUP($A27,Sheet1!$A$2:$J$621,COLUMN(I27)-COLUMN($B$4)+2,FALSE)</f>
        <v>52.7392</v>
      </c>
      <c r="J27" t="str">
        <f ca="1">VLOOKUP($A27,Sheet1!$A$2:$J$621,COLUMN(J27)-COLUMN($B$4)+2,FALSE)</f>
        <v>是</v>
      </c>
      <c r="K27">
        <f ca="1" t="shared" si="0"/>
        <v>1</v>
      </c>
      <c r="L27" s="7">
        <f ca="1" t="shared" si="1"/>
        <v>1</v>
      </c>
      <c r="M27" s="7" t="str">
        <f ca="1" t="array" ref="M27">IF(L27="","",IF(ROW()&lt;32,"",AVERAGE(IF(OFFSET(L$2,ROW()-31,0,30,1)&lt;&gt;"",OFFSET(L$2,ROW()-31,0,30,1)))))</f>
        <v/>
      </c>
      <c r="N27" s="8"/>
      <c r="O27" s="7" t="str">
        <f ca="1" t="array" ref="O27">IF(L27="","",IF(ROW()&lt;32,"",AVERAGE(IF(OFFSET(L$2,ROW()-21,0,20,1)&lt;&gt;"",OFFSET(L$2,ROW()-21,0,20,1)))))</f>
        <v/>
      </c>
      <c r="P27" s="8"/>
      <c r="Q27" s="7">
        <f ca="1" t="shared" si="2"/>
        <v>52.7392</v>
      </c>
      <c r="R27" s="7">
        <f ca="1" t="shared" si="3"/>
        <v>9587.35159999999</v>
      </c>
      <c r="S27" s="7"/>
      <c r="T27" s="7"/>
      <c r="U27" s="7"/>
      <c r="V27" s="7"/>
      <c r="W27" s="7"/>
      <c r="X27" s="10"/>
      <c r="Y27" s="7"/>
    </row>
    <row r="28" spans="1:25">
      <c r="A28" cm="1">
        <f ca="1" t="array" ref="A28">INDEX(Sheet1!$A$2:$J$621,RANDBETWEEN(1,COUNTA(Sheet1!$A$2:$A$621)),COLUMN(A27))</f>
        <v>3275786</v>
      </c>
      <c r="B28" t="str">
        <f ca="1">VLOOKUP($A28,Sheet1!$A$2:$J$621,COLUMN(B28)-COLUMN($B$4)+2,FALSE)</f>
        <v>2025-04-19 23:48:42</v>
      </c>
      <c r="C28" t="str">
        <f ca="1">VLOOKUP($A28,Sheet1!$A$2:$J$621,COLUMN(C28)-COLUMN($B$4)+2,FALSE)</f>
        <v>小单32.36  大双32.36  大单35.28</v>
      </c>
      <c r="D28" t="str">
        <f ca="1">VLOOKUP($A28,Sheet1!$A$2:$J$621,COLUMN(D28)-COLUMN($B$4)+2,FALSE)</f>
        <v>大单</v>
      </c>
      <c r="E28">
        <f ca="1">VLOOKUP($A28,Sheet1!$A$2:$J$621,COLUMN(E28)-COLUMN($B$4)+2,FALSE)</f>
        <v>100</v>
      </c>
      <c r="F28">
        <f ca="1">VLOOKUP($A28,Sheet1!$A$2:$J$621,COLUMN(F28)-COLUMN($B$4)+2,FALSE)</f>
        <v>10</v>
      </c>
      <c r="G28" t="str">
        <f ca="1">VLOOKUP($A28,Sheet1!$A$2:$J$621,COLUMN(G28)-COLUMN($B$4)+2,FALSE)</f>
        <v>小双</v>
      </c>
      <c r="H28">
        <f ca="1">VLOOKUP($A28,Sheet1!$A$2:$J$621,COLUMN(H28)-COLUMN($B$4)+2,FALSE)</f>
        <v>0</v>
      </c>
      <c r="I28">
        <f ca="1">VLOOKUP($A28,Sheet1!$A$2:$J$621,COLUMN(I28)-COLUMN($B$4)+2,FALSE)</f>
        <v>-100</v>
      </c>
      <c r="J28" t="str">
        <f ca="1">VLOOKUP($A28,Sheet1!$A$2:$J$621,COLUMN(J28)-COLUMN($B$4)+2,FALSE)</f>
        <v>否</v>
      </c>
      <c r="K28">
        <f ca="1" t="shared" si="0"/>
        <v>0</v>
      </c>
      <c r="L28" s="7">
        <f ca="1" t="shared" si="1"/>
        <v>0</v>
      </c>
      <c r="M28" s="7" t="str">
        <f ca="1" t="array" ref="M28">IF(L28="","",IF(ROW()&lt;32,"",AVERAGE(IF(OFFSET(L$2,ROW()-31,0,30,1)&lt;&gt;"",OFFSET(L$2,ROW()-31,0,30,1)))))</f>
        <v/>
      </c>
      <c r="N28" s="8"/>
      <c r="O28" s="7" t="str">
        <f ca="1" t="array" ref="O28">IF(L28="","",IF(ROW()&lt;32,"",AVERAGE(IF(OFFSET(L$2,ROW()-21,0,20,1)&lt;&gt;"",OFFSET(L$2,ROW()-21,0,20,1)))))</f>
        <v/>
      </c>
      <c r="P28" s="8"/>
      <c r="Q28" s="7">
        <f ca="1" t="shared" si="2"/>
        <v>-100</v>
      </c>
      <c r="R28" s="7">
        <f ca="1" t="shared" si="3"/>
        <v>9487.35159999999</v>
      </c>
      <c r="S28" s="7"/>
      <c r="T28" s="7"/>
      <c r="U28" s="7"/>
      <c r="V28" s="7"/>
      <c r="W28" s="7"/>
      <c r="X28" s="10"/>
      <c r="Y28" s="7"/>
    </row>
    <row r="29" spans="1:25">
      <c r="A29" cm="1">
        <f ca="1" t="array" ref="A29">INDEX(Sheet1!$A$2:$J$621,RANDBETWEEN(1,COUNTA(Sheet1!$A$2:$A$621)),COLUMN(A28))</f>
        <v>3275751</v>
      </c>
      <c r="B29" t="str">
        <f ca="1">VLOOKUP($A29,Sheet1!$A$2:$J$621,COLUMN(B29)-COLUMN($B$4)+2,FALSE)</f>
        <v>2025-04-19 21:46:12</v>
      </c>
      <c r="C29" t="str">
        <f ca="1">VLOOKUP($A29,Sheet1!$A$2:$J$621,COLUMN(C29)-COLUMN($B$4)+2,FALSE)</f>
        <v>小单31.45  小双34.28  大单34.28</v>
      </c>
      <c r="D29" t="str">
        <f ca="1">VLOOKUP($A29,Sheet1!$A$2:$J$621,COLUMN(D29)-COLUMN($B$4)+2,FALSE)</f>
        <v>小单</v>
      </c>
      <c r="E29">
        <f ca="1">VLOOKUP($A29,Sheet1!$A$2:$J$621,COLUMN(E29)-COLUMN($B$4)+2,FALSE)</f>
        <v>100.01</v>
      </c>
      <c r="F29">
        <f ca="1">VLOOKUP($A29,Sheet1!$A$2:$J$621,COLUMN(F29)-COLUMN($B$4)+2,FALSE)</f>
        <v>21</v>
      </c>
      <c r="G29" t="str">
        <f ca="1">VLOOKUP($A29,Sheet1!$A$2:$J$621,COLUMN(G29)-COLUMN($B$4)+2,FALSE)</f>
        <v>大单</v>
      </c>
      <c r="H29">
        <f ca="1">VLOOKUP($A29,Sheet1!$A$2:$J$621,COLUMN(H29)-COLUMN($B$4)+2,FALSE)</f>
        <v>148.4324</v>
      </c>
      <c r="I29">
        <f ca="1">VLOOKUP($A29,Sheet1!$A$2:$J$621,COLUMN(I29)-COLUMN($B$4)+2,FALSE)</f>
        <v>48.4224</v>
      </c>
      <c r="J29" t="str">
        <f ca="1">VLOOKUP($A29,Sheet1!$A$2:$J$621,COLUMN(J29)-COLUMN($B$4)+2,FALSE)</f>
        <v>是</v>
      </c>
      <c r="K29">
        <f ca="1" t="shared" si="0"/>
        <v>1</v>
      </c>
      <c r="L29" s="7">
        <f ca="1" t="shared" si="1"/>
        <v>1</v>
      </c>
      <c r="M29" s="7" t="str">
        <f ca="1" t="array" ref="M29">IF(L29="","",IF(ROW()&lt;32,"",AVERAGE(IF(OFFSET(L$2,ROW()-31,0,30,1)&lt;&gt;"",OFFSET(L$2,ROW()-31,0,30,1)))))</f>
        <v/>
      </c>
      <c r="N29" s="8"/>
      <c r="O29" s="7" t="str">
        <f ca="1" t="array" ref="O29">IF(L29="","",IF(ROW()&lt;32,"",AVERAGE(IF(OFFSET(L$2,ROW()-21,0,20,1)&lt;&gt;"",OFFSET(L$2,ROW()-21,0,20,1)))))</f>
        <v/>
      </c>
      <c r="P29" s="8"/>
      <c r="Q29" s="7">
        <f ca="1" t="shared" si="2"/>
        <v>48.4224</v>
      </c>
      <c r="R29" s="7">
        <f ca="1" t="shared" si="3"/>
        <v>9535.77399999999</v>
      </c>
      <c r="S29" s="7"/>
      <c r="T29" s="7"/>
      <c r="U29" s="7"/>
      <c r="V29" s="7"/>
      <c r="W29" s="7"/>
      <c r="X29" s="10"/>
      <c r="Y29" s="7"/>
    </row>
    <row r="30" spans="1:25">
      <c r="A30" cm="1">
        <f ca="1" t="array" ref="A30">INDEX(Sheet1!$A$2:$J$621,RANDBETWEEN(1,COUNTA(Sheet1!$A$2:$A$621)),COLUMN(A29))</f>
        <v>3275554</v>
      </c>
      <c r="B30" t="str">
        <f ca="1">VLOOKUP($A30,Sheet1!$A$2:$J$621,COLUMN(B30)-COLUMN($B$4)+2,FALSE)</f>
        <v>2025-04-19 09:43:44</v>
      </c>
      <c r="C30" t="str">
        <f ca="1">VLOOKUP($A30,Sheet1!$A$2:$J$621,COLUMN(C30)-COLUMN($B$4)+2,FALSE)</f>
        <v>小单32.36  小双35.28  大双32.36</v>
      </c>
      <c r="D30" t="str">
        <f ca="1">VLOOKUP($A30,Sheet1!$A$2:$J$621,COLUMN(D30)-COLUMN($B$4)+2,FALSE)</f>
        <v>小双</v>
      </c>
      <c r="E30">
        <f ca="1">VLOOKUP($A30,Sheet1!$A$2:$J$621,COLUMN(E30)-COLUMN($B$4)+2,FALSE)</f>
        <v>100</v>
      </c>
      <c r="F30">
        <f ca="1">VLOOKUP($A30,Sheet1!$A$2:$J$621,COLUMN(F30)-COLUMN($B$4)+2,FALSE)</f>
        <v>18</v>
      </c>
      <c r="G30" t="str">
        <f ca="1">VLOOKUP($A30,Sheet1!$A$2:$J$621,COLUMN(G30)-COLUMN($B$4)+2,FALSE)</f>
        <v>大双</v>
      </c>
      <c r="H30">
        <f ca="1">VLOOKUP($A30,Sheet1!$A$2:$J$621,COLUMN(H30)-COLUMN($B$4)+2,FALSE)</f>
        <v>152.7392</v>
      </c>
      <c r="I30">
        <f ca="1">VLOOKUP($A30,Sheet1!$A$2:$J$621,COLUMN(I30)-COLUMN($B$4)+2,FALSE)</f>
        <v>52.7392</v>
      </c>
      <c r="J30" t="str">
        <f ca="1">VLOOKUP($A30,Sheet1!$A$2:$J$621,COLUMN(J30)-COLUMN($B$4)+2,FALSE)</f>
        <v>是</v>
      </c>
      <c r="K30">
        <f ca="1" t="shared" si="0"/>
        <v>1</v>
      </c>
      <c r="L30" s="7">
        <f ca="1" t="shared" si="1"/>
        <v>1</v>
      </c>
      <c r="M30" s="7" t="str">
        <f ca="1" t="array" ref="M30">IF(L30="","",IF(ROW()&lt;32,"",AVERAGE(IF(OFFSET(L$2,ROW()-31,0,30,1)&lt;&gt;"",OFFSET(L$2,ROW()-31,0,30,1)))))</f>
        <v/>
      </c>
      <c r="N30" s="8" t="str">
        <f ca="1">IF(G30=0,#REF!,IF(L30="","",IF(ROW()&lt;32,"",IF(ROW()=32,AVERAGE(#REF!),2/31*L30+(1-2/31)*M30))))</f>
        <v/>
      </c>
      <c r="O30" s="7" t="str">
        <f ca="1" t="array" ref="O30">IF(L30="","",IF(ROW()&lt;32,"",AVERAGE(IF(OFFSET(L$2,ROW()-21,0,20,1)&lt;&gt;"",OFFSET(L$2,ROW()-21,0,20,1)))))</f>
        <v/>
      </c>
      <c r="P30" s="8" t="str">
        <f ca="1">IF(G30=0,#REF!,IF(L30="","",IF(ROW()&lt;32,"",IF(ROW()=32,AVERAGE(#REF!),2/31*L30+(1-2/31)*O30))))</f>
        <v/>
      </c>
      <c r="Q30" s="7">
        <f ca="1" t="shared" si="2"/>
        <v>52.7392</v>
      </c>
      <c r="R30" s="7">
        <f ca="1" t="shared" si="3"/>
        <v>9588.51319999999</v>
      </c>
      <c r="S30" s="7"/>
      <c r="T30" s="7"/>
      <c r="U30" s="7"/>
      <c r="V30" s="7"/>
      <c r="W30" s="7"/>
      <c r="X30" s="10"/>
      <c r="Y30" s="7"/>
    </row>
    <row r="31" spans="1:25">
      <c r="A31" cm="1">
        <f ca="1" t="array" ref="A31">INDEX(Sheet1!$A$2:$J$621,RANDBETWEEN(1,COUNTA(Sheet1!$A$2:$A$621)),COLUMN(A30))</f>
        <v>3275470</v>
      </c>
      <c r="B31" t="str">
        <f ca="1">VLOOKUP($A31,Sheet1!$A$2:$J$621,COLUMN(B31)-COLUMN($B$4)+2,FALSE)</f>
        <v>2025-04-19 04:49:42</v>
      </c>
      <c r="C31" t="str">
        <f ca="1">VLOOKUP($A31,Sheet1!$A$2:$J$621,COLUMN(C31)-COLUMN($B$4)+2,FALSE)</f>
        <v>小单32.36  大双32.36  大单35.28</v>
      </c>
      <c r="D31" t="str">
        <f ca="1">VLOOKUP($A31,Sheet1!$A$2:$J$621,COLUMN(D31)-COLUMN($B$4)+2,FALSE)</f>
        <v>大单</v>
      </c>
      <c r="E31">
        <f ca="1">VLOOKUP($A31,Sheet1!$A$2:$J$621,COLUMN(E31)-COLUMN($B$4)+2,FALSE)</f>
        <v>100</v>
      </c>
      <c r="F31">
        <f ca="1">VLOOKUP($A31,Sheet1!$A$2:$J$621,COLUMN(F31)-COLUMN($B$4)+2,FALSE)</f>
        <v>12</v>
      </c>
      <c r="G31" t="str">
        <f ca="1">VLOOKUP($A31,Sheet1!$A$2:$J$621,COLUMN(G31)-COLUMN($B$4)+2,FALSE)</f>
        <v>小双</v>
      </c>
      <c r="H31">
        <f ca="1">VLOOKUP($A31,Sheet1!$A$2:$J$621,COLUMN(H31)-COLUMN($B$4)+2,FALSE)</f>
        <v>0</v>
      </c>
      <c r="I31">
        <f ca="1">VLOOKUP($A31,Sheet1!$A$2:$J$621,COLUMN(I31)-COLUMN($B$4)+2,FALSE)</f>
        <v>-100</v>
      </c>
      <c r="J31" t="str">
        <f ca="1">VLOOKUP($A31,Sheet1!$A$2:$J$621,COLUMN(J31)-COLUMN($B$4)+2,FALSE)</f>
        <v>否</v>
      </c>
      <c r="K31">
        <f ca="1" t="shared" si="0"/>
        <v>0</v>
      </c>
      <c r="L31" s="7">
        <f ca="1" t="shared" si="1"/>
        <v>0</v>
      </c>
      <c r="M31" s="7"/>
      <c r="N31" s="8" t="str">
        <f ca="1">IF(G31=0,N30,IF(L31="","",IF(ROW()&lt;32,"",IF(ROW()=32,AVERAGE(L1:L30),2/31*L31+(1-2/31)*M31))))</f>
        <v/>
      </c>
      <c r="O31" s="7" t="str">
        <f ca="1" t="array" ref="O31">IF(L31="","",IF(ROW()&lt;32,"",AVERAGE(IF(OFFSET(L$2,ROW()-21,0,20,1)&lt;&gt;"",OFFSET(L$2,ROW()-21,0,20,1)))))</f>
        <v/>
      </c>
      <c r="P31" s="8" t="str">
        <f ca="1">IF(G31=0,#REF!,IF(L31="","",IF(ROW()&lt;32,"",IF(ROW()=32,AVERAGE(#REF!),2/31*L31+(1-2/31)*O31))))</f>
        <v/>
      </c>
      <c r="Q31" s="7">
        <f ca="1" t="shared" si="2"/>
        <v>-100</v>
      </c>
      <c r="R31" s="7">
        <f ca="1" t="shared" si="3"/>
        <v>9488.51319999999</v>
      </c>
      <c r="S31" s="7"/>
      <c r="T31" s="7"/>
      <c r="U31" s="7"/>
      <c r="V31" s="7"/>
      <c r="W31" s="7"/>
      <c r="X31" s="10"/>
      <c r="Y31" s="7"/>
    </row>
    <row r="32" spans="1:25">
      <c r="A32" cm="1">
        <f ca="1" t="array" ref="A32">INDEX(Sheet1!$A$2:$J$621,RANDBETWEEN(1,COUNTA(Sheet1!$A$2:$A$621)),COLUMN(A31))</f>
        <v>3275676</v>
      </c>
      <c r="B32" t="str">
        <f ca="1">VLOOKUP($A32,Sheet1!$A$2:$J$621,COLUMN(B32)-COLUMN($B$4)+2,FALSE)</f>
        <v>2025-04-19 16:50:42</v>
      </c>
      <c r="C32" t="str">
        <f ca="1">VLOOKUP($A32,Sheet1!$A$2:$J$621,COLUMN(C32)-COLUMN($B$4)+2,FALSE)</f>
        <v>小单31.45  小双34.28  大单34.28</v>
      </c>
      <c r="D32" t="str">
        <f ca="1">VLOOKUP($A32,Sheet1!$A$2:$J$621,COLUMN(D32)-COLUMN($B$4)+2,FALSE)</f>
        <v>小单</v>
      </c>
      <c r="E32">
        <f ca="1">VLOOKUP($A32,Sheet1!$A$2:$J$621,COLUMN(E32)-COLUMN($B$4)+2,FALSE)</f>
        <v>100.01</v>
      </c>
      <c r="F32">
        <f ca="1">VLOOKUP($A32,Sheet1!$A$2:$J$621,COLUMN(F32)-COLUMN($B$4)+2,FALSE)</f>
        <v>12</v>
      </c>
      <c r="G32" t="str">
        <f ca="1">VLOOKUP($A32,Sheet1!$A$2:$J$621,COLUMN(G32)-COLUMN($B$4)+2,FALSE)</f>
        <v>小双</v>
      </c>
      <c r="H32">
        <f ca="1">VLOOKUP($A32,Sheet1!$A$2:$J$621,COLUMN(H32)-COLUMN($B$4)+2,FALSE)</f>
        <v>148.4324</v>
      </c>
      <c r="I32">
        <f ca="1">VLOOKUP($A32,Sheet1!$A$2:$J$621,COLUMN(I32)-COLUMN($B$4)+2,FALSE)</f>
        <v>48.4224</v>
      </c>
      <c r="J32" t="str">
        <f ca="1">VLOOKUP($A32,Sheet1!$A$2:$J$621,COLUMN(J32)-COLUMN($B$4)+2,FALSE)</f>
        <v>是</v>
      </c>
      <c r="K32">
        <f ca="1" t="shared" si="0"/>
        <v>1</v>
      </c>
      <c r="L32" s="7">
        <f ca="1" t="shared" si="1"/>
        <v>1</v>
      </c>
      <c r="M32" s="7" cm="1">
        <f ca="1" t="array" ref="M32">IF(L31="",IF(G31=0,M31,""),IF(ROW()&lt;32,"",AVERAGE(IF(OFFSET(L$2,ROW()-31,0,30,1)&lt;&gt;"",OFFSET(L$2,ROW()-31,0,30,1)))))</f>
        <v>0.666666666666667</v>
      </c>
      <c r="N32" s="8">
        <f ca="1">IF(OR(G31=0,G31=""),N31,IF(L31="","",IF(ROW()&lt;32,"",IF(ROW()=32,AVERAGE(L1:L30),2/31*L31+(1-2/31)*M31))))</f>
        <v>0.655172413793103</v>
      </c>
      <c r="O32" s="7">
        <f ca="1" t="array" ref="O32">IF(L31="","",IF(ROW()&lt;32,"",AVERAGE(IF(OFFSET(L$2,ROW()-21,0,20,1)&lt;&gt;"",OFFSET(L$2,ROW()-21,0,20,1)))))</f>
        <v>0.75</v>
      </c>
      <c r="P32" s="8">
        <f ca="1" t="shared" ref="P32:P95" si="5">IF(G31=0,P30,IF(L31="","",IF(ROW()&lt;32,"",IF(ROW()=32,AVERAGE(L1:L30),2/31*L31+(1-2/31)*O32))))</f>
        <v>0.655172413793103</v>
      </c>
      <c r="Q32" s="7">
        <f ca="1" t="shared" si="2"/>
        <v>48.4224</v>
      </c>
      <c r="R32" s="7">
        <f ca="1" t="shared" si="3"/>
        <v>9536.93559999999</v>
      </c>
      <c r="S32" s="7"/>
      <c r="T32" s="7"/>
      <c r="U32" s="7"/>
      <c r="V32" s="7"/>
      <c r="W32" s="7"/>
      <c r="X32" s="10"/>
      <c r="Y32" s="7"/>
    </row>
    <row r="33" s="5" customFormat="1" spans="1:30">
      <c r="A33" cm="1">
        <f ca="1" t="array" ref="A33">INDEX(Sheet1!$A$2:$J$621,RANDBETWEEN(1,COUNTA(Sheet1!$A$2:$A$621)),COLUMN(A32))</f>
        <v>3275780</v>
      </c>
      <c r="B33" t="str">
        <f ca="1">VLOOKUP($A33,Sheet1!$A$2:$J$621,COLUMN(B33)-COLUMN($B$4)+2,FALSE)</f>
        <v>2025-04-19 23:27:47</v>
      </c>
      <c r="C33" t="str">
        <f ca="1">VLOOKUP($A33,Sheet1!$A$2:$J$621,COLUMN(C33)-COLUMN($B$4)+2,FALSE)</f>
        <v>大双31.45  小双34.28  大单34.28</v>
      </c>
      <c r="D33" t="str">
        <f ca="1">VLOOKUP($A33,Sheet1!$A$2:$J$621,COLUMN(D33)-COLUMN($B$4)+2,FALSE)</f>
        <v>大双</v>
      </c>
      <c r="E33">
        <f ca="1">VLOOKUP($A33,Sheet1!$A$2:$J$621,COLUMN(E33)-COLUMN($B$4)+2,FALSE)</f>
        <v>100.01</v>
      </c>
      <c r="F33">
        <f ca="1">VLOOKUP($A33,Sheet1!$A$2:$J$621,COLUMN(F33)-COLUMN($B$4)+2,FALSE)</f>
        <v>9</v>
      </c>
      <c r="G33" t="str">
        <f ca="1">VLOOKUP($A33,Sheet1!$A$2:$J$621,COLUMN(G33)-COLUMN($B$4)+2,FALSE)</f>
        <v>小单</v>
      </c>
      <c r="H33">
        <f ca="1">VLOOKUP($A33,Sheet1!$A$2:$J$621,COLUMN(H33)-COLUMN($B$4)+2,FALSE)</f>
        <v>0</v>
      </c>
      <c r="I33">
        <f ca="1">VLOOKUP($A33,Sheet1!$A$2:$J$621,COLUMN(I33)-COLUMN($B$4)+2,FALSE)</f>
        <v>-100.01</v>
      </c>
      <c r="J33" t="str">
        <f ca="1">VLOOKUP($A33,Sheet1!$A$2:$J$621,COLUMN(J33)-COLUMN($B$4)+2,FALSE)</f>
        <v>否</v>
      </c>
      <c r="K33" s="5">
        <f ca="1" t="shared" si="0"/>
        <v>0</v>
      </c>
      <c r="L33" s="9">
        <f ca="1" t="shared" si="1"/>
        <v>0</v>
      </c>
      <c r="M33" s="7" cm="1">
        <f ca="1" t="array" ref="M33">IF(L32="",IF(OR(G32=0,G32=""),M32,""),IF(ROW()&lt;32,"",AVERAGE(IF(OFFSET(L$2,ROW()-31,0,30,1)&lt;&gt;"",OFFSET(L$2,ROW()-31,0,30,1)))))</f>
        <v>0.666666666666667</v>
      </c>
      <c r="N33" s="8">
        <f ca="1">IF(OR(G32=0,G32=""),N32,IF(L32="","",IF(ROW()&lt;32,"",IF(ROW()=32,AVERAGE(L2:L31),2/31*L32+(1-2/31)*M32))))</f>
        <v>0.688172043010753</v>
      </c>
      <c r="O33" s="7">
        <f ca="1" t="array" ref="O33">IF(L32="","",IF(ROW()&lt;32,"",AVERAGE(IF(OFFSET(L$2,ROW()-21,0,20,1)&lt;&gt;"",OFFSET(L$2,ROW()-21,0,20,1)))))</f>
        <v>0.75</v>
      </c>
      <c r="P33" s="8">
        <f ca="1" t="shared" si="5"/>
        <v>0.766129032258065</v>
      </c>
      <c r="Q33" s="9">
        <f ca="1" t="shared" si="2"/>
        <v>-100.01</v>
      </c>
      <c r="R33" s="7">
        <f ca="1" t="shared" si="3"/>
        <v>9436.92559999999</v>
      </c>
      <c r="S33" s="14">
        <f ca="1" t="shared" ref="S33:S96" si="6">IF(R32="","",(R32-R3)/R3)</f>
        <v>-0.0366731717171726</v>
      </c>
      <c r="T33" s="15">
        <f ca="1" t="shared" ref="T33:T96" si="7">N33</f>
        <v>0.688172043010753</v>
      </c>
      <c r="U33" s="14">
        <f ca="1" t="shared" ref="U33:U96" si="8">IF(R32="","",(MAX(R3:R32)-MIN(R3:R32))/MAX(R3:R32))</f>
        <v>0.0417989898989906</v>
      </c>
      <c r="V33" s="9" t="str">
        <f ca="1" t="shared" ref="V33:V96" si="9">IF(ROW()&lt;=62,"",IF(S33="","",(AVERAGE(S4:S33)-0)/(_xlfn.STDEV.P(S4:S33)+1/1000000)))</f>
        <v/>
      </c>
      <c r="W33" s="16">
        <f ca="1">IF(I32="",W32,IF(ABS(SUMIF(I3:I32,"&lt;0"))=0,10,IF(SUMIF(I3:I32,"&gt;0")/ABS(SUMIF(I3:I32,"&lt;0"))&gt;10,10,SUMIF(I3:I32,"&gt;0")/ABS(SUMIF(I3:I32,"&lt;0")))))</f>
        <v>0.578107795380198</v>
      </c>
      <c r="X33" s="17" t="str">
        <f ca="1" t="shared" ref="X33:X96" si="10">IF(V33="","",S33*0.3+T33*0.2-0.3*U33+0.1*V33+0.1*W33)</f>
        <v/>
      </c>
      <c r="Y33" s="9" t="str">
        <f ca="1" t="shared" ref="Y33:Y96" si="11">IF(X33="","",AVERAGE(X4:X33))</f>
        <v/>
      </c>
      <c r="Z33" s="5" t="str">
        <f ca="1" t="shared" ref="Z33:Z96" si="12">IF(X33="","",(_xlfn.STDEV.P(X4:X33)))</f>
        <v/>
      </c>
      <c r="AC33">
        <f ca="1" t="shared" ref="AC33:AC96" si="13">IF(S33="","",IF(OR(F32=13,F32=14),1,0))</f>
        <v>0</v>
      </c>
      <c r="AD33"/>
    </row>
    <row r="34" spans="1:29">
      <c r="A34" cm="1">
        <f ca="1" t="array" ref="A34">INDEX(Sheet1!$A$2:$J$621,RANDBETWEEN(1,COUNTA(Sheet1!$A$2:$A$621)),COLUMN(A33))</f>
        <v>3275770</v>
      </c>
      <c r="B34" t="str">
        <f ca="1">VLOOKUP($A34,Sheet1!$A$2:$J$621,COLUMN(B34)-COLUMN($B$4)+2,FALSE)</f>
        <v>2025-04-19 22:52:48</v>
      </c>
      <c r="C34" t="str">
        <f ca="1">VLOOKUP($A34,Sheet1!$A$2:$J$621,COLUMN(C34)-COLUMN($B$4)+2,FALSE)</f>
        <v>小单32.36  大双32.36  大单35.28</v>
      </c>
      <c r="D34" t="str">
        <f ca="1">VLOOKUP($A34,Sheet1!$A$2:$J$621,COLUMN(D34)-COLUMN($B$4)+2,FALSE)</f>
        <v>大单</v>
      </c>
      <c r="E34">
        <f ca="1">VLOOKUP($A34,Sheet1!$A$2:$J$621,COLUMN(E34)-COLUMN($B$4)+2,FALSE)</f>
        <v>100</v>
      </c>
      <c r="F34">
        <f ca="1">VLOOKUP($A34,Sheet1!$A$2:$J$621,COLUMN(F34)-COLUMN($B$4)+2,FALSE)</f>
        <v>16</v>
      </c>
      <c r="G34" t="str">
        <f ca="1">VLOOKUP($A34,Sheet1!$A$2:$J$621,COLUMN(G34)-COLUMN($B$4)+2,FALSE)</f>
        <v>大双</v>
      </c>
      <c r="H34">
        <f ca="1">VLOOKUP($A34,Sheet1!$A$2:$J$621,COLUMN(H34)-COLUMN($B$4)+2,FALSE)</f>
        <v>152.7392</v>
      </c>
      <c r="I34">
        <f ca="1">VLOOKUP($A34,Sheet1!$A$2:$J$621,COLUMN(I34)-COLUMN($B$4)+2,FALSE)</f>
        <v>52.7392</v>
      </c>
      <c r="J34" t="str">
        <f ca="1">VLOOKUP($A34,Sheet1!$A$2:$J$621,COLUMN(J34)-COLUMN($B$4)+2,FALSE)</f>
        <v>是</v>
      </c>
      <c r="K34">
        <f ca="1" t="shared" si="0"/>
        <v>1</v>
      </c>
      <c r="L34" s="7">
        <f ca="1" t="shared" si="1"/>
        <v>1</v>
      </c>
      <c r="M34" s="7" cm="1">
        <f ca="1" t="array" ref="M34">IF(L33="",IF(OR(G33=0,G33=""),M33,""),IF(ROW()&lt;32,"",AVERAGE(IF(OFFSET(L$2,ROW()-31,0,30,1)&lt;&gt;"",OFFSET(L$2,ROW()-31,0,30,1)))))</f>
        <v>0.666666666666667</v>
      </c>
      <c r="N34" s="8">
        <f ca="1" t="shared" ref="N34:N97" si="14">IF(OR(G33=0,G33=""),N33,IF(L33="","",IF(ROW()&lt;32,"",IF(ROW()=32,AVERAGE(L3:L32),2/31*L33+(1-2/31)*M33))))</f>
        <v>0.623655913978495</v>
      </c>
      <c r="O34" s="7">
        <f ca="1" t="array" ref="O34">IF(L33="","",IF(ROW()&lt;32,"",AVERAGE(IF(OFFSET(L$2,ROW()-21,0,20,1)&lt;&gt;"",OFFSET(L$2,ROW()-21,0,20,1)))))</f>
        <v>0.75</v>
      </c>
      <c r="P34" s="8">
        <f ca="1" t="shared" si="5"/>
        <v>0.701612903225806</v>
      </c>
      <c r="Q34" s="7">
        <f ca="1" t="shared" si="2"/>
        <v>52.7392</v>
      </c>
      <c r="R34" s="7">
        <f ca="1" t="shared" si="3"/>
        <v>9489.66479999999</v>
      </c>
      <c r="S34" s="14">
        <f ca="1" t="shared" si="6"/>
        <v>-0.0401727438236768</v>
      </c>
      <c r="T34" s="15">
        <f ca="1" t="shared" si="7"/>
        <v>0.623655913978495</v>
      </c>
      <c r="U34" s="14">
        <f ca="1" t="shared" si="8"/>
        <v>0.0454062079978462</v>
      </c>
      <c r="V34" s="9" t="str">
        <f ca="1" t="shared" si="9"/>
        <v/>
      </c>
      <c r="W34" s="16">
        <f ca="1" t="shared" ref="W34:W97" si="15">IF(I33="",W33,IF(ABS(SUMIF(I4:I33,"&lt;0"))=0,10,IF(SUMIF(I4:I33,"&gt;0")/ABS(SUMIF(I4:I33,"&lt;0"))&gt;10,10,SUMIF(I4:I33,"&gt;0")/ABS(SUMIF(I4:I33,"&lt;0")))))</f>
        <v>0.578103666245259</v>
      </c>
      <c r="X34" s="17" t="str">
        <f ca="1" t="shared" si="10"/>
        <v/>
      </c>
      <c r="Y34" s="9" t="str">
        <f ca="1" t="shared" si="11"/>
        <v/>
      </c>
      <c r="Z34" s="5" t="str">
        <f ca="1" t="shared" si="12"/>
        <v/>
      </c>
      <c r="AC34">
        <f ca="1" t="shared" si="13"/>
        <v>0</v>
      </c>
    </row>
    <row r="35" spans="1:29">
      <c r="A35" cm="1">
        <f ca="1" t="array" ref="A35">INDEX(Sheet1!$A$2:$J$621,RANDBETWEEN(1,COUNTA(Sheet1!$A$2:$A$621)),COLUMN(A34))</f>
        <v>3275729</v>
      </c>
      <c r="B35" t="str">
        <f ca="1">VLOOKUP($A35,Sheet1!$A$2:$J$621,COLUMN(B35)-COLUMN($B$4)+2,FALSE)</f>
        <v>2025-04-19 20:29:13</v>
      </c>
      <c r="C35" t="str">
        <f ca="1">VLOOKUP($A35,Sheet1!$A$2:$J$621,COLUMN(C35)-COLUMN($B$4)+2,FALSE)</f>
        <v>小单32.36  小双35.28  大双32.36</v>
      </c>
      <c r="D35" t="str">
        <f ca="1">VLOOKUP($A35,Sheet1!$A$2:$J$621,COLUMN(D35)-COLUMN($B$4)+2,FALSE)</f>
        <v>小双</v>
      </c>
      <c r="E35">
        <f ca="1">VLOOKUP($A35,Sheet1!$A$2:$J$621,COLUMN(E35)-COLUMN($B$4)+2,FALSE)</f>
        <v>100</v>
      </c>
      <c r="F35">
        <f ca="1">VLOOKUP($A35,Sheet1!$A$2:$J$621,COLUMN(F35)-COLUMN($B$4)+2,FALSE)</f>
        <v>15</v>
      </c>
      <c r="G35" t="str">
        <f ca="1">VLOOKUP($A35,Sheet1!$A$2:$J$621,COLUMN(G35)-COLUMN($B$4)+2,FALSE)</f>
        <v>大单</v>
      </c>
      <c r="H35">
        <f ca="1">VLOOKUP($A35,Sheet1!$A$2:$J$621,COLUMN(H35)-COLUMN($B$4)+2,FALSE)</f>
        <v>0</v>
      </c>
      <c r="I35">
        <f ca="1">VLOOKUP($A35,Sheet1!$A$2:$J$621,COLUMN(I35)-COLUMN($B$4)+2,FALSE)</f>
        <v>-100</v>
      </c>
      <c r="J35" t="str">
        <f ca="1">VLOOKUP($A35,Sheet1!$A$2:$J$621,COLUMN(J35)-COLUMN($B$4)+2,FALSE)</f>
        <v>否</v>
      </c>
      <c r="K35">
        <f ca="1" t="shared" si="0"/>
        <v>0</v>
      </c>
      <c r="L35" s="7">
        <f ca="1" t="shared" si="1"/>
        <v>0</v>
      </c>
      <c r="M35" s="7" cm="1">
        <f ca="1" t="array" ref="M35">IF(L34="",IF(OR(G34=0,G34=""),M34,""),IF(ROW()&lt;32,"",AVERAGE(IF(OFFSET(L$2,ROW()-31,0,30,1)&lt;&gt;"",OFFSET(L$2,ROW()-31,0,30,1)))))</f>
        <v>0.633333333333333</v>
      </c>
      <c r="N35" s="8">
        <f ca="1" t="shared" si="14"/>
        <v>0.688172043010753</v>
      </c>
      <c r="O35" s="7">
        <f ca="1" t="array" ref="O35">IF(L34="","",IF(ROW()&lt;32,"",AVERAGE(IF(OFFSET(L$2,ROW()-21,0,20,1)&lt;&gt;"",OFFSET(L$2,ROW()-21,0,20,1)))))</f>
        <v>0.7</v>
      </c>
      <c r="P35" s="8">
        <f ca="1" t="shared" si="5"/>
        <v>0.719354838709677</v>
      </c>
      <c r="Q35" s="7">
        <f ca="1" t="shared" si="2"/>
        <v>-100</v>
      </c>
      <c r="R35" s="7">
        <f ca="1" t="shared" si="3"/>
        <v>9389.66479999999</v>
      </c>
      <c r="S35" s="14">
        <f ca="1" t="shared" si="6"/>
        <v>-0.0399584033375754</v>
      </c>
      <c r="T35" s="15">
        <f ca="1" t="shared" si="7"/>
        <v>0.688172043010753</v>
      </c>
      <c r="U35" s="14">
        <f ca="1" t="shared" si="8"/>
        <v>0.0454062079978462</v>
      </c>
      <c r="V35" s="9" t="str">
        <f ca="1" t="shared" si="9"/>
        <v/>
      </c>
      <c r="W35" s="16">
        <f ca="1" t="shared" si="15"/>
        <v>0.663137215688386</v>
      </c>
      <c r="X35" s="17" t="str">
        <f ca="1" t="shared" si="10"/>
        <v/>
      </c>
      <c r="Y35" s="9" t="str">
        <f ca="1" t="shared" si="11"/>
        <v/>
      </c>
      <c r="Z35" s="5" t="str">
        <f ca="1" t="shared" si="12"/>
        <v/>
      </c>
      <c r="AC35">
        <f ca="1" t="shared" si="13"/>
        <v>0</v>
      </c>
    </row>
    <row r="36" spans="1:29">
      <c r="A36" cm="1">
        <f ca="1" t="array" ref="A36">INDEX(Sheet1!$A$2:$J$621,RANDBETWEEN(1,COUNTA(Sheet1!$A$2:$A$621)),COLUMN(A35))</f>
        <v>3275588</v>
      </c>
      <c r="B36" t="str">
        <f ca="1">VLOOKUP($A36,Sheet1!$A$2:$J$621,COLUMN(B36)-COLUMN($B$4)+2,FALSE)</f>
        <v>2025-04-19 11:42:40</v>
      </c>
      <c r="C36" t="str">
        <f ca="1">VLOOKUP($A36,Sheet1!$A$2:$J$621,COLUMN(C36)-COLUMN($B$4)+2,FALSE)</f>
        <v>小单32.36  大双32.36  大单35.28</v>
      </c>
      <c r="D36" t="str">
        <f ca="1">VLOOKUP($A36,Sheet1!$A$2:$J$621,COLUMN(D36)-COLUMN($B$4)+2,FALSE)</f>
        <v>大单</v>
      </c>
      <c r="E36">
        <f ca="1">VLOOKUP($A36,Sheet1!$A$2:$J$621,COLUMN(E36)-COLUMN($B$4)+2,FALSE)</f>
        <v>100</v>
      </c>
      <c r="F36">
        <f ca="1">VLOOKUP($A36,Sheet1!$A$2:$J$621,COLUMN(F36)-COLUMN($B$4)+2,FALSE)</f>
        <v>13</v>
      </c>
      <c r="G36" t="str">
        <f ca="1">VLOOKUP($A36,Sheet1!$A$2:$J$621,COLUMN(G36)-COLUMN($B$4)+2,FALSE)</f>
        <v>小单</v>
      </c>
      <c r="H36">
        <f ca="1">VLOOKUP($A36,Sheet1!$A$2:$J$621,COLUMN(H36)-COLUMN($B$4)+2,FALSE)</f>
        <v>0</v>
      </c>
      <c r="I36">
        <f ca="1">VLOOKUP($A36,Sheet1!$A$2:$J$621,COLUMN(I36)-COLUMN($B$4)+2,FALSE)</f>
        <v>-100</v>
      </c>
      <c r="J36" t="str">
        <f ca="1">VLOOKUP($A36,Sheet1!$A$2:$J$621,COLUMN(J36)-COLUMN($B$4)+2,FALSE)</f>
        <v>否</v>
      </c>
      <c r="K36">
        <f ca="1" t="shared" si="0"/>
        <v>0</v>
      </c>
      <c r="L36" s="7">
        <f ca="1" t="shared" si="1"/>
        <v>1</v>
      </c>
      <c r="M36" s="7" cm="1">
        <f ca="1" t="array" ref="M36">IF(L35="",IF(OR(G35=0,G35=""),M35,""),IF(ROW()&lt;32,"",AVERAGE(IF(OFFSET(L$2,ROW()-31,0,30,1)&lt;&gt;"",OFFSET(L$2,ROW()-31,0,30,1)))))</f>
        <v>0.666666666666667</v>
      </c>
      <c r="N36" s="8">
        <f ca="1" t="shared" si="14"/>
        <v>0.59247311827957</v>
      </c>
      <c r="O36" s="7">
        <f ca="1" t="array" ref="O36">IF(L35="","",IF(ROW()&lt;32,"",AVERAGE(IF(OFFSET(L$2,ROW()-21,0,20,1)&lt;&gt;"",OFFSET(L$2,ROW()-21,0,20,1)))))</f>
        <v>0.7</v>
      </c>
      <c r="P36" s="8">
        <f ca="1" t="shared" si="5"/>
        <v>0.654838709677419</v>
      </c>
      <c r="Q36" s="7">
        <f ca="1" t="shared" si="2"/>
        <v>-68.1</v>
      </c>
      <c r="R36" s="7">
        <f ca="1" t="shared" si="3"/>
        <v>9321.56479999999</v>
      </c>
      <c r="S36" s="14">
        <f ca="1" t="shared" si="6"/>
        <v>-0.0403658014960861</v>
      </c>
      <c r="T36" s="15">
        <f ca="1" t="shared" si="7"/>
        <v>0.59247311827957</v>
      </c>
      <c r="U36" s="14">
        <f ca="1" t="shared" si="8"/>
        <v>0.050186882149294</v>
      </c>
      <c r="V36" s="9" t="str">
        <f ca="1" t="shared" si="9"/>
        <v/>
      </c>
      <c r="W36" s="16">
        <f ca="1" t="shared" si="15"/>
        <v>0.578103666245259</v>
      </c>
      <c r="X36" s="17" t="str">
        <f ca="1" t="shared" si="10"/>
        <v/>
      </c>
      <c r="Y36" s="9" t="str">
        <f ca="1" t="shared" si="11"/>
        <v/>
      </c>
      <c r="Z36" s="5" t="str">
        <f ca="1" t="shared" si="12"/>
        <v/>
      </c>
      <c r="AC36">
        <f ca="1" t="shared" si="13"/>
        <v>0</v>
      </c>
    </row>
    <row r="37" spans="1:29">
      <c r="A37" cm="1">
        <f ca="1" t="array" ref="A37">INDEX(Sheet1!$A$2:$J$621,RANDBETWEEN(1,COUNTA(Sheet1!$A$2:$A$621)),COLUMN(A36))</f>
        <v>3275637</v>
      </c>
      <c r="B37" t="str">
        <f ca="1">VLOOKUP($A37,Sheet1!$A$2:$J$621,COLUMN(B37)-COLUMN($B$4)+2,FALSE)</f>
        <v>2025-04-19 14:34:20</v>
      </c>
      <c r="C37" t="str">
        <f ca="1">VLOOKUP($A37,Sheet1!$A$2:$J$621,COLUMN(C37)-COLUMN($B$4)+2,FALSE)</f>
        <v>大双31.45  小双34.28  大单34.28</v>
      </c>
      <c r="D37" t="str">
        <f ca="1">VLOOKUP($A37,Sheet1!$A$2:$J$621,COLUMN(D37)-COLUMN($B$4)+2,FALSE)</f>
        <v>大双</v>
      </c>
      <c r="E37">
        <f ca="1">VLOOKUP($A37,Sheet1!$A$2:$J$621,COLUMN(E37)-COLUMN($B$4)+2,FALSE)</f>
        <v>100.01</v>
      </c>
      <c r="F37">
        <f ca="1">VLOOKUP($A37,Sheet1!$A$2:$J$621,COLUMN(F37)-COLUMN($B$4)+2,FALSE)</f>
        <v>7</v>
      </c>
      <c r="G37" t="str">
        <f ca="1">VLOOKUP($A37,Sheet1!$A$2:$J$621,COLUMN(G37)-COLUMN($B$4)+2,FALSE)</f>
        <v>小单</v>
      </c>
      <c r="H37">
        <f ca="1">VLOOKUP($A37,Sheet1!$A$2:$J$621,COLUMN(H37)-COLUMN($B$4)+2,FALSE)</f>
        <v>0</v>
      </c>
      <c r="I37">
        <f ca="1">VLOOKUP($A37,Sheet1!$A$2:$J$621,COLUMN(I37)-COLUMN($B$4)+2,FALSE)</f>
        <v>-100.01</v>
      </c>
      <c r="J37" t="str">
        <f ca="1">VLOOKUP($A37,Sheet1!$A$2:$J$621,COLUMN(J37)-COLUMN($B$4)+2,FALSE)</f>
        <v>否</v>
      </c>
      <c r="K37">
        <f ca="1" t="shared" si="0"/>
        <v>0</v>
      </c>
      <c r="L37" s="7">
        <f ca="1" t="shared" si="1"/>
        <v>0</v>
      </c>
      <c r="M37" s="7" cm="1">
        <f ca="1" t="array" ref="M37">IF(L36="",IF(OR(G36=0,G36=""),M36,""),IF(ROW()&lt;32,"",AVERAGE(IF(OFFSET(L$2,ROW()-31,0,30,1)&lt;&gt;"",OFFSET(L$2,ROW()-31,0,30,1)))))</f>
        <v>0.633333333333333</v>
      </c>
      <c r="N37" s="8">
        <f ca="1" t="shared" si="14"/>
        <v>0.688172043010753</v>
      </c>
      <c r="O37" s="7">
        <f ca="1" t="array" ref="O37">IF(L36="","",IF(ROW()&lt;32,"",AVERAGE(IF(OFFSET(L$2,ROW()-21,0,20,1)&lt;&gt;"",OFFSET(L$2,ROW()-21,0,20,1)))))</f>
        <v>0.65</v>
      </c>
      <c r="P37" s="8">
        <f ca="1" t="shared" si="5"/>
        <v>0.67258064516129</v>
      </c>
      <c r="Q37" s="7">
        <f ca="1" t="shared" si="2"/>
        <v>-100.01</v>
      </c>
      <c r="R37" s="7">
        <f ca="1" t="shared" si="3"/>
        <v>9221.55479999999</v>
      </c>
      <c r="S37" s="14">
        <f ca="1" t="shared" si="6"/>
        <v>-0.05243308769447</v>
      </c>
      <c r="T37" s="15">
        <f ca="1" t="shared" si="7"/>
        <v>0.688172043010753</v>
      </c>
      <c r="U37" s="14">
        <f ca="1" t="shared" si="8"/>
        <v>0.0570755490722744</v>
      </c>
      <c r="V37" s="9" t="str">
        <f ca="1" t="shared" si="9"/>
        <v/>
      </c>
      <c r="W37" s="16">
        <f ca="1" t="shared" si="15"/>
        <v>0.578107795380198</v>
      </c>
      <c r="X37" s="17" t="str">
        <f ca="1" t="shared" si="10"/>
        <v/>
      </c>
      <c r="Y37" s="9" t="str">
        <f ca="1" t="shared" si="11"/>
        <v/>
      </c>
      <c r="Z37" s="5" t="str">
        <f ca="1" t="shared" si="12"/>
        <v/>
      </c>
      <c r="AC37">
        <f ca="1" t="shared" si="13"/>
        <v>1</v>
      </c>
    </row>
    <row r="38" spans="1:29">
      <c r="A38" cm="1">
        <f ca="1" t="array" ref="A38">INDEX(Sheet1!$A$2:$J$621,RANDBETWEEN(1,COUNTA(Sheet1!$A$2:$A$621)),COLUMN(A37))</f>
        <v>3275773</v>
      </c>
      <c r="B38" t="str">
        <f ca="1">VLOOKUP($A38,Sheet1!$A$2:$J$621,COLUMN(B38)-COLUMN($B$4)+2,FALSE)</f>
        <v>2025-04-19 23:03:21</v>
      </c>
      <c r="C38" t="str">
        <f ca="1">VLOOKUP($A38,Sheet1!$A$2:$J$621,COLUMN(C38)-COLUMN($B$4)+2,FALSE)</f>
        <v>小单32.36  大双32.36  大单35.28</v>
      </c>
      <c r="D38" t="str">
        <f ca="1">VLOOKUP($A38,Sheet1!$A$2:$J$621,COLUMN(D38)-COLUMN($B$4)+2,FALSE)</f>
        <v>大单</v>
      </c>
      <c r="E38">
        <f ca="1">VLOOKUP($A38,Sheet1!$A$2:$J$621,COLUMN(E38)-COLUMN($B$4)+2,FALSE)</f>
        <v>100</v>
      </c>
      <c r="F38">
        <f ca="1">VLOOKUP($A38,Sheet1!$A$2:$J$621,COLUMN(F38)-COLUMN($B$4)+2,FALSE)</f>
        <v>16</v>
      </c>
      <c r="G38" t="str">
        <f ca="1">VLOOKUP($A38,Sheet1!$A$2:$J$621,COLUMN(G38)-COLUMN($B$4)+2,FALSE)</f>
        <v>大双</v>
      </c>
      <c r="H38">
        <f ca="1">VLOOKUP($A38,Sheet1!$A$2:$J$621,COLUMN(H38)-COLUMN($B$4)+2,FALSE)</f>
        <v>152.7392</v>
      </c>
      <c r="I38">
        <f ca="1">VLOOKUP($A38,Sheet1!$A$2:$J$621,COLUMN(I38)-COLUMN($B$4)+2,FALSE)</f>
        <v>52.7392</v>
      </c>
      <c r="J38" t="str">
        <f ca="1">VLOOKUP($A38,Sheet1!$A$2:$J$621,COLUMN(J38)-COLUMN($B$4)+2,FALSE)</f>
        <v>是</v>
      </c>
      <c r="K38">
        <f ca="1" t="shared" si="0"/>
        <v>1</v>
      </c>
      <c r="L38" s="7">
        <f ca="1" t="shared" si="1"/>
        <v>1</v>
      </c>
      <c r="M38" s="7" cm="1">
        <f ca="1" t="array" ref="M38">IF(L37="",IF(OR(G37=0,G37=""),M37,""),IF(ROW()&lt;32,"",AVERAGE(IF(OFFSET(L$2,ROW()-31,0,30,1)&lt;&gt;"",OFFSET(L$2,ROW()-31,0,30,1)))))</f>
        <v>0.633333333333333</v>
      </c>
      <c r="N38" s="8">
        <f ca="1" t="shared" si="14"/>
        <v>0.59247311827957</v>
      </c>
      <c r="O38" s="7">
        <f ca="1" t="array" ref="O38">IF(L37="","",IF(ROW()&lt;32,"",AVERAGE(IF(OFFSET(L$2,ROW()-21,0,20,1)&lt;&gt;"",OFFSET(L$2,ROW()-21,0,20,1)))))</f>
        <v>0.65</v>
      </c>
      <c r="P38" s="8">
        <f ca="1" t="shared" si="5"/>
        <v>0.608064516129032</v>
      </c>
      <c r="Q38" s="7">
        <f ca="1" t="shared" si="2"/>
        <v>52.7392</v>
      </c>
      <c r="R38" s="7">
        <f ca="1" t="shared" si="3"/>
        <v>9274.29399999999</v>
      </c>
      <c r="S38" s="14">
        <f ca="1" t="shared" si="6"/>
        <v>-0.0671920773977849</v>
      </c>
      <c r="T38" s="15">
        <f ca="1" t="shared" si="7"/>
        <v>0.59247311827957</v>
      </c>
      <c r="U38" s="14">
        <f ca="1" t="shared" si="8"/>
        <v>0.0671920773977849</v>
      </c>
      <c r="V38" s="9" t="str">
        <f ca="1" t="shared" si="9"/>
        <v/>
      </c>
      <c r="W38" s="16">
        <f ca="1" t="shared" si="15"/>
        <v>0.504407394321598</v>
      </c>
      <c r="X38" s="17" t="str">
        <f ca="1" t="shared" si="10"/>
        <v/>
      </c>
      <c r="Y38" s="9" t="str">
        <f ca="1" t="shared" si="11"/>
        <v/>
      </c>
      <c r="Z38" s="5" t="str">
        <f ca="1" t="shared" si="12"/>
        <v/>
      </c>
      <c r="AC38">
        <f ca="1" t="shared" si="13"/>
        <v>0</v>
      </c>
    </row>
    <row r="39" spans="1:29">
      <c r="A39" cm="1">
        <f ca="1" t="array" ref="A39">INDEX(Sheet1!$A$2:$J$621,RANDBETWEEN(1,COUNTA(Sheet1!$A$2:$A$621)),COLUMN(A38))</f>
        <v>3275783</v>
      </c>
      <c r="B39" t="str">
        <f ca="1">VLOOKUP($A39,Sheet1!$A$2:$J$621,COLUMN(B39)-COLUMN($B$4)+2,FALSE)</f>
        <v>2025-04-19 23:38:20</v>
      </c>
      <c r="C39" t="str">
        <f ca="1">VLOOKUP($A39,Sheet1!$A$2:$J$621,COLUMN(C39)-COLUMN($B$4)+2,FALSE)</f>
        <v>小单31.45  小双34.28  大单34.28</v>
      </c>
      <c r="D39" t="str">
        <f ca="1">VLOOKUP($A39,Sheet1!$A$2:$J$621,COLUMN(D39)-COLUMN($B$4)+2,FALSE)</f>
        <v>小单</v>
      </c>
      <c r="E39">
        <f ca="1">VLOOKUP($A39,Sheet1!$A$2:$J$621,COLUMN(E39)-COLUMN($B$4)+2,FALSE)</f>
        <v>100.01</v>
      </c>
      <c r="F39">
        <f ca="1">VLOOKUP($A39,Sheet1!$A$2:$J$621,COLUMN(F39)-COLUMN($B$4)+2,FALSE)</f>
        <v>20</v>
      </c>
      <c r="G39" t="str">
        <f ca="1">VLOOKUP($A39,Sheet1!$A$2:$J$621,COLUMN(G39)-COLUMN($B$4)+2,FALSE)</f>
        <v>大双</v>
      </c>
      <c r="H39">
        <f ca="1">VLOOKUP($A39,Sheet1!$A$2:$J$621,COLUMN(H39)-COLUMN($B$4)+2,FALSE)</f>
        <v>0</v>
      </c>
      <c r="I39">
        <f ca="1">VLOOKUP($A39,Sheet1!$A$2:$J$621,COLUMN(I39)-COLUMN($B$4)+2,FALSE)</f>
        <v>-100.01</v>
      </c>
      <c r="J39" t="str">
        <f ca="1">VLOOKUP($A39,Sheet1!$A$2:$J$621,COLUMN(J39)-COLUMN($B$4)+2,FALSE)</f>
        <v>否</v>
      </c>
      <c r="K39">
        <f ca="1" t="shared" si="0"/>
        <v>0</v>
      </c>
      <c r="L39" s="7">
        <f ca="1" t="shared" si="1"/>
        <v>0</v>
      </c>
      <c r="M39" s="7" cm="1">
        <f ca="1" t="array" ref="M39">IF(L38="",IF(OR(G38=0,G38=""),M38,""),IF(ROW()&lt;32,"",AVERAGE(IF(OFFSET(L$2,ROW()-31,0,30,1)&lt;&gt;"",OFFSET(L$2,ROW()-31,0,30,1)))))</f>
        <v>0.633333333333333</v>
      </c>
      <c r="N39" s="8">
        <f ca="1" t="shared" si="14"/>
        <v>0.656989247311828</v>
      </c>
      <c r="O39" s="7">
        <f ca="1" t="array" ref="O39">IF(L38="","",IF(ROW()&lt;32,"",AVERAGE(IF(OFFSET(L$2,ROW()-21,0,20,1)&lt;&gt;"",OFFSET(L$2,ROW()-21,0,20,1)))))</f>
        <v>0.65</v>
      </c>
      <c r="P39" s="8">
        <f ca="1" t="shared" si="5"/>
        <v>0.67258064516129</v>
      </c>
      <c r="Q39" s="7">
        <f ca="1" t="shared" si="2"/>
        <v>-100.01</v>
      </c>
      <c r="R39" s="7">
        <f ca="1" t="shared" si="3"/>
        <v>9174.28399999999</v>
      </c>
      <c r="S39" s="14">
        <f ca="1" t="shared" si="6"/>
        <v>-0.0522694922487838</v>
      </c>
      <c r="T39" s="15">
        <f ca="1" t="shared" si="7"/>
        <v>0.656989247311828</v>
      </c>
      <c r="U39" s="14">
        <f ca="1" t="shared" si="8"/>
        <v>0.057997815086852</v>
      </c>
      <c r="V39" s="9" t="str">
        <f ca="1" t="shared" si="9"/>
        <v/>
      </c>
      <c r="W39" s="16">
        <f ca="1" t="shared" si="15"/>
        <v>0.507277393721626</v>
      </c>
      <c r="X39" s="17" t="str">
        <f ca="1" t="shared" si="10"/>
        <v/>
      </c>
      <c r="Y39" s="9" t="str">
        <f ca="1" t="shared" si="11"/>
        <v/>
      </c>
      <c r="Z39" s="5" t="str">
        <f ca="1" t="shared" si="12"/>
        <v/>
      </c>
      <c r="AC39">
        <f ca="1" t="shared" si="13"/>
        <v>0</v>
      </c>
    </row>
    <row r="40" spans="1:29">
      <c r="A40" cm="1">
        <f ca="1" t="array" ref="A40">INDEX(Sheet1!$A$2:$J$621,RANDBETWEEN(1,COUNTA(Sheet1!$A$2:$A$621)),COLUMN(A39))</f>
        <v>3275619</v>
      </c>
      <c r="B40" t="str">
        <f ca="1">VLOOKUP($A40,Sheet1!$A$2:$J$621,COLUMN(B40)-COLUMN($B$4)+2,FALSE)</f>
        <v>2025-04-19 13:31:15</v>
      </c>
      <c r="C40" t="str">
        <f ca="1">VLOOKUP($A40,Sheet1!$A$2:$J$621,COLUMN(C40)-COLUMN($B$4)+2,FALSE)</f>
        <v>小单32.36  大双32.36  大单35.28</v>
      </c>
      <c r="D40" t="str">
        <f ca="1">VLOOKUP($A40,Sheet1!$A$2:$J$621,COLUMN(D40)-COLUMN($B$4)+2,FALSE)</f>
        <v>大单</v>
      </c>
      <c r="E40">
        <f ca="1">VLOOKUP($A40,Sheet1!$A$2:$J$621,COLUMN(E40)-COLUMN($B$4)+2,FALSE)</f>
        <v>100</v>
      </c>
      <c r="F40">
        <f ca="1">VLOOKUP($A40,Sheet1!$A$2:$J$621,COLUMN(F40)-COLUMN($B$4)+2,FALSE)</f>
        <v>20</v>
      </c>
      <c r="G40" t="str">
        <f ca="1">VLOOKUP($A40,Sheet1!$A$2:$J$621,COLUMN(G40)-COLUMN($B$4)+2,FALSE)</f>
        <v>大双</v>
      </c>
      <c r="H40">
        <f ca="1">VLOOKUP($A40,Sheet1!$A$2:$J$621,COLUMN(H40)-COLUMN($B$4)+2,FALSE)</f>
        <v>152.7392</v>
      </c>
      <c r="I40">
        <f ca="1">VLOOKUP($A40,Sheet1!$A$2:$J$621,COLUMN(I40)-COLUMN($B$4)+2,FALSE)</f>
        <v>52.7392</v>
      </c>
      <c r="J40" t="str">
        <f ca="1">VLOOKUP($A40,Sheet1!$A$2:$J$621,COLUMN(J40)-COLUMN($B$4)+2,FALSE)</f>
        <v>是</v>
      </c>
      <c r="K40">
        <f ca="1" t="shared" si="0"/>
        <v>1</v>
      </c>
      <c r="L40" s="7">
        <f ca="1" t="shared" si="1"/>
        <v>1</v>
      </c>
      <c r="M40" s="7" cm="1">
        <f ca="1" t="array" ref="M40">IF(L39="",IF(OR(G39=0,G39=""),M39,""),IF(ROW()&lt;32,"",AVERAGE(IF(OFFSET(L$2,ROW()-31,0,30,1)&lt;&gt;"",OFFSET(L$2,ROW()-31,0,30,1)))))</f>
        <v>0.666666666666667</v>
      </c>
      <c r="N40" s="8">
        <f ca="1" t="shared" si="14"/>
        <v>0.59247311827957</v>
      </c>
      <c r="O40" s="7">
        <f ca="1" t="array" ref="O40">IF(L39="","",IF(ROW()&lt;32,"",AVERAGE(IF(OFFSET(L$2,ROW()-21,0,20,1)&lt;&gt;"",OFFSET(L$2,ROW()-21,0,20,1)))))</f>
        <v>0.65</v>
      </c>
      <c r="P40" s="8">
        <f ca="1" t="shared" si="5"/>
        <v>0.608064516129032</v>
      </c>
      <c r="Q40" s="7">
        <f ca="1" t="shared" si="2"/>
        <v>52.7392</v>
      </c>
      <c r="R40" s="7">
        <f ca="1" t="shared" si="3"/>
        <v>9227.02319999999</v>
      </c>
      <c r="S40" s="14">
        <f ca="1" t="shared" si="6"/>
        <v>-0.0528101758612964</v>
      </c>
      <c r="T40" s="15">
        <f ca="1" t="shared" si="7"/>
        <v>0.59247311827957</v>
      </c>
      <c r="U40" s="14">
        <f ca="1" t="shared" si="8"/>
        <v>0.0628266316853927</v>
      </c>
      <c r="V40" s="9" t="str">
        <f ca="1" t="shared" si="9"/>
        <v/>
      </c>
      <c r="W40" s="16">
        <f ca="1" t="shared" si="15"/>
        <v>0.507277393721626</v>
      </c>
      <c r="X40" s="17" t="str">
        <f ca="1" t="shared" si="10"/>
        <v/>
      </c>
      <c r="Y40" s="9" t="str">
        <f ca="1" t="shared" si="11"/>
        <v/>
      </c>
      <c r="Z40" s="5" t="str">
        <f ca="1" t="shared" si="12"/>
        <v/>
      </c>
      <c r="AC40">
        <f ca="1" t="shared" si="13"/>
        <v>0</v>
      </c>
    </row>
    <row r="41" spans="1:29">
      <c r="A41" cm="1">
        <f ca="1" t="array" ref="A41">INDEX(Sheet1!$A$2:$J$621,RANDBETWEEN(1,COUNTA(Sheet1!$A$2:$A$621)),COLUMN(A40))</f>
        <v>3275490</v>
      </c>
      <c r="B41" t="str">
        <f ca="1">VLOOKUP($A41,Sheet1!$A$2:$J$621,COLUMN(B41)-COLUMN($B$4)+2,FALSE)</f>
        <v>2025-04-19 05:59:46</v>
      </c>
      <c r="C41" t="str">
        <f ca="1">VLOOKUP($A41,Sheet1!$A$2:$J$621,COLUMN(C41)-COLUMN($B$4)+2,FALSE)</f>
        <v>大双31.45  小双34.28  大单34.28</v>
      </c>
      <c r="D41" t="str">
        <f ca="1">VLOOKUP($A41,Sheet1!$A$2:$J$621,COLUMN(D41)-COLUMN($B$4)+2,FALSE)</f>
        <v>大双</v>
      </c>
      <c r="E41">
        <f ca="1">VLOOKUP($A41,Sheet1!$A$2:$J$621,COLUMN(E41)-COLUMN($B$4)+2,FALSE)</f>
        <v>100.01</v>
      </c>
      <c r="F41">
        <f ca="1">VLOOKUP($A41,Sheet1!$A$2:$J$621,COLUMN(F41)-COLUMN($B$4)+2,FALSE)</f>
        <v>18</v>
      </c>
      <c r="G41" t="str">
        <f ca="1">VLOOKUP($A41,Sheet1!$A$2:$J$621,COLUMN(G41)-COLUMN($B$4)+2,FALSE)</f>
        <v>大双</v>
      </c>
      <c r="H41">
        <f ca="1">VLOOKUP($A41,Sheet1!$A$2:$J$621,COLUMN(H41)-COLUMN($B$4)+2,FALSE)</f>
        <v>148.444</v>
      </c>
      <c r="I41">
        <f ca="1">VLOOKUP($A41,Sheet1!$A$2:$J$621,COLUMN(I41)-COLUMN($B$4)+2,FALSE)</f>
        <v>48.434</v>
      </c>
      <c r="J41" t="str">
        <f ca="1">VLOOKUP($A41,Sheet1!$A$2:$J$621,COLUMN(J41)-COLUMN($B$4)+2,FALSE)</f>
        <v>是</v>
      </c>
      <c r="K41">
        <f ca="1" t="shared" si="0"/>
        <v>1</v>
      </c>
      <c r="L41" s="7">
        <f ca="1" t="shared" si="1"/>
        <v>1</v>
      </c>
      <c r="M41" s="7" cm="1">
        <f ca="1" t="array" ref="M41">IF(L40="",IF(OR(G40=0,G40=""),M40,""),IF(ROW()&lt;32,"",AVERAGE(IF(OFFSET(L$2,ROW()-31,0,30,1)&lt;&gt;"",OFFSET(L$2,ROW()-31,0,30,1)))))</f>
        <v>0.666666666666667</v>
      </c>
      <c r="N41" s="8">
        <f ca="1" t="shared" si="14"/>
        <v>0.688172043010753</v>
      </c>
      <c r="O41" s="7">
        <f ca="1" t="array" ref="O41">IF(L40="","",IF(ROW()&lt;32,"",AVERAGE(IF(OFFSET(L$2,ROW()-21,0,20,1)&lt;&gt;"",OFFSET(L$2,ROW()-21,0,20,1)))))</f>
        <v>0.65</v>
      </c>
      <c r="P41" s="8">
        <f ca="1" t="shared" si="5"/>
        <v>0.67258064516129</v>
      </c>
      <c r="Q41" s="7">
        <f ca="1" t="shared" si="2"/>
        <v>48.434</v>
      </c>
      <c r="R41" s="7">
        <f ca="1" t="shared" si="3"/>
        <v>9275.45719999999</v>
      </c>
      <c r="S41" s="14">
        <f ca="1" t="shared" si="6"/>
        <v>-0.0521040074028372</v>
      </c>
      <c r="T41" s="15">
        <f ca="1" t="shared" si="7"/>
        <v>0.688172043010753</v>
      </c>
      <c r="U41" s="14">
        <f ca="1" t="shared" si="8"/>
        <v>0.0628266316853927</v>
      </c>
      <c r="V41" s="9" t="str">
        <f ca="1" t="shared" si="9"/>
        <v/>
      </c>
      <c r="W41" s="16">
        <f ca="1" t="shared" si="15"/>
        <v>0.581178655352947</v>
      </c>
      <c r="X41" s="17" t="str">
        <f ca="1" t="shared" si="10"/>
        <v/>
      </c>
      <c r="Y41" s="9" t="str">
        <f ca="1" t="shared" si="11"/>
        <v/>
      </c>
      <c r="Z41" s="5" t="str">
        <f ca="1" t="shared" si="12"/>
        <v/>
      </c>
      <c r="AC41">
        <f ca="1" t="shared" si="13"/>
        <v>0</v>
      </c>
    </row>
    <row r="42" spans="1:29">
      <c r="A42" cm="1">
        <f ca="1" t="array" ref="A42">INDEX(Sheet1!$A$2:$J$621,RANDBETWEEN(1,COUNTA(Sheet1!$A$2:$A$621)),COLUMN(A41))</f>
        <v>3275684</v>
      </c>
      <c r="B42" t="str">
        <f ca="1">VLOOKUP($A42,Sheet1!$A$2:$J$621,COLUMN(B42)-COLUMN($B$4)+2,FALSE)</f>
        <v>2025-04-19 17:18:39</v>
      </c>
      <c r="C42" t="str">
        <f ca="1">VLOOKUP($A42,Sheet1!$A$2:$J$621,COLUMN(C42)-COLUMN($B$4)+2,FALSE)</f>
        <v>小单32.36  小双35.28  大双32.36</v>
      </c>
      <c r="D42" t="str">
        <f ca="1">VLOOKUP($A42,Sheet1!$A$2:$J$621,COLUMN(D42)-COLUMN($B$4)+2,FALSE)</f>
        <v>小双</v>
      </c>
      <c r="E42">
        <f ca="1">VLOOKUP($A42,Sheet1!$A$2:$J$621,COLUMN(E42)-COLUMN($B$4)+2,FALSE)</f>
        <v>100</v>
      </c>
      <c r="F42">
        <f ca="1">VLOOKUP($A42,Sheet1!$A$2:$J$621,COLUMN(F42)-COLUMN($B$4)+2,FALSE)</f>
        <v>21</v>
      </c>
      <c r="G42" t="str">
        <f ca="1">VLOOKUP($A42,Sheet1!$A$2:$J$621,COLUMN(G42)-COLUMN($B$4)+2,FALSE)</f>
        <v>大单</v>
      </c>
      <c r="H42">
        <f ca="1">VLOOKUP($A42,Sheet1!$A$2:$J$621,COLUMN(H42)-COLUMN($B$4)+2,FALSE)</f>
        <v>0</v>
      </c>
      <c r="I42">
        <f ca="1">VLOOKUP($A42,Sheet1!$A$2:$J$621,COLUMN(I42)-COLUMN($B$4)+2,FALSE)</f>
        <v>-100</v>
      </c>
      <c r="J42" t="str">
        <f ca="1">VLOOKUP($A42,Sheet1!$A$2:$J$621,COLUMN(J42)-COLUMN($B$4)+2,FALSE)</f>
        <v>否</v>
      </c>
      <c r="K42">
        <f ca="1" t="shared" si="0"/>
        <v>0</v>
      </c>
      <c r="L42" s="7">
        <f ca="1" t="shared" si="1"/>
        <v>0</v>
      </c>
      <c r="M42" s="7" cm="1">
        <f ca="1" t="array" ref="M42">IF(L41="",IF(OR(G41=0,G41=""),M41,""),IF(ROW()&lt;32,"",AVERAGE(IF(OFFSET(L$2,ROW()-31,0,30,1)&lt;&gt;"",OFFSET(L$2,ROW()-31,0,30,1)))))</f>
        <v>0.666666666666667</v>
      </c>
      <c r="N42" s="8">
        <f ca="1" t="shared" si="14"/>
        <v>0.688172043010753</v>
      </c>
      <c r="O42" s="7">
        <f ca="1" t="array" ref="O42">IF(L41="","",IF(ROW()&lt;32,"",AVERAGE(IF(OFFSET(L$2,ROW()-21,0,20,1)&lt;&gt;"",OFFSET(L$2,ROW()-21,0,20,1)))))</f>
        <v>0.6</v>
      </c>
      <c r="P42" s="8">
        <f ca="1" t="shared" si="5"/>
        <v>0.625806451612903</v>
      </c>
      <c r="Q42" s="7">
        <f ca="1" t="shared" si="2"/>
        <v>-100</v>
      </c>
      <c r="R42" s="7">
        <f ca="1" t="shared" si="3"/>
        <v>9175.45719999999</v>
      </c>
      <c r="S42" s="14">
        <f ca="1" t="shared" si="6"/>
        <v>-0.0372368667105777</v>
      </c>
      <c r="T42" s="15">
        <f ca="1" t="shared" si="7"/>
        <v>0.688172043010753</v>
      </c>
      <c r="U42" s="14">
        <f ca="1" t="shared" si="8"/>
        <v>0.0628266316853927</v>
      </c>
      <c r="V42" s="9" t="str">
        <f ca="1" t="shared" si="9"/>
        <v/>
      </c>
      <c r="W42" s="16">
        <f ca="1" t="shared" si="15"/>
        <v>0.581186940652967</v>
      </c>
      <c r="X42" s="17" t="str">
        <f ca="1" t="shared" si="10"/>
        <v/>
      </c>
      <c r="Y42" s="9" t="str">
        <f ca="1" t="shared" si="11"/>
        <v/>
      </c>
      <c r="Z42" s="5" t="str">
        <f ca="1" t="shared" si="12"/>
        <v/>
      </c>
      <c r="AC42">
        <f ca="1" t="shared" si="13"/>
        <v>0</v>
      </c>
    </row>
    <row r="43" spans="1:29">
      <c r="A43" cm="1">
        <f ca="1" t="array" ref="A43">INDEX(Sheet1!$A$2:$J$621,RANDBETWEEN(1,COUNTA(Sheet1!$A$2:$A$621)),COLUMN(A42))</f>
        <v>3275915</v>
      </c>
      <c r="B43" t="str">
        <f ca="1">VLOOKUP($A43,Sheet1!$A$2:$J$621,COLUMN(B43)-COLUMN($B$4)+2,FALSE)</f>
        <v>2025-04-20 07:20:18</v>
      </c>
      <c r="C43" t="str">
        <f ca="1">VLOOKUP($A43,Sheet1!$A$2:$J$621,COLUMN(C43)-COLUMN($B$4)+2,FALSE)</f>
        <v>小单31.45  小双34.28  大单34.28</v>
      </c>
      <c r="D43" t="str">
        <f ca="1">VLOOKUP($A43,Sheet1!$A$2:$J$621,COLUMN(D43)-COLUMN($B$4)+2,FALSE)</f>
        <v>小单</v>
      </c>
      <c r="E43">
        <f ca="1">VLOOKUP($A43,Sheet1!$A$2:$J$621,COLUMN(E43)-COLUMN($B$4)+2,FALSE)</f>
        <v>100.01</v>
      </c>
      <c r="F43">
        <f ca="1">VLOOKUP($A43,Sheet1!$A$2:$J$621,COLUMN(F43)-COLUMN($B$4)+2,FALSE)</f>
        <v>10</v>
      </c>
      <c r="G43" t="str">
        <f ca="1">VLOOKUP($A43,Sheet1!$A$2:$J$621,COLUMN(G43)-COLUMN($B$4)+2,FALSE)</f>
        <v>小双</v>
      </c>
      <c r="H43">
        <f ca="1">VLOOKUP($A43,Sheet1!$A$2:$J$621,COLUMN(H43)-COLUMN($B$4)+2,FALSE)</f>
        <v>148.4324</v>
      </c>
      <c r="I43">
        <f ca="1">VLOOKUP($A43,Sheet1!$A$2:$J$621,COLUMN(I43)-COLUMN($B$4)+2,FALSE)</f>
        <v>48.4224</v>
      </c>
      <c r="J43" t="str">
        <f ca="1">VLOOKUP($A43,Sheet1!$A$2:$J$621,COLUMN(J43)-COLUMN($B$4)+2,FALSE)</f>
        <v>是</v>
      </c>
      <c r="K43">
        <f ca="1" t="shared" si="0"/>
        <v>1</v>
      </c>
      <c r="L43" s="7">
        <f ca="1" t="shared" si="1"/>
        <v>1</v>
      </c>
      <c r="M43" s="7" cm="1">
        <f ca="1" t="array" ref="M43">IF(L42="",IF(OR(G42=0,G42=""),M42,""),IF(ROW()&lt;32,"",AVERAGE(IF(OFFSET(L$2,ROW()-31,0,30,1)&lt;&gt;"",OFFSET(L$2,ROW()-31,0,30,1)))))</f>
        <v>0.7</v>
      </c>
      <c r="N43" s="8">
        <f ca="1" t="shared" si="14"/>
        <v>0.623655913978495</v>
      </c>
      <c r="O43" s="7">
        <f ca="1" t="array" ref="O43">IF(L42="","",IF(ROW()&lt;32,"",AVERAGE(IF(OFFSET(L$2,ROW()-21,0,20,1)&lt;&gt;"",OFFSET(L$2,ROW()-21,0,20,1)))))</f>
        <v>0.6</v>
      </c>
      <c r="P43" s="8">
        <f ca="1" t="shared" si="5"/>
        <v>0.561290322580645</v>
      </c>
      <c r="Q43" s="7">
        <f ca="1" t="shared" si="2"/>
        <v>48.4224</v>
      </c>
      <c r="R43" s="7">
        <f ca="1" t="shared" si="3"/>
        <v>9223.87959999999</v>
      </c>
      <c r="S43" s="14">
        <f ca="1" t="shared" si="6"/>
        <v>-0.0376274275123614</v>
      </c>
      <c r="T43" s="15">
        <f ca="1" t="shared" si="7"/>
        <v>0.623655913978495</v>
      </c>
      <c r="U43" s="14">
        <f ca="1" t="shared" si="8"/>
        <v>0.0628266316853927</v>
      </c>
      <c r="V43" s="9" t="str">
        <f ca="1" t="shared" si="9"/>
        <v/>
      </c>
      <c r="W43" s="16">
        <f ca="1" t="shared" si="15"/>
        <v>0.581191091810351</v>
      </c>
      <c r="X43" s="17" t="str">
        <f ca="1" t="shared" si="10"/>
        <v/>
      </c>
      <c r="Y43" s="9" t="str">
        <f ca="1" t="shared" si="11"/>
        <v/>
      </c>
      <c r="Z43" s="5" t="str">
        <f ca="1" t="shared" si="12"/>
        <v/>
      </c>
      <c r="AC43">
        <f ca="1" t="shared" si="13"/>
        <v>0</v>
      </c>
    </row>
    <row r="44" spans="1:29">
      <c r="A44" cm="1">
        <f ca="1" t="array" ref="A44">INDEX(Sheet1!$A$2:$J$621,RANDBETWEEN(1,COUNTA(Sheet1!$A$2:$A$621)),COLUMN(A43))</f>
        <v>3275909</v>
      </c>
      <c r="B44" t="str">
        <f ca="1">VLOOKUP($A44,Sheet1!$A$2:$J$621,COLUMN(B44)-COLUMN($B$4)+2,FALSE)</f>
        <v>2025-04-20 06:59:12</v>
      </c>
      <c r="C44" t="str">
        <f ca="1">VLOOKUP($A44,Sheet1!$A$2:$J$621,COLUMN(C44)-COLUMN($B$4)+2,FALSE)</f>
        <v>小单32.36  大双32.36  大单35.28</v>
      </c>
      <c r="D44" t="str">
        <f ca="1">VLOOKUP($A44,Sheet1!$A$2:$J$621,COLUMN(D44)-COLUMN($B$4)+2,FALSE)</f>
        <v>大单</v>
      </c>
      <c r="E44">
        <f ca="1">VLOOKUP($A44,Sheet1!$A$2:$J$621,COLUMN(E44)-COLUMN($B$4)+2,FALSE)</f>
        <v>100</v>
      </c>
      <c r="F44">
        <f ca="1">VLOOKUP($A44,Sheet1!$A$2:$J$621,COLUMN(F44)-COLUMN($B$4)+2,FALSE)</f>
        <v>18</v>
      </c>
      <c r="G44" t="str">
        <f ca="1">VLOOKUP($A44,Sheet1!$A$2:$J$621,COLUMN(G44)-COLUMN($B$4)+2,FALSE)</f>
        <v>大双</v>
      </c>
      <c r="H44">
        <f ca="1">VLOOKUP($A44,Sheet1!$A$2:$J$621,COLUMN(H44)-COLUMN($B$4)+2,FALSE)</f>
        <v>152.7392</v>
      </c>
      <c r="I44">
        <f ca="1">VLOOKUP($A44,Sheet1!$A$2:$J$621,COLUMN(I44)-COLUMN($B$4)+2,FALSE)</f>
        <v>52.7392</v>
      </c>
      <c r="J44" t="str">
        <f ca="1">VLOOKUP($A44,Sheet1!$A$2:$J$621,COLUMN(J44)-COLUMN($B$4)+2,FALSE)</f>
        <v>是</v>
      </c>
      <c r="K44">
        <f ca="1" t="shared" si="0"/>
        <v>1</v>
      </c>
      <c r="L44" s="7">
        <f ca="1" t="shared" si="1"/>
        <v>1</v>
      </c>
      <c r="M44" s="7" cm="1">
        <f ca="1" t="array" ref="M44">IF(L43="",IF(OR(G43=0,G43=""),M43,""),IF(ROW()&lt;32,"",AVERAGE(IF(OFFSET(L$2,ROW()-31,0,30,1)&lt;&gt;"",OFFSET(L$2,ROW()-31,0,30,1)))))</f>
        <v>0.7</v>
      </c>
      <c r="N44" s="8">
        <f ca="1" t="shared" si="14"/>
        <v>0.719354838709677</v>
      </c>
      <c r="O44" s="7">
        <f ca="1" t="array" ref="O44">IF(L43="","",IF(ROW()&lt;32,"",AVERAGE(IF(OFFSET(L$2,ROW()-21,0,20,1)&lt;&gt;"",OFFSET(L$2,ROW()-21,0,20,1)))))</f>
        <v>0.6</v>
      </c>
      <c r="P44" s="8">
        <f ca="1" t="shared" si="5"/>
        <v>0.625806451612903</v>
      </c>
      <c r="Q44" s="7">
        <f ca="1" t="shared" si="2"/>
        <v>52.7392</v>
      </c>
      <c r="R44" s="7">
        <f ca="1" t="shared" si="3"/>
        <v>9276.61879999999</v>
      </c>
      <c r="S44" s="14">
        <f ca="1" t="shared" si="6"/>
        <v>-0.0378730408089858</v>
      </c>
      <c r="T44" s="15">
        <f ca="1" t="shared" si="7"/>
        <v>0.719354838709677</v>
      </c>
      <c r="U44" s="14">
        <f ca="1" t="shared" si="8"/>
        <v>0.0628266316853927</v>
      </c>
      <c r="V44" s="9" t="str">
        <f ca="1" t="shared" si="9"/>
        <v/>
      </c>
      <c r="W44" s="16">
        <f ca="1" t="shared" si="15"/>
        <v>0.663142316508469</v>
      </c>
      <c r="X44" s="17" t="str">
        <f ca="1" t="shared" si="10"/>
        <v/>
      </c>
      <c r="Y44" s="9" t="str">
        <f ca="1" t="shared" si="11"/>
        <v/>
      </c>
      <c r="Z44" s="5" t="str">
        <f ca="1" t="shared" si="12"/>
        <v/>
      </c>
      <c r="AC44">
        <f ca="1" t="shared" si="13"/>
        <v>0</v>
      </c>
    </row>
    <row r="45" spans="1:29">
      <c r="A45" cm="1">
        <f ca="1" t="array" ref="A45">INDEX(Sheet1!$A$2:$J$621,RANDBETWEEN(1,COUNTA(Sheet1!$A$2:$A$621)),COLUMN(A44))</f>
        <v>3275802</v>
      </c>
      <c r="B45" t="str">
        <f ca="1">VLOOKUP($A45,Sheet1!$A$2:$J$621,COLUMN(B45)-COLUMN($B$4)+2,FALSE)</f>
        <v>2025-04-20 00:44:46</v>
      </c>
      <c r="C45" t="str">
        <f ca="1">VLOOKUP($A45,Sheet1!$A$2:$J$621,COLUMN(C45)-COLUMN($B$4)+2,FALSE)</f>
        <v>小单32.36  小双35.28  大双32.36</v>
      </c>
      <c r="D45" t="str">
        <f ca="1">VLOOKUP($A45,Sheet1!$A$2:$J$621,COLUMN(D45)-COLUMN($B$4)+2,FALSE)</f>
        <v>小双</v>
      </c>
      <c r="E45">
        <f ca="1">VLOOKUP($A45,Sheet1!$A$2:$J$621,COLUMN(E45)-COLUMN($B$4)+2,FALSE)</f>
        <v>100</v>
      </c>
      <c r="F45">
        <f ca="1">VLOOKUP($A45,Sheet1!$A$2:$J$621,COLUMN(F45)-COLUMN($B$4)+2,FALSE)</f>
        <v>12</v>
      </c>
      <c r="G45" t="str">
        <f ca="1">VLOOKUP($A45,Sheet1!$A$2:$J$621,COLUMN(G45)-COLUMN($B$4)+2,FALSE)</f>
        <v>小双</v>
      </c>
      <c r="H45">
        <f ca="1">VLOOKUP($A45,Sheet1!$A$2:$J$621,COLUMN(H45)-COLUMN($B$4)+2,FALSE)</f>
        <v>152.7624</v>
      </c>
      <c r="I45">
        <f ca="1">VLOOKUP($A45,Sheet1!$A$2:$J$621,COLUMN(I45)-COLUMN($B$4)+2,FALSE)</f>
        <v>52.7624</v>
      </c>
      <c r="J45" t="str">
        <f ca="1">VLOOKUP($A45,Sheet1!$A$2:$J$621,COLUMN(J45)-COLUMN($B$4)+2,FALSE)</f>
        <v>是</v>
      </c>
      <c r="K45">
        <f ca="1" t="shared" si="0"/>
        <v>1</v>
      </c>
      <c r="L45" s="7">
        <f ca="1" t="shared" si="1"/>
        <v>1</v>
      </c>
      <c r="M45" s="7" cm="1">
        <f ca="1" t="array" ref="M45">IF(L44="",IF(OR(G44=0,G44=""),M44,""),IF(ROW()&lt;32,"",AVERAGE(IF(OFFSET(L$2,ROW()-31,0,30,1)&lt;&gt;"",OFFSET(L$2,ROW()-31,0,30,1)))))</f>
        <v>0.7</v>
      </c>
      <c r="N45" s="8">
        <f ca="1" t="shared" si="14"/>
        <v>0.719354838709677</v>
      </c>
      <c r="O45" s="7">
        <f ca="1" t="array" ref="O45">IF(L44="","",IF(ROW()&lt;32,"",AVERAGE(IF(OFFSET(L$2,ROW()-21,0,20,1)&lt;&gt;"",OFFSET(L$2,ROW()-21,0,20,1)))))</f>
        <v>0.65</v>
      </c>
      <c r="P45" s="8">
        <f ca="1" t="shared" si="5"/>
        <v>0.67258064516129</v>
      </c>
      <c r="Q45" s="7">
        <f ca="1" t="shared" si="2"/>
        <v>52.7624</v>
      </c>
      <c r="R45" s="7">
        <f ca="1" t="shared" si="3"/>
        <v>9329.38119999999</v>
      </c>
      <c r="S45" s="14">
        <f ca="1" t="shared" si="6"/>
        <v>-0.0376681520195346</v>
      </c>
      <c r="T45" s="15">
        <f ca="1" t="shared" si="7"/>
        <v>0.719354838709677</v>
      </c>
      <c r="U45" s="14">
        <f ca="1" t="shared" si="8"/>
        <v>0.0628266316853927</v>
      </c>
      <c r="V45" s="9" t="str">
        <f ca="1" t="shared" si="9"/>
        <v/>
      </c>
      <c r="W45" s="16">
        <f ca="1" t="shared" si="15"/>
        <v>0.663124471178253</v>
      </c>
      <c r="X45" s="17" t="str">
        <f ca="1" t="shared" si="10"/>
        <v/>
      </c>
      <c r="Y45" s="9" t="str">
        <f ca="1" t="shared" si="11"/>
        <v/>
      </c>
      <c r="Z45" s="5" t="str">
        <f ca="1" t="shared" si="12"/>
        <v/>
      </c>
      <c r="AC45">
        <f ca="1" t="shared" si="13"/>
        <v>0</v>
      </c>
    </row>
    <row r="46" spans="1:29">
      <c r="A46" cm="1">
        <f ca="1" t="array" ref="A46">INDEX(Sheet1!$A$2:$J$621,RANDBETWEEN(1,COUNTA(Sheet1!$A$2:$A$621)),COLUMN(A45))</f>
        <v>3275562</v>
      </c>
      <c r="B46" t="str">
        <f ca="1">VLOOKUP($A46,Sheet1!$A$2:$J$621,COLUMN(B46)-COLUMN($B$4)+2,FALSE)</f>
        <v>2025-04-19 10:11:40</v>
      </c>
      <c r="C46" t="str">
        <f ca="1">VLOOKUP($A46,Sheet1!$A$2:$J$621,COLUMN(C46)-COLUMN($B$4)+2,FALSE)</f>
        <v>小单32.36  小双35.28  大双32.36</v>
      </c>
      <c r="D46" t="str">
        <f ca="1">VLOOKUP($A46,Sheet1!$A$2:$J$621,COLUMN(D46)-COLUMN($B$4)+2,FALSE)</f>
        <v>小双</v>
      </c>
      <c r="E46">
        <f ca="1">VLOOKUP($A46,Sheet1!$A$2:$J$621,COLUMN(E46)-COLUMN($B$4)+2,FALSE)</f>
        <v>100</v>
      </c>
      <c r="F46">
        <f ca="1">VLOOKUP($A46,Sheet1!$A$2:$J$621,COLUMN(F46)-COLUMN($B$4)+2,FALSE)</f>
        <v>20</v>
      </c>
      <c r="G46" t="str">
        <f ca="1">VLOOKUP($A46,Sheet1!$A$2:$J$621,COLUMN(G46)-COLUMN($B$4)+2,FALSE)</f>
        <v>大双</v>
      </c>
      <c r="H46">
        <f ca="1">VLOOKUP($A46,Sheet1!$A$2:$J$621,COLUMN(H46)-COLUMN($B$4)+2,FALSE)</f>
        <v>152.7392</v>
      </c>
      <c r="I46">
        <f ca="1">VLOOKUP($A46,Sheet1!$A$2:$J$621,COLUMN(I46)-COLUMN($B$4)+2,FALSE)</f>
        <v>52.7392</v>
      </c>
      <c r="J46" t="str">
        <f ca="1">VLOOKUP($A46,Sheet1!$A$2:$J$621,COLUMN(J46)-COLUMN($B$4)+2,FALSE)</f>
        <v>是</v>
      </c>
      <c r="K46">
        <f ca="1" t="shared" si="0"/>
        <v>1</v>
      </c>
      <c r="L46" s="7">
        <f ca="1" t="shared" si="1"/>
        <v>1</v>
      </c>
      <c r="M46" s="7" cm="1">
        <f ca="1" t="array" ref="M46">IF(L45="",IF(OR(G45=0,G45=""),M45,""),IF(ROW()&lt;32,"",AVERAGE(IF(OFFSET(L$2,ROW()-31,0,30,1)&lt;&gt;"",OFFSET(L$2,ROW()-31,0,30,1)))))</f>
        <v>0.7</v>
      </c>
      <c r="N46" s="8">
        <f ca="1" t="shared" si="14"/>
        <v>0.719354838709677</v>
      </c>
      <c r="O46" s="7">
        <f ca="1" t="array" ref="O46">IF(L45="","",IF(ROW()&lt;32,"",AVERAGE(IF(OFFSET(L$2,ROW()-21,0,20,1)&lt;&gt;"",OFFSET(L$2,ROW()-21,0,20,1)))))</f>
        <v>0.65</v>
      </c>
      <c r="P46" s="8">
        <f ca="1" t="shared" si="5"/>
        <v>0.67258064516129</v>
      </c>
      <c r="Q46" s="7">
        <f ca="1" t="shared" si="2"/>
        <v>52.7392</v>
      </c>
      <c r="R46" s="7">
        <f ca="1" t="shared" si="3"/>
        <v>9382.12039999999</v>
      </c>
      <c r="S46" s="14">
        <f ca="1" t="shared" si="6"/>
        <v>-0.0370319127941023</v>
      </c>
      <c r="T46" s="15">
        <f ca="1" t="shared" si="7"/>
        <v>0.719354838709677</v>
      </c>
      <c r="U46" s="14">
        <f ca="1" t="shared" si="8"/>
        <v>0.0628266316853927</v>
      </c>
      <c r="V46" s="9" t="str">
        <f ca="1" t="shared" si="9"/>
        <v/>
      </c>
      <c r="W46" s="16">
        <f ca="1" t="shared" si="15"/>
        <v>0.663124471178253</v>
      </c>
      <c r="X46" s="17" t="str">
        <f ca="1" t="shared" si="10"/>
        <v/>
      </c>
      <c r="Y46" s="9" t="str">
        <f ca="1" t="shared" si="11"/>
        <v/>
      </c>
      <c r="Z46" s="5" t="str">
        <f ca="1" t="shared" si="12"/>
        <v/>
      </c>
      <c r="AC46">
        <f ca="1" t="shared" si="13"/>
        <v>0</v>
      </c>
    </row>
    <row r="47" spans="1:29">
      <c r="A47" cm="1">
        <f ca="1" t="array" ref="A47">INDEX(Sheet1!$A$2:$J$621,RANDBETWEEN(1,COUNTA(Sheet1!$A$2:$A$621)),COLUMN(A46))</f>
        <v>3275961</v>
      </c>
      <c r="B47" t="str">
        <f ca="1">VLOOKUP($A47,Sheet1!$A$2:$J$621,COLUMN(B47)-COLUMN($B$4)+2,FALSE)</f>
        <v>2025-04-20 10:01:11</v>
      </c>
      <c r="C47" t="str">
        <f ca="1">VLOOKUP($A47,Sheet1!$A$2:$J$621,COLUMN(C47)-COLUMN($B$4)+2,FALSE)</f>
        <v>小单32.36  小双35.28  大双32.36</v>
      </c>
      <c r="D47" t="str">
        <f ca="1">VLOOKUP($A47,Sheet1!$A$2:$J$621,COLUMN(D47)-COLUMN($B$4)+2,FALSE)</f>
        <v>小双</v>
      </c>
      <c r="E47">
        <f ca="1">VLOOKUP($A47,Sheet1!$A$2:$J$621,COLUMN(E47)-COLUMN($B$4)+2,FALSE)</f>
        <v>100</v>
      </c>
      <c r="F47">
        <f ca="1">VLOOKUP($A47,Sheet1!$A$2:$J$621,COLUMN(F47)-COLUMN($B$4)+2,FALSE)</f>
        <v>8</v>
      </c>
      <c r="G47" t="str">
        <f ca="1">VLOOKUP($A47,Sheet1!$A$2:$J$621,COLUMN(G47)-COLUMN($B$4)+2,FALSE)</f>
        <v>小双</v>
      </c>
      <c r="H47">
        <f ca="1">VLOOKUP($A47,Sheet1!$A$2:$J$621,COLUMN(H47)-COLUMN($B$4)+2,FALSE)</f>
        <v>152.7624</v>
      </c>
      <c r="I47">
        <f ca="1">VLOOKUP($A47,Sheet1!$A$2:$J$621,COLUMN(I47)-COLUMN($B$4)+2,FALSE)</f>
        <v>52.7624</v>
      </c>
      <c r="J47" t="str">
        <f ca="1">VLOOKUP($A47,Sheet1!$A$2:$J$621,COLUMN(J47)-COLUMN($B$4)+2,FALSE)</f>
        <v>是</v>
      </c>
      <c r="K47">
        <f ca="1" t="shared" si="0"/>
        <v>1</v>
      </c>
      <c r="L47" s="7">
        <f ca="1" t="shared" si="1"/>
        <v>1</v>
      </c>
      <c r="M47" s="7" cm="1">
        <f ca="1" t="array" ref="M47">IF(L46="",IF(OR(G46=0,G46=""),M46,""),IF(ROW()&lt;32,"",AVERAGE(IF(OFFSET(L$2,ROW()-31,0,30,1)&lt;&gt;"",OFFSET(L$2,ROW()-31,0,30,1)))))</f>
        <v>0.7</v>
      </c>
      <c r="N47" s="8">
        <f ca="1" t="shared" si="14"/>
        <v>0.719354838709677</v>
      </c>
      <c r="O47" s="7">
        <f ca="1" t="array" ref="O47">IF(L46="","",IF(ROW()&lt;32,"",AVERAGE(IF(OFFSET(L$2,ROW()-21,0,20,1)&lt;&gt;"",OFFSET(L$2,ROW()-21,0,20,1)))))</f>
        <v>0.65</v>
      </c>
      <c r="P47" s="8">
        <f ca="1" t="shared" si="5"/>
        <v>0.67258064516129</v>
      </c>
      <c r="Q47" s="7">
        <f ca="1" t="shared" si="2"/>
        <v>52.7624</v>
      </c>
      <c r="R47" s="7">
        <f ca="1" t="shared" si="3"/>
        <v>9434.88279999999</v>
      </c>
      <c r="S47" s="14">
        <f ca="1" t="shared" si="6"/>
        <v>-0.0368314143576522</v>
      </c>
      <c r="T47" s="15">
        <f ca="1" t="shared" si="7"/>
        <v>0.719354838709677</v>
      </c>
      <c r="U47" s="14">
        <f ca="1" t="shared" si="8"/>
        <v>0.0628266316853927</v>
      </c>
      <c r="V47" s="9" t="str">
        <f ca="1" t="shared" si="9"/>
        <v/>
      </c>
      <c r="W47" s="16">
        <f ca="1" t="shared" si="15"/>
        <v>0.66644493331077</v>
      </c>
      <c r="X47" s="17" t="str">
        <f ca="1" t="shared" si="10"/>
        <v/>
      </c>
      <c r="Y47" s="9" t="str">
        <f ca="1" t="shared" si="11"/>
        <v/>
      </c>
      <c r="Z47" s="5" t="str">
        <f ca="1" t="shared" si="12"/>
        <v/>
      </c>
      <c r="AC47">
        <f ca="1" t="shared" si="13"/>
        <v>0</v>
      </c>
    </row>
    <row r="48" spans="1:29">
      <c r="A48" cm="1">
        <f ca="1" t="array" ref="A48">INDEX(Sheet1!$A$2:$J$621,RANDBETWEEN(1,COUNTA(Sheet1!$A$2:$A$621)),COLUMN(A47))</f>
        <v>3275606</v>
      </c>
      <c r="B48" t="str">
        <f ca="1">VLOOKUP($A48,Sheet1!$A$2:$J$621,COLUMN(B48)-COLUMN($B$4)+2,FALSE)</f>
        <v>2025-04-19 12:45:45</v>
      </c>
      <c r="C48" t="str">
        <f ca="1">VLOOKUP($A48,Sheet1!$A$2:$J$621,COLUMN(C48)-COLUMN($B$4)+2,FALSE)</f>
        <v>小单32.36  大双32.36  大单35.28</v>
      </c>
      <c r="D48" t="str">
        <f ca="1">VLOOKUP($A48,Sheet1!$A$2:$J$621,COLUMN(D48)-COLUMN($B$4)+2,FALSE)</f>
        <v>大单</v>
      </c>
      <c r="E48">
        <f ca="1">VLOOKUP($A48,Sheet1!$A$2:$J$621,COLUMN(E48)-COLUMN($B$4)+2,FALSE)</f>
        <v>100</v>
      </c>
      <c r="F48">
        <f ca="1">VLOOKUP($A48,Sheet1!$A$2:$J$621,COLUMN(F48)-COLUMN($B$4)+2,FALSE)</f>
        <v>9</v>
      </c>
      <c r="G48" t="str">
        <f ca="1">VLOOKUP($A48,Sheet1!$A$2:$J$621,COLUMN(G48)-COLUMN($B$4)+2,FALSE)</f>
        <v>小单</v>
      </c>
      <c r="H48">
        <f ca="1">VLOOKUP($A48,Sheet1!$A$2:$J$621,COLUMN(H48)-COLUMN($B$4)+2,FALSE)</f>
        <v>152.7392</v>
      </c>
      <c r="I48">
        <f ca="1">VLOOKUP($A48,Sheet1!$A$2:$J$621,COLUMN(I48)-COLUMN($B$4)+2,FALSE)</f>
        <v>52.7392</v>
      </c>
      <c r="J48" t="str">
        <f ca="1">VLOOKUP($A48,Sheet1!$A$2:$J$621,COLUMN(J48)-COLUMN($B$4)+2,FALSE)</f>
        <v>是</v>
      </c>
      <c r="K48">
        <f ca="1" t="shared" si="0"/>
        <v>1</v>
      </c>
      <c r="L48" s="7">
        <f ca="1" t="shared" si="1"/>
        <v>1</v>
      </c>
      <c r="M48" s="7" cm="1">
        <f ca="1" t="array" ref="M48">IF(L47="",IF(OR(G47=0,G47=""),M47,""),IF(ROW()&lt;32,"",AVERAGE(IF(OFFSET(L$2,ROW()-31,0,30,1)&lt;&gt;"",OFFSET(L$2,ROW()-31,0,30,1)))))</f>
        <v>0.7</v>
      </c>
      <c r="N48" s="8">
        <f ca="1" t="shared" si="14"/>
        <v>0.719354838709677</v>
      </c>
      <c r="O48" s="7">
        <f ca="1" t="array" ref="O48">IF(L47="","",IF(ROW()&lt;32,"",AVERAGE(IF(OFFSET(L$2,ROW()-21,0,20,1)&lt;&gt;"",OFFSET(L$2,ROW()-21,0,20,1)))))</f>
        <v>0.7</v>
      </c>
      <c r="P48" s="8">
        <f ca="1" t="shared" si="5"/>
        <v>0.719354838709677</v>
      </c>
      <c r="Q48" s="7">
        <f ca="1" t="shared" si="2"/>
        <v>52.7392</v>
      </c>
      <c r="R48" s="7">
        <f ca="1" t="shared" si="3"/>
        <v>9487.62199999999</v>
      </c>
      <c r="S48" s="14">
        <f ca="1" t="shared" si="6"/>
        <v>-0.0362058888378045</v>
      </c>
      <c r="T48" s="15">
        <f ca="1" t="shared" si="7"/>
        <v>0.719354838709677</v>
      </c>
      <c r="U48" s="14">
        <f ca="1" t="shared" si="8"/>
        <v>0.0628266316853927</v>
      </c>
      <c r="V48" s="9" t="str">
        <f ca="1" t="shared" si="9"/>
        <v/>
      </c>
      <c r="W48" s="16">
        <f ca="1" t="shared" si="15"/>
        <v>0.666462778640986</v>
      </c>
      <c r="X48" s="17" t="str">
        <f ca="1" t="shared" si="10"/>
        <v/>
      </c>
      <c r="Y48" s="9" t="str">
        <f ca="1" t="shared" si="11"/>
        <v/>
      </c>
      <c r="Z48" s="5" t="str">
        <f ca="1" t="shared" si="12"/>
        <v/>
      </c>
      <c r="AC48">
        <f ca="1" t="shared" si="13"/>
        <v>0</v>
      </c>
    </row>
    <row r="49" spans="1:29">
      <c r="A49" cm="1">
        <f ca="1" t="array" ref="A49">INDEX(Sheet1!$A$2:$J$621,RANDBETWEEN(1,COUNTA(Sheet1!$A$2:$A$621)),COLUMN(A48))</f>
        <v>3275929</v>
      </c>
      <c r="B49" t="str">
        <f ca="1">VLOOKUP($A49,Sheet1!$A$2:$J$621,COLUMN(B49)-COLUMN($B$4)+2,FALSE)</f>
        <v>2025-04-20 08:09:11</v>
      </c>
      <c r="C49" t="str">
        <f ca="1">VLOOKUP($A49,Sheet1!$A$2:$J$621,COLUMN(C49)-COLUMN($B$4)+2,FALSE)</f>
        <v>大双31.45  小双34.28  大单34.28</v>
      </c>
      <c r="D49" t="str">
        <f ca="1">VLOOKUP($A49,Sheet1!$A$2:$J$621,COLUMN(D49)-COLUMN($B$4)+2,FALSE)</f>
        <v>大双</v>
      </c>
      <c r="E49">
        <f ca="1">VLOOKUP($A49,Sheet1!$A$2:$J$621,COLUMN(E49)-COLUMN($B$4)+2,FALSE)</f>
        <v>100.01</v>
      </c>
      <c r="F49">
        <f ca="1">VLOOKUP($A49,Sheet1!$A$2:$J$621,COLUMN(F49)-COLUMN($B$4)+2,FALSE)</f>
        <v>17</v>
      </c>
      <c r="G49" t="str">
        <f ca="1">VLOOKUP($A49,Sheet1!$A$2:$J$621,COLUMN(G49)-COLUMN($B$4)+2,FALSE)</f>
        <v>大单</v>
      </c>
      <c r="H49">
        <f ca="1">VLOOKUP($A49,Sheet1!$A$2:$J$621,COLUMN(H49)-COLUMN($B$4)+2,FALSE)</f>
        <v>148.4324</v>
      </c>
      <c r="I49">
        <f ca="1">VLOOKUP($A49,Sheet1!$A$2:$J$621,COLUMN(I49)-COLUMN($B$4)+2,FALSE)</f>
        <v>48.4224</v>
      </c>
      <c r="J49" t="str">
        <f ca="1">VLOOKUP($A49,Sheet1!$A$2:$J$621,COLUMN(J49)-COLUMN($B$4)+2,FALSE)</f>
        <v>是</v>
      </c>
      <c r="K49">
        <f ca="1" t="shared" si="0"/>
        <v>1</v>
      </c>
      <c r="L49" s="7">
        <f ca="1" t="shared" si="1"/>
        <v>1</v>
      </c>
      <c r="M49" s="7" cm="1">
        <f ca="1" t="array" ref="M49">IF(L48="",IF(OR(G48=0,G48=""),M48,""),IF(ROW()&lt;32,"",AVERAGE(IF(OFFSET(L$2,ROW()-31,0,30,1)&lt;&gt;"",OFFSET(L$2,ROW()-31,0,30,1)))))</f>
        <v>0.733333333333333</v>
      </c>
      <c r="N49" s="8">
        <f ca="1" t="shared" si="14"/>
        <v>0.719354838709677</v>
      </c>
      <c r="O49" s="7">
        <f ca="1" t="array" ref="O49">IF(L48="","",IF(ROW()&lt;32,"",AVERAGE(IF(OFFSET(L$2,ROW()-21,0,20,1)&lt;&gt;"",OFFSET(L$2,ROW()-21,0,20,1)))))</f>
        <v>0.7</v>
      </c>
      <c r="P49" s="8">
        <f ca="1" t="shared" si="5"/>
        <v>0.719354838709677</v>
      </c>
      <c r="Q49" s="7">
        <f ca="1" t="shared" si="2"/>
        <v>48.4224</v>
      </c>
      <c r="R49" s="7">
        <f ca="1" t="shared" si="3"/>
        <v>9536.04439999999</v>
      </c>
      <c r="S49" s="14">
        <f ca="1" t="shared" si="6"/>
        <v>-0.0208148705341432</v>
      </c>
      <c r="T49" s="15">
        <f ca="1" t="shared" si="7"/>
        <v>0.719354838709677</v>
      </c>
      <c r="U49" s="14">
        <f ca="1" t="shared" si="8"/>
        <v>0.056376614827615</v>
      </c>
      <c r="V49" s="9" t="str">
        <f ca="1" t="shared" si="9"/>
        <v/>
      </c>
      <c r="W49" s="16">
        <f ca="1" t="shared" si="15"/>
        <v>0.669783240773503</v>
      </c>
      <c r="X49" s="17" t="str">
        <f ca="1" t="shared" si="10"/>
        <v/>
      </c>
      <c r="Y49" s="9" t="str">
        <f ca="1" t="shared" si="11"/>
        <v/>
      </c>
      <c r="Z49" s="5" t="str">
        <f ca="1" t="shared" si="12"/>
        <v/>
      </c>
      <c r="AC49">
        <f ca="1" t="shared" si="13"/>
        <v>0</v>
      </c>
    </row>
    <row r="50" spans="1:29">
      <c r="A50" cm="1">
        <f ca="1" t="array" ref="A50">INDEX(Sheet1!$A$2:$J$621,RANDBETWEEN(1,COUNTA(Sheet1!$A$2:$A$621)),COLUMN(A49))</f>
        <v>3275534</v>
      </c>
      <c r="B50" t="str">
        <f ca="1">VLOOKUP($A50,Sheet1!$A$2:$J$621,COLUMN(B50)-COLUMN($B$4)+2,FALSE)</f>
        <v>2025-04-19 08:33:49</v>
      </c>
      <c r="C50" t="str">
        <f ca="1">VLOOKUP($A50,Sheet1!$A$2:$J$621,COLUMN(C50)-COLUMN($B$4)+2,FALSE)</f>
        <v>小单31.45  小双34.28  大单34.28</v>
      </c>
      <c r="D50" t="str">
        <f ca="1">VLOOKUP($A50,Sheet1!$A$2:$J$621,COLUMN(D50)-COLUMN($B$4)+2,FALSE)</f>
        <v>小单</v>
      </c>
      <c r="E50">
        <f ca="1">VLOOKUP($A50,Sheet1!$A$2:$J$621,COLUMN(E50)-COLUMN($B$4)+2,FALSE)</f>
        <v>100.01</v>
      </c>
      <c r="F50">
        <f ca="1">VLOOKUP($A50,Sheet1!$A$2:$J$621,COLUMN(F50)-COLUMN($B$4)+2,FALSE)</f>
        <v>16</v>
      </c>
      <c r="G50" t="str">
        <f ca="1">VLOOKUP($A50,Sheet1!$A$2:$J$621,COLUMN(G50)-COLUMN($B$4)+2,FALSE)</f>
        <v>大双</v>
      </c>
      <c r="H50">
        <f ca="1">VLOOKUP($A50,Sheet1!$A$2:$J$621,COLUMN(H50)-COLUMN($B$4)+2,FALSE)</f>
        <v>0</v>
      </c>
      <c r="I50">
        <f ca="1">VLOOKUP($A50,Sheet1!$A$2:$J$621,COLUMN(I50)-COLUMN($B$4)+2,FALSE)</f>
        <v>-100.01</v>
      </c>
      <c r="J50" t="str">
        <f ca="1">VLOOKUP($A50,Sheet1!$A$2:$J$621,COLUMN(J50)-COLUMN($B$4)+2,FALSE)</f>
        <v>否</v>
      </c>
      <c r="K50">
        <f ca="1" t="shared" si="0"/>
        <v>0</v>
      </c>
      <c r="L50" s="7">
        <f ca="1" t="shared" si="1"/>
        <v>0</v>
      </c>
      <c r="M50" s="7" cm="1">
        <f ca="1" t="array" ref="M50">IF(L49="",IF(OR(G49=0,G49=""),M49,""),IF(ROW()&lt;32,"",AVERAGE(IF(OFFSET(L$2,ROW()-31,0,30,1)&lt;&gt;"",OFFSET(L$2,ROW()-31,0,30,1)))))</f>
        <v>0.7</v>
      </c>
      <c r="N50" s="8">
        <f ca="1" t="shared" si="14"/>
        <v>0.750537634408602</v>
      </c>
      <c r="O50" s="7">
        <f ca="1" t="array" ref="O50">IF(L49="","",IF(ROW()&lt;32,"",AVERAGE(IF(OFFSET(L$2,ROW()-21,0,20,1)&lt;&gt;"",OFFSET(L$2,ROW()-21,0,20,1)))))</f>
        <v>0.65</v>
      </c>
      <c r="P50" s="8">
        <f ca="1" t="shared" si="5"/>
        <v>0.67258064516129</v>
      </c>
      <c r="Q50" s="7">
        <f ca="1" t="shared" si="2"/>
        <v>-100.01</v>
      </c>
      <c r="R50" s="7">
        <f ca="1" t="shared" si="3"/>
        <v>9436.03439999999</v>
      </c>
      <c r="S50" s="14">
        <f ca="1" t="shared" si="6"/>
        <v>-0.00885120028018193</v>
      </c>
      <c r="T50" s="15">
        <f ca="1" t="shared" si="7"/>
        <v>0.750537634408602</v>
      </c>
      <c r="U50" s="14">
        <f ca="1" t="shared" si="8"/>
        <v>0.056376614827615</v>
      </c>
      <c r="V50" s="9" t="str">
        <f ca="1" t="shared" si="9"/>
        <v/>
      </c>
      <c r="W50" s="16">
        <f ca="1" t="shared" si="15"/>
        <v>0.765952085329778</v>
      </c>
      <c r="X50" s="17" t="str">
        <f ca="1" t="shared" si="10"/>
        <v/>
      </c>
      <c r="Y50" s="9" t="str">
        <f ca="1" t="shared" si="11"/>
        <v/>
      </c>
      <c r="Z50" s="5" t="str">
        <f ca="1" t="shared" si="12"/>
        <v/>
      </c>
      <c r="AC50">
        <f ca="1" t="shared" si="13"/>
        <v>0</v>
      </c>
    </row>
    <row r="51" spans="1:29">
      <c r="A51" cm="1">
        <f ca="1" t="array" ref="A51">INDEX(Sheet1!$A$2:$J$621,RANDBETWEEN(1,COUNTA(Sheet1!$A$2:$A$621)),COLUMN(A50))</f>
        <v>3275702</v>
      </c>
      <c r="B51" t="str">
        <f ca="1">VLOOKUP($A51,Sheet1!$A$2:$J$621,COLUMN(B51)-COLUMN($B$4)+2,FALSE)</f>
        <v>2025-04-19 18:21:44</v>
      </c>
      <c r="C51" t="str">
        <f ca="1">VLOOKUP($A51,Sheet1!$A$2:$J$621,COLUMN(C51)-COLUMN($B$4)+2,FALSE)</f>
        <v>小单32.36  小双35.28  大双32.36</v>
      </c>
      <c r="D51" t="str">
        <f ca="1">VLOOKUP($A51,Sheet1!$A$2:$J$621,COLUMN(D51)-COLUMN($B$4)+2,FALSE)</f>
        <v>小双</v>
      </c>
      <c r="E51">
        <f ca="1">VLOOKUP($A51,Sheet1!$A$2:$J$621,COLUMN(E51)-COLUMN($B$4)+2,FALSE)</f>
        <v>100</v>
      </c>
      <c r="F51">
        <f ca="1">VLOOKUP($A51,Sheet1!$A$2:$J$621,COLUMN(F51)-COLUMN($B$4)+2,FALSE)</f>
        <v>8</v>
      </c>
      <c r="G51" t="str">
        <f ca="1">VLOOKUP($A51,Sheet1!$A$2:$J$621,COLUMN(G51)-COLUMN($B$4)+2,FALSE)</f>
        <v>小双</v>
      </c>
      <c r="H51">
        <f ca="1">VLOOKUP($A51,Sheet1!$A$2:$J$621,COLUMN(H51)-COLUMN($B$4)+2,FALSE)</f>
        <v>152.7624</v>
      </c>
      <c r="I51">
        <f ca="1">VLOOKUP($A51,Sheet1!$A$2:$J$621,COLUMN(I51)-COLUMN($B$4)+2,FALSE)</f>
        <v>52.7624</v>
      </c>
      <c r="J51" t="str">
        <f ca="1">VLOOKUP($A51,Sheet1!$A$2:$J$621,COLUMN(J51)-COLUMN($B$4)+2,FALSE)</f>
        <v>是</v>
      </c>
      <c r="K51">
        <f ca="1" t="shared" si="0"/>
        <v>1</v>
      </c>
      <c r="L51" s="7">
        <f ca="1" t="shared" si="1"/>
        <v>1</v>
      </c>
      <c r="M51" s="7" cm="1">
        <f ca="1" t="array" ref="M51">IF(L50="",IF(OR(G50=0,G50=""),M50,""),IF(ROW()&lt;32,"",AVERAGE(IF(OFFSET(L$2,ROW()-31,0,30,1)&lt;&gt;"",OFFSET(L$2,ROW()-31,0,30,1)))))</f>
        <v>0.7</v>
      </c>
      <c r="N51" s="8">
        <f ca="1" t="shared" si="14"/>
        <v>0.654838709677419</v>
      </c>
      <c r="O51" s="7">
        <f ca="1" t="array" ref="O51">IF(L50="","",IF(ROW()&lt;32,"",AVERAGE(IF(OFFSET(L$2,ROW()-21,0,20,1)&lt;&gt;"",OFFSET(L$2,ROW()-21,0,20,1)))))</f>
        <v>0.7</v>
      </c>
      <c r="P51" s="8">
        <f ca="1" t="shared" si="5"/>
        <v>0.654838709677419</v>
      </c>
      <c r="Q51" s="7">
        <f ca="1" t="shared" si="2"/>
        <v>52.7624</v>
      </c>
      <c r="R51" s="7">
        <f ca="1" t="shared" si="3"/>
        <v>9488.79679999999</v>
      </c>
      <c r="S51" s="14">
        <f ca="1" t="shared" si="6"/>
        <v>-0.0245950419920855</v>
      </c>
      <c r="T51" s="15">
        <f ca="1" t="shared" si="7"/>
        <v>0.654838709677419</v>
      </c>
      <c r="U51" s="14">
        <f ca="1" t="shared" si="8"/>
        <v>0.056376614827615</v>
      </c>
      <c r="V51" s="9" t="str">
        <f ca="1" t="shared" si="9"/>
        <v/>
      </c>
      <c r="W51" s="16">
        <f ca="1" t="shared" si="15"/>
        <v>0.765952085329778</v>
      </c>
      <c r="X51" s="17" t="str">
        <f ca="1" t="shared" si="10"/>
        <v/>
      </c>
      <c r="Y51" s="9" t="str">
        <f ca="1" t="shared" si="11"/>
        <v/>
      </c>
      <c r="Z51" s="5" t="str">
        <f ca="1" t="shared" si="12"/>
        <v/>
      </c>
      <c r="AC51">
        <f ca="1" t="shared" si="13"/>
        <v>0</v>
      </c>
    </row>
    <row r="52" spans="1:29">
      <c r="A52" cm="1">
        <f ca="1" t="array" ref="A52">INDEX(Sheet1!$A$2:$J$621,RANDBETWEEN(1,COUNTA(Sheet1!$A$2:$A$621)),COLUMN(A51))</f>
        <v>3275757</v>
      </c>
      <c r="B52" t="str">
        <f ca="1">VLOOKUP($A52,Sheet1!$A$2:$J$621,COLUMN(B52)-COLUMN($B$4)+2,FALSE)</f>
        <v>2025-04-19 22:07:17</v>
      </c>
      <c r="C52" t="str">
        <f ca="1">VLOOKUP($A52,Sheet1!$A$2:$J$621,COLUMN(C52)-COLUMN($B$4)+2,FALSE)</f>
        <v>小单31.45  小双34.28  大单34.28</v>
      </c>
      <c r="D52" t="str">
        <f ca="1">VLOOKUP($A52,Sheet1!$A$2:$J$621,COLUMN(D52)-COLUMN($B$4)+2,FALSE)</f>
        <v>小单</v>
      </c>
      <c r="E52">
        <f ca="1">VLOOKUP($A52,Sheet1!$A$2:$J$621,COLUMN(E52)-COLUMN($B$4)+2,FALSE)</f>
        <v>100.01</v>
      </c>
      <c r="F52">
        <f ca="1">VLOOKUP($A52,Sheet1!$A$2:$J$621,COLUMN(F52)-COLUMN($B$4)+2,FALSE)</f>
        <v>16</v>
      </c>
      <c r="G52" t="str">
        <f ca="1">VLOOKUP($A52,Sheet1!$A$2:$J$621,COLUMN(G52)-COLUMN($B$4)+2,FALSE)</f>
        <v>大双</v>
      </c>
      <c r="H52">
        <f ca="1">VLOOKUP($A52,Sheet1!$A$2:$J$621,COLUMN(H52)-COLUMN($B$4)+2,FALSE)</f>
        <v>0</v>
      </c>
      <c r="I52">
        <f ca="1">VLOOKUP($A52,Sheet1!$A$2:$J$621,COLUMN(I52)-COLUMN($B$4)+2,FALSE)</f>
        <v>-100.01</v>
      </c>
      <c r="J52" t="str">
        <f ca="1">VLOOKUP($A52,Sheet1!$A$2:$J$621,COLUMN(J52)-COLUMN($B$4)+2,FALSE)</f>
        <v>否</v>
      </c>
      <c r="K52">
        <f ca="1" t="shared" si="0"/>
        <v>0</v>
      </c>
      <c r="L52" s="7">
        <f ca="1" t="shared" si="1"/>
        <v>0</v>
      </c>
      <c r="M52" s="7" cm="1">
        <f ca="1" t="array" ref="M52">IF(L51="",IF(OR(G51=0,G51=""),M51,""),IF(ROW()&lt;32,"",AVERAGE(IF(OFFSET(L$2,ROW()-31,0,30,1)&lt;&gt;"",OFFSET(L$2,ROW()-31,0,30,1)))))</f>
        <v>0.666666666666667</v>
      </c>
      <c r="N52" s="8">
        <f ca="1" t="shared" si="14"/>
        <v>0.719354838709677</v>
      </c>
      <c r="O52" s="7">
        <f ca="1" t="array" ref="O52">IF(L51="","",IF(ROW()&lt;32,"",AVERAGE(IF(OFFSET(L$2,ROW()-21,0,20,1)&lt;&gt;"",OFFSET(L$2,ROW()-21,0,20,1)))))</f>
        <v>0.65</v>
      </c>
      <c r="P52" s="8">
        <f ca="1" t="shared" si="5"/>
        <v>0.67258064516129</v>
      </c>
      <c r="Q52" s="7">
        <f ca="1" t="shared" si="2"/>
        <v>-100.01</v>
      </c>
      <c r="R52" s="7">
        <f ca="1" t="shared" si="3"/>
        <v>9388.78679999999</v>
      </c>
      <c r="S52" s="14">
        <f ca="1" t="shared" si="6"/>
        <v>-0.0240273183576079</v>
      </c>
      <c r="T52" s="15">
        <f ca="1" t="shared" si="7"/>
        <v>0.719354838709677</v>
      </c>
      <c r="U52" s="14">
        <f ca="1" t="shared" si="8"/>
        <v>0.056376614827615</v>
      </c>
      <c r="V52" s="9" t="str">
        <f ca="1" t="shared" si="9"/>
        <v/>
      </c>
      <c r="W52" s="16">
        <f ca="1" t="shared" si="15"/>
        <v>0.765952085329778</v>
      </c>
      <c r="X52" s="17" t="str">
        <f ca="1" t="shared" si="10"/>
        <v/>
      </c>
      <c r="Y52" s="9" t="str">
        <f ca="1" t="shared" si="11"/>
        <v/>
      </c>
      <c r="Z52" s="5" t="str">
        <f ca="1" t="shared" si="12"/>
        <v/>
      </c>
      <c r="AC52">
        <f ca="1" t="shared" si="13"/>
        <v>0</v>
      </c>
    </row>
    <row r="53" spans="1:29">
      <c r="A53" cm="1">
        <f ca="1" t="array" ref="A53">INDEX(Sheet1!$A$2:$J$621,RANDBETWEEN(1,COUNTA(Sheet1!$A$2:$A$621)),COLUMN(A52))</f>
        <v>3275902</v>
      </c>
      <c r="B53" t="str">
        <f ca="1">VLOOKUP($A53,Sheet1!$A$2:$J$621,COLUMN(B53)-COLUMN($B$4)+2,FALSE)</f>
        <v>2025-04-20 06:34:46</v>
      </c>
      <c r="C53" t="str">
        <f ca="1">VLOOKUP($A53,Sheet1!$A$2:$J$621,COLUMN(C53)-COLUMN($B$4)+2,FALSE)</f>
        <v>小单32.36  大双32.36  大单35.28</v>
      </c>
      <c r="D53" t="str">
        <f ca="1">VLOOKUP($A53,Sheet1!$A$2:$J$621,COLUMN(D53)-COLUMN($B$4)+2,FALSE)</f>
        <v>大单</v>
      </c>
      <c r="E53">
        <f ca="1">VLOOKUP($A53,Sheet1!$A$2:$J$621,COLUMN(E53)-COLUMN($B$4)+2,FALSE)</f>
        <v>100</v>
      </c>
      <c r="F53">
        <f ca="1">VLOOKUP($A53,Sheet1!$A$2:$J$621,COLUMN(F53)-COLUMN($B$4)+2,FALSE)</f>
        <v>7</v>
      </c>
      <c r="G53" t="str">
        <f ca="1">VLOOKUP($A53,Sheet1!$A$2:$J$621,COLUMN(G53)-COLUMN($B$4)+2,FALSE)</f>
        <v>小单</v>
      </c>
      <c r="H53">
        <f ca="1">VLOOKUP($A53,Sheet1!$A$2:$J$621,COLUMN(H53)-COLUMN($B$4)+2,FALSE)</f>
        <v>152.7392</v>
      </c>
      <c r="I53">
        <f ca="1">VLOOKUP($A53,Sheet1!$A$2:$J$621,COLUMN(I53)-COLUMN($B$4)+2,FALSE)</f>
        <v>52.7392</v>
      </c>
      <c r="J53" t="str">
        <f ca="1">VLOOKUP($A53,Sheet1!$A$2:$J$621,COLUMN(J53)-COLUMN($B$4)+2,FALSE)</f>
        <v>是</v>
      </c>
      <c r="K53">
        <f ca="1" t="shared" si="0"/>
        <v>1</v>
      </c>
      <c r="L53" s="7">
        <f ca="1" t="shared" si="1"/>
        <v>1</v>
      </c>
      <c r="M53" s="7" cm="1">
        <f ca="1" t="array" ref="M53">IF(L52="",IF(OR(G52=0,G52=""),M52,""),IF(ROW()&lt;32,"",AVERAGE(IF(OFFSET(L$2,ROW()-31,0,30,1)&lt;&gt;"",OFFSET(L$2,ROW()-31,0,30,1)))))</f>
        <v>0.666666666666667</v>
      </c>
      <c r="N53" s="8">
        <f ca="1" t="shared" si="14"/>
        <v>0.623655913978495</v>
      </c>
      <c r="O53" s="7">
        <f ca="1" t="array" ref="O53">IF(L52="","",IF(ROW()&lt;32,"",AVERAGE(IF(OFFSET(L$2,ROW()-21,0,20,1)&lt;&gt;"",OFFSET(L$2,ROW()-21,0,20,1)))))</f>
        <v>0.7</v>
      </c>
      <c r="P53" s="8">
        <f ca="1" t="shared" si="5"/>
        <v>0.654838709677419</v>
      </c>
      <c r="Q53" s="7">
        <f ca="1" t="shared" si="2"/>
        <v>52.7392</v>
      </c>
      <c r="R53" s="7">
        <f ca="1" t="shared" si="3"/>
        <v>9441.52599999999</v>
      </c>
      <c r="S53" s="14">
        <f ca="1" t="shared" si="6"/>
        <v>-0.027502066436718</v>
      </c>
      <c r="T53" s="15">
        <f ca="1" t="shared" si="7"/>
        <v>0.623655913978495</v>
      </c>
      <c r="U53" s="14">
        <f ca="1" t="shared" si="8"/>
        <v>0.0497204354536324</v>
      </c>
      <c r="V53" s="9" t="str">
        <f ca="1" t="shared" si="9"/>
        <v/>
      </c>
      <c r="W53" s="16">
        <f ca="1" t="shared" si="15"/>
        <v>0.669774318108395</v>
      </c>
      <c r="X53" s="17" t="str">
        <f ca="1" t="shared" si="10"/>
        <v/>
      </c>
      <c r="Y53" s="9" t="str">
        <f ca="1" t="shared" si="11"/>
        <v/>
      </c>
      <c r="Z53" s="5" t="str">
        <f ca="1" t="shared" si="12"/>
        <v/>
      </c>
      <c r="AC53">
        <f ca="1" t="shared" si="13"/>
        <v>0</v>
      </c>
    </row>
    <row r="54" spans="1:29">
      <c r="A54" cm="1">
        <f ca="1" t="array" ref="A54">INDEX(Sheet1!$A$2:$J$621,RANDBETWEEN(1,COUNTA(Sheet1!$A$2:$A$621)),COLUMN(A53))</f>
        <v>3275503</v>
      </c>
      <c r="B54" t="str">
        <f ca="1">VLOOKUP($A54,Sheet1!$A$2:$J$621,COLUMN(B54)-COLUMN($B$4)+2,FALSE)</f>
        <v>2025-04-19 06:45:16</v>
      </c>
      <c r="C54" t="str">
        <f ca="1">VLOOKUP($A54,Sheet1!$A$2:$J$621,COLUMN(C54)-COLUMN($B$4)+2,FALSE)</f>
        <v>小单32.36  小双35.28  大双32.36</v>
      </c>
      <c r="D54" t="str">
        <f ca="1">VLOOKUP($A54,Sheet1!$A$2:$J$621,COLUMN(D54)-COLUMN($B$4)+2,FALSE)</f>
        <v>小双</v>
      </c>
      <c r="E54">
        <f ca="1">VLOOKUP($A54,Sheet1!$A$2:$J$621,COLUMN(E54)-COLUMN($B$4)+2,FALSE)</f>
        <v>100</v>
      </c>
      <c r="F54">
        <f ca="1">VLOOKUP($A54,Sheet1!$A$2:$J$621,COLUMN(F54)-COLUMN($B$4)+2,FALSE)</f>
        <v>9</v>
      </c>
      <c r="G54" t="str">
        <f ca="1">VLOOKUP($A54,Sheet1!$A$2:$J$621,COLUMN(G54)-COLUMN($B$4)+2,FALSE)</f>
        <v>小单</v>
      </c>
      <c r="H54">
        <f ca="1">VLOOKUP($A54,Sheet1!$A$2:$J$621,COLUMN(H54)-COLUMN($B$4)+2,FALSE)</f>
        <v>152.7392</v>
      </c>
      <c r="I54">
        <f ca="1">VLOOKUP($A54,Sheet1!$A$2:$J$621,COLUMN(I54)-COLUMN($B$4)+2,FALSE)</f>
        <v>52.7392</v>
      </c>
      <c r="J54" t="str">
        <f ca="1">VLOOKUP($A54,Sheet1!$A$2:$J$621,COLUMN(J54)-COLUMN($B$4)+2,FALSE)</f>
        <v>是</v>
      </c>
      <c r="K54">
        <f ca="1" t="shared" si="0"/>
        <v>1</v>
      </c>
      <c r="L54" s="7">
        <f ca="1" t="shared" si="1"/>
        <v>1</v>
      </c>
      <c r="M54" s="7" cm="1">
        <f ca="1" t="array" ref="M54">IF(L53="",IF(OR(G53=0,G53=""),M53,""),IF(ROW()&lt;32,"",AVERAGE(IF(OFFSET(L$2,ROW()-31,0,30,1)&lt;&gt;"",OFFSET(L$2,ROW()-31,0,30,1)))))</f>
        <v>0.666666666666667</v>
      </c>
      <c r="N54" s="8">
        <f ca="1" t="shared" si="14"/>
        <v>0.688172043010753</v>
      </c>
      <c r="O54" s="7">
        <f ca="1" t="array" ref="O54">IF(L53="","",IF(ROW()&lt;32,"",AVERAGE(IF(OFFSET(L$2,ROW()-21,0,20,1)&lt;&gt;"",OFFSET(L$2,ROW()-21,0,20,1)))))</f>
        <v>0.7</v>
      </c>
      <c r="P54" s="8">
        <f ca="1" t="shared" si="5"/>
        <v>0.719354838709677</v>
      </c>
      <c r="Q54" s="7">
        <f ca="1" t="shared" si="2"/>
        <v>52.7392</v>
      </c>
      <c r="R54" s="7">
        <f ca="1" t="shared" si="3"/>
        <v>9494.26519999999</v>
      </c>
      <c r="S54" s="14">
        <f ca="1" t="shared" si="6"/>
        <v>-0.0150919029438157</v>
      </c>
      <c r="T54" s="15">
        <f ca="1" t="shared" si="7"/>
        <v>0.688172043010753</v>
      </c>
      <c r="U54" s="14">
        <f ca="1" t="shared" si="8"/>
        <v>0.0432005662775749</v>
      </c>
      <c r="V54" s="9" t="str">
        <f ca="1" t="shared" si="9"/>
        <v/>
      </c>
      <c r="W54" s="16">
        <f ca="1" t="shared" si="15"/>
        <v>0.769533190007166</v>
      </c>
      <c r="X54" s="17" t="str">
        <f ca="1" t="shared" si="10"/>
        <v/>
      </c>
      <c r="Y54" s="9" t="str">
        <f ca="1" t="shared" si="11"/>
        <v/>
      </c>
      <c r="Z54" s="5" t="str">
        <f ca="1" t="shared" si="12"/>
        <v/>
      </c>
      <c r="AC54">
        <f ca="1" t="shared" si="13"/>
        <v>0</v>
      </c>
    </row>
    <row r="55" spans="1:29">
      <c r="A55" cm="1">
        <f ca="1" t="array" ref="A55">INDEX(Sheet1!$A$2:$J$621,RANDBETWEEN(1,COUNTA(Sheet1!$A$2:$A$621)),COLUMN(A54))</f>
        <v>3275789</v>
      </c>
      <c r="B55" t="str">
        <f ca="1">VLOOKUP($A55,Sheet1!$A$2:$J$621,COLUMN(B55)-COLUMN($B$4)+2,FALSE)</f>
        <v>2025-04-19 23:59:15</v>
      </c>
      <c r="C55" t="str">
        <f ca="1">VLOOKUP($A55,Sheet1!$A$2:$J$621,COLUMN(C55)-COLUMN($B$4)+2,FALSE)</f>
        <v>大双31.45  小双34.28  大单34.28</v>
      </c>
      <c r="D55" t="str">
        <f ca="1">VLOOKUP($A55,Sheet1!$A$2:$J$621,COLUMN(D55)-COLUMN($B$4)+2,FALSE)</f>
        <v>大双</v>
      </c>
      <c r="E55">
        <f ca="1">VLOOKUP($A55,Sheet1!$A$2:$J$621,COLUMN(E55)-COLUMN($B$4)+2,FALSE)</f>
        <v>100.01</v>
      </c>
      <c r="F55">
        <f ca="1">VLOOKUP($A55,Sheet1!$A$2:$J$621,COLUMN(F55)-COLUMN($B$4)+2,FALSE)</f>
        <v>18</v>
      </c>
      <c r="G55" t="str">
        <f ca="1">VLOOKUP($A55,Sheet1!$A$2:$J$621,COLUMN(G55)-COLUMN($B$4)+2,FALSE)</f>
        <v>大双</v>
      </c>
      <c r="H55">
        <f ca="1">VLOOKUP($A55,Sheet1!$A$2:$J$621,COLUMN(H55)-COLUMN($B$4)+2,FALSE)</f>
        <v>148.444</v>
      </c>
      <c r="I55">
        <f ca="1">VLOOKUP($A55,Sheet1!$A$2:$J$621,COLUMN(I55)-COLUMN($B$4)+2,FALSE)</f>
        <v>48.434</v>
      </c>
      <c r="J55" t="str">
        <f ca="1">VLOOKUP($A55,Sheet1!$A$2:$J$621,COLUMN(J55)-COLUMN($B$4)+2,FALSE)</f>
        <v>是</v>
      </c>
      <c r="K55">
        <f ca="1" t="shared" si="0"/>
        <v>1</v>
      </c>
      <c r="L55" s="7">
        <f ca="1" t="shared" si="1"/>
        <v>1</v>
      </c>
      <c r="M55" s="7" cm="1">
        <f ca="1" t="array" ref="M55">IF(L54="",IF(OR(G54=0,G54=""),M54,""),IF(ROW()&lt;32,"",AVERAGE(IF(OFFSET(L$2,ROW()-31,0,30,1)&lt;&gt;"",OFFSET(L$2,ROW()-31,0,30,1)))))</f>
        <v>0.7</v>
      </c>
      <c r="N55" s="8">
        <f ca="1" t="shared" si="14"/>
        <v>0.688172043010753</v>
      </c>
      <c r="O55" s="7">
        <f ca="1" t="array" ref="O55">IF(L54="","",IF(ROW()&lt;32,"",AVERAGE(IF(OFFSET(L$2,ROW()-21,0,20,1)&lt;&gt;"",OFFSET(L$2,ROW()-21,0,20,1)))))</f>
        <v>0.75</v>
      </c>
      <c r="P55" s="8">
        <f ca="1" t="shared" si="5"/>
        <v>0.766129032258065</v>
      </c>
      <c r="Q55" s="7">
        <f ca="1" t="shared" si="2"/>
        <v>48.434</v>
      </c>
      <c r="R55" s="7">
        <f ca="1" t="shared" si="3"/>
        <v>9542.69919999999</v>
      </c>
      <c r="S55" s="14">
        <f ca="1" t="shared" si="6"/>
        <v>0.000851258513691362</v>
      </c>
      <c r="T55" s="15">
        <f ca="1" t="shared" si="7"/>
        <v>0.688172043010753</v>
      </c>
      <c r="U55" s="14">
        <f ca="1" t="shared" si="8"/>
        <v>0.0432005662775749</v>
      </c>
      <c r="V55" s="9" t="str">
        <f ca="1" t="shared" si="9"/>
        <v/>
      </c>
      <c r="W55" s="16">
        <f ca="1" t="shared" si="15"/>
        <v>0.887429049324582</v>
      </c>
      <c r="X55" s="17" t="str">
        <f ca="1" t="shared" si="10"/>
        <v/>
      </c>
      <c r="Y55" s="9" t="str">
        <f ca="1" t="shared" si="11"/>
        <v/>
      </c>
      <c r="Z55" s="5" t="str">
        <f ca="1" t="shared" si="12"/>
        <v/>
      </c>
      <c r="AC55">
        <f ca="1" t="shared" si="13"/>
        <v>0</v>
      </c>
    </row>
    <row r="56" spans="1:29">
      <c r="A56" cm="1">
        <f ca="1" t="array" ref="A56">INDEX(Sheet1!$A$2:$J$621,RANDBETWEEN(1,COUNTA(Sheet1!$A$2:$A$621)),COLUMN(A55))</f>
        <v>3275926</v>
      </c>
      <c r="B56" t="str">
        <f ca="1">VLOOKUP($A56,Sheet1!$A$2:$J$621,COLUMN(B56)-COLUMN($B$4)+2,FALSE)</f>
        <v>2025-04-20 07:58:38</v>
      </c>
      <c r="C56" t="str">
        <f ca="1">VLOOKUP($A56,Sheet1!$A$2:$J$621,COLUMN(C56)-COLUMN($B$4)+2,FALSE)</f>
        <v>大双31.45  小双34.28  大单34.28</v>
      </c>
      <c r="D56" t="str">
        <f ca="1">VLOOKUP($A56,Sheet1!$A$2:$J$621,COLUMN(D56)-COLUMN($B$4)+2,FALSE)</f>
        <v>大双</v>
      </c>
      <c r="E56">
        <f ca="1">VLOOKUP($A56,Sheet1!$A$2:$J$621,COLUMN(E56)-COLUMN($B$4)+2,FALSE)</f>
        <v>100.01</v>
      </c>
      <c r="F56">
        <f ca="1">VLOOKUP($A56,Sheet1!$A$2:$J$621,COLUMN(F56)-COLUMN($B$4)+2,FALSE)</f>
        <v>17</v>
      </c>
      <c r="G56" t="str">
        <f ca="1">VLOOKUP($A56,Sheet1!$A$2:$J$621,COLUMN(G56)-COLUMN($B$4)+2,FALSE)</f>
        <v>大单</v>
      </c>
      <c r="H56">
        <f ca="1">VLOOKUP($A56,Sheet1!$A$2:$J$621,COLUMN(H56)-COLUMN($B$4)+2,FALSE)</f>
        <v>148.4324</v>
      </c>
      <c r="I56">
        <f ca="1">VLOOKUP($A56,Sheet1!$A$2:$J$621,COLUMN(I56)-COLUMN($B$4)+2,FALSE)</f>
        <v>48.4224</v>
      </c>
      <c r="J56" t="str">
        <f ca="1">VLOOKUP($A56,Sheet1!$A$2:$J$621,COLUMN(J56)-COLUMN($B$4)+2,FALSE)</f>
        <v>是</v>
      </c>
      <c r="K56">
        <f ca="1" t="shared" si="0"/>
        <v>1</v>
      </c>
      <c r="L56" s="7">
        <f ca="1" t="shared" si="1"/>
        <v>1</v>
      </c>
      <c r="M56" s="7" cm="1">
        <f ca="1" t="array" ref="M56">IF(L55="",IF(OR(G55=0,G55=""),M55,""),IF(ROW()&lt;32,"",AVERAGE(IF(OFFSET(L$2,ROW()-31,0,30,1)&lt;&gt;"",OFFSET(L$2,ROW()-31,0,30,1)))))</f>
        <v>0.7</v>
      </c>
      <c r="N56" s="8">
        <f ca="1" t="shared" si="14"/>
        <v>0.719354838709677</v>
      </c>
      <c r="O56" s="7">
        <f ca="1" t="array" ref="O56">IF(L55="","",IF(ROW()&lt;32,"",AVERAGE(IF(OFFSET(L$2,ROW()-21,0,20,1)&lt;&gt;"",OFFSET(L$2,ROW()-21,0,20,1)))))</f>
        <v>0.75</v>
      </c>
      <c r="P56" s="8">
        <f ca="1" t="shared" si="5"/>
        <v>0.766129032258065</v>
      </c>
      <c r="Q56" s="7">
        <f ca="1" t="shared" si="2"/>
        <v>48.4224</v>
      </c>
      <c r="R56" s="7">
        <f ca="1" t="shared" si="3"/>
        <v>9591.12159999999</v>
      </c>
      <c r="S56" s="14">
        <f ca="1" t="shared" si="6"/>
        <v>0.000848151939557992</v>
      </c>
      <c r="T56" s="15">
        <f ca="1" t="shared" si="7"/>
        <v>0.719354838709677</v>
      </c>
      <c r="U56" s="14">
        <f ca="1" t="shared" si="8"/>
        <v>0.0432005662775749</v>
      </c>
      <c r="V56" s="9" t="str">
        <f ca="1" t="shared" si="9"/>
        <v/>
      </c>
      <c r="W56" s="16">
        <f ca="1" t="shared" si="15"/>
        <v>1.02460796960152</v>
      </c>
      <c r="X56" s="17" t="str">
        <f ca="1" t="shared" si="10"/>
        <v/>
      </c>
      <c r="Y56" s="9" t="str">
        <f ca="1" t="shared" si="11"/>
        <v/>
      </c>
      <c r="Z56" s="5" t="str">
        <f ca="1" t="shared" si="12"/>
        <v/>
      </c>
      <c r="AC56">
        <f ca="1" t="shared" si="13"/>
        <v>0</v>
      </c>
    </row>
    <row r="57" spans="1:29">
      <c r="A57" cm="1">
        <f ca="1" t="array" ref="A57">INDEX(Sheet1!$A$2:$J$621,RANDBETWEEN(1,COUNTA(Sheet1!$A$2:$A$621)),COLUMN(A56))</f>
        <v>3275885</v>
      </c>
      <c r="B57" t="str">
        <f ca="1">VLOOKUP($A57,Sheet1!$A$2:$J$621,COLUMN(B57)-COLUMN($B$4)+2,FALSE)</f>
        <v>2025-04-20 05:35:10</v>
      </c>
      <c r="C57" t="str">
        <f ca="1">VLOOKUP($A57,Sheet1!$A$2:$J$621,COLUMN(C57)-COLUMN($B$4)+2,FALSE)</f>
        <v>小单32.36  小双35.28  大双32.36</v>
      </c>
      <c r="D57" t="str">
        <f ca="1">VLOOKUP($A57,Sheet1!$A$2:$J$621,COLUMN(D57)-COLUMN($B$4)+2,FALSE)</f>
        <v>小双</v>
      </c>
      <c r="E57">
        <f ca="1">VLOOKUP($A57,Sheet1!$A$2:$J$621,COLUMN(E57)-COLUMN($B$4)+2,FALSE)</f>
        <v>100</v>
      </c>
      <c r="F57">
        <f ca="1">VLOOKUP($A57,Sheet1!$A$2:$J$621,COLUMN(F57)-COLUMN($B$4)+2,FALSE)</f>
        <v>18</v>
      </c>
      <c r="G57" t="str">
        <f ca="1">VLOOKUP($A57,Sheet1!$A$2:$J$621,COLUMN(G57)-COLUMN($B$4)+2,FALSE)</f>
        <v>大双</v>
      </c>
      <c r="H57">
        <f ca="1">VLOOKUP($A57,Sheet1!$A$2:$J$621,COLUMN(H57)-COLUMN($B$4)+2,FALSE)</f>
        <v>152.7392</v>
      </c>
      <c r="I57">
        <f ca="1">VLOOKUP($A57,Sheet1!$A$2:$J$621,COLUMN(I57)-COLUMN($B$4)+2,FALSE)</f>
        <v>52.7392</v>
      </c>
      <c r="J57" t="str">
        <f ca="1">VLOOKUP($A57,Sheet1!$A$2:$J$621,COLUMN(J57)-COLUMN($B$4)+2,FALSE)</f>
        <v>是</v>
      </c>
      <c r="K57">
        <f ca="1" t="shared" si="0"/>
        <v>1</v>
      </c>
      <c r="L57" s="7">
        <f ca="1" t="shared" si="1"/>
        <v>1</v>
      </c>
      <c r="M57" s="7" cm="1">
        <f ca="1" t="array" ref="M57">IF(L56="",IF(OR(G56=0,G56=""),M56,""),IF(ROW()&lt;32,"",AVERAGE(IF(OFFSET(L$2,ROW()-31,0,30,1)&lt;&gt;"",OFFSET(L$2,ROW()-31,0,30,1)))))</f>
        <v>0.7</v>
      </c>
      <c r="N57" s="8">
        <f ca="1" t="shared" si="14"/>
        <v>0.719354838709677</v>
      </c>
      <c r="O57" s="7">
        <f ca="1" t="array" ref="O57">IF(L56="","",IF(ROW()&lt;32,"",AVERAGE(IF(OFFSET(L$2,ROW()-21,0,20,1)&lt;&gt;"",OFFSET(L$2,ROW()-21,0,20,1)))))</f>
        <v>0.8</v>
      </c>
      <c r="P57" s="8">
        <f ca="1" t="shared" si="5"/>
        <v>0.812903225806452</v>
      </c>
      <c r="Q57" s="7">
        <f ca="1" t="shared" si="2"/>
        <v>52.7392</v>
      </c>
      <c r="R57" s="7">
        <f ca="1" t="shared" si="3"/>
        <v>9643.86079999999</v>
      </c>
      <c r="S57" s="14">
        <f ca="1" t="shared" si="6"/>
        <v>0.000393226425532695</v>
      </c>
      <c r="T57" s="15">
        <f ca="1" t="shared" si="7"/>
        <v>0.719354838709677</v>
      </c>
      <c r="U57" s="14">
        <f ca="1" t="shared" si="8"/>
        <v>0.0434607773088807</v>
      </c>
      <c r="V57" s="9" t="str">
        <f ca="1" t="shared" si="9"/>
        <v/>
      </c>
      <c r="W57" s="16">
        <f ca="1" t="shared" si="15"/>
        <v>1.02460796960152</v>
      </c>
      <c r="X57" s="17" t="str">
        <f ca="1" t="shared" si="10"/>
        <v/>
      </c>
      <c r="Y57" s="9" t="str">
        <f ca="1" t="shared" si="11"/>
        <v/>
      </c>
      <c r="Z57" s="5" t="str">
        <f ca="1" t="shared" si="12"/>
        <v/>
      </c>
      <c r="AC57">
        <f ca="1" t="shared" si="13"/>
        <v>0</v>
      </c>
    </row>
    <row r="58" spans="1:29">
      <c r="A58" cm="1">
        <f ca="1" t="array" ref="A58">INDEX(Sheet1!$A$2:$J$621,RANDBETWEEN(1,COUNTA(Sheet1!$A$2:$A$621)),COLUMN(A57))</f>
        <v>3275836</v>
      </c>
      <c r="B58" t="str">
        <f ca="1">VLOOKUP($A58,Sheet1!$A$2:$J$621,COLUMN(B58)-COLUMN($B$4)+2,FALSE)</f>
        <v>2025-04-20 02:43:46</v>
      </c>
      <c r="C58" t="str">
        <f ca="1">VLOOKUP($A58,Sheet1!$A$2:$J$621,COLUMN(C58)-COLUMN($B$4)+2,FALSE)</f>
        <v>小单31.45  小双34.28  大单34.28</v>
      </c>
      <c r="D58" t="str">
        <f ca="1">VLOOKUP($A58,Sheet1!$A$2:$J$621,COLUMN(D58)-COLUMN($B$4)+2,FALSE)</f>
        <v>小单</v>
      </c>
      <c r="E58">
        <f ca="1">VLOOKUP($A58,Sheet1!$A$2:$J$621,COLUMN(E58)-COLUMN($B$4)+2,FALSE)</f>
        <v>100.01</v>
      </c>
      <c r="F58">
        <f ca="1">VLOOKUP($A58,Sheet1!$A$2:$J$621,COLUMN(F58)-COLUMN($B$4)+2,FALSE)</f>
        <v>17</v>
      </c>
      <c r="G58" t="str">
        <f ca="1">VLOOKUP($A58,Sheet1!$A$2:$J$621,COLUMN(G58)-COLUMN($B$4)+2,FALSE)</f>
        <v>大单</v>
      </c>
      <c r="H58">
        <f ca="1">VLOOKUP($A58,Sheet1!$A$2:$J$621,COLUMN(H58)-COLUMN($B$4)+2,FALSE)</f>
        <v>148.4324</v>
      </c>
      <c r="I58">
        <f ca="1">VLOOKUP($A58,Sheet1!$A$2:$J$621,COLUMN(I58)-COLUMN($B$4)+2,FALSE)</f>
        <v>48.4224</v>
      </c>
      <c r="J58" t="str">
        <f ca="1">VLOOKUP($A58,Sheet1!$A$2:$J$621,COLUMN(J58)-COLUMN($B$4)+2,FALSE)</f>
        <v>是</v>
      </c>
      <c r="K58">
        <f ca="1" t="shared" si="0"/>
        <v>1</v>
      </c>
      <c r="L58" s="7">
        <f ca="1" t="shared" si="1"/>
        <v>1</v>
      </c>
      <c r="M58" s="7" cm="1">
        <f ca="1" t="array" ref="M58">IF(L57="",IF(OR(G57=0,G57=""),M57,""),IF(ROW()&lt;32,"",AVERAGE(IF(OFFSET(L$2,ROW()-31,0,30,1)&lt;&gt;"",OFFSET(L$2,ROW()-31,0,30,1)))))</f>
        <v>0.733333333333333</v>
      </c>
      <c r="N58" s="8">
        <f ca="1" t="shared" si="14"/>
        <v>0.719354838709677</v>
      </c>
      <c r="O58" s="7">
        <f ca="1" t="array" ref="O58">IF(L57="","",IF(ROW()&lt;32,"",AVERAGE(IF(OFFSET(L$2,ROW()-21,0,20,1)&lt;&gt;"",OFFSET(L$2,ROW()-21,0,20,1)))))</f>
        <v>0.8</v>
      </c>
      <c r="P58" s="8">
        <f ca="1" t="shared" si="5"/>
        <v>0.812903225806452</v>
      </c>
      <c r="Q58" s="7">
        <f ca="1" t="shared" si="2"/>
        <v>48.4224</v>
      </c>
      <c r="R58" s="7">
        <f ca="1" t="shared" si="3"/>
        <v>9692.28319999999</v>
      </c>
      <c r="S58" s="14">
        <f ca="1" t="shared" si="6"/>
        <v>0.0164966164003022</v>
      </c>
      <c r="T58" s="15">
        <f ca="1" t="shared" si="7"/>
        <v>0.719354838709677</v>
      </c>
      <c r="U58" s="14">
        <f ca="1" t="shared" si="8"/>
        <v>0.0486917853480419</v>
      </c>
      <c r="V58" s="9" t="str">
        <f ca="1" t="shared" si="9"/>
        <v/>
      </c>
      <c r="W58" s="16">
        <f ca="1" t="shared" si="15"/>
        <v>1.02460796960152</v>
      </c>
      <c r="X58" s="17" t="str">
        <f ca="1" t="shared" si="10"/>
        <v/>
      </c>
      <c r="Y58" s="9" t="str">
        <f ca="1" t="shared" si="11"/>
        <v/>
      </c>
      <c r="Z58" s="5" t="str">
        <f ca="1" t="shared" si="12"/>
        <v/>
      </c>
      <c r="AC58">
        <f ca="1" t="shared" si="13"/>
        <v>0</v>
      </c>
    </row>
    <row r="59" spans="1:29">
      <c r="A59" cm="1">
        <f ca="1" t="array" ref="A59">INDEX(Sheet1!$A$2:$J$621,RANDBETWEEN(1,COUNTA(Sheet1!$A$2:$A$621)),COLUMN(A58))</f>
        <v>3275859</v>
      </c>
      <c r="B59" t="str">
        <f ca="1">VLOOKUP($A59,Sheet1!$A$2:$J$621,COLUMN(B59)-COLUMN($B$4)+2,FALSE)</f>
        <v>2025-04-20 04:04:17</v>
      </c>
      <c r="C59" t="str">
        <f ca="1">VLOOKUP($A59,Sheet1!$A$2:$J$621,COLUMN(C59)-COLUMN($B$4)+2,FALSE)</f>
        <v>小单31.45  小双34.28  大单34.28</v>
      </c>
      <c r="D59" t="str">
        <f ca="1">VLOOKUP($A59,Sheet1!$A$2:$J$621,COLUMN(D59)-COLUMN($B$4)+2,FALSE)</f>
        <v>小单</v>
      </c>
      <c r="E59">
        <f ca="1">VLOOKUP($A59,Sheet1!$A$2:$J$621,COLUMN(E59)-COLUMN($B$4)+2,FALSE)</f>
        <v>100.01</v>
      </c>
      <c r="F59">
        <f ca="1">VLOOKUP($A59,Sheet1!$A$2:$J$621,COLUMN(F59)-COLUMN($B$4)+2,FALSE)</f>
        <v>4</v>
      </c>
      <c r="G59" t="str">
        <f ca="1">VLOOKUP($A59,Sheet1!$A$2:$J$621,COLUMN(G59)-COLUMN($B$4)+2,FALSE)</f>
        <v>小双</v>
      </c>
      <c r="H59">
        <f ca="1">VLOOKUP($A59,Sheet1!$A$2:$J$621,COLUMN(H59)-COLUMN($B$4)+2,FALSE)</f>
        <v>148.4324</v>
      </c>
      <c r="I59">
        <f ca="1">VLOOKUP($A59,Sheet1!$A$2:$J$621,COLUMN(I59)-COLUMN($B$4)+2,FALSE)</f>
        <v>48.4224</v>
      </c>
      <c r="J59" t="str">
        <f ca="1">VLOOKUP($A59,Sheet1!$A$2:$J$621,COLUMN(J59)-COLUMN($B$4)+2,FALSE)</f>
        <v>是</v>
      </c>
      <c r="K59">
        <f ca="1" t="shared" si="0"/>
        <v>1</v>
      </c>
      <c r="L59" s="7">
        <f ca="1" t="shared" si="1"/>
        <v>1</v>
      </c>
      <c r="M59" s="7" cm="1">
        <f ca="1" t="array" ref="M59">IF(L58="",IF(OR(G58=0,G58=""),M58,""),IF(ROW()&lt;32,"",AVERAGE(IF(OFFSET(L$2,ROW()-31,0,30,1)&lt;&gt;"",OFFSET(L$2,ROW()-31,0,30,1)))))</f>
        <v>0.733333333333333</v>
      </c>
      <c r="N59" s="8">
        <f ca="1" t="shared" si="14"/>
        <v>0.750537634408602</v>
      </c>
      <c r="O59" s="7">
        <f ca="1" t="array" ref="O59">IF(L58="","",IF(ROW()&lt;32,"",AVERAGE(IF(OFFSET(L$2,ROW()-21,0,20,1)&lt;&gt;"",OFFSET(L$2,ROW()-21,0,20,1)))))</f>
        <v>0.85</v>
      </c>
      <c r="P59" s="8">
        <f ca="1" t="shared" si="5"/>
        <v>0.859677419354839</v>
      </c>
      <c r="Q59" s="7">
        <f ca="1" t="shared" si="2"/>
        <v>48.4224</v>
      </c>
      <c r="R59" s="7">
        <f ca="1" t="shared" si="3"/>
        <v>9740.70559999998</v>
      </c>
      <c r="S59" s="14">
        <f ca="1" t="shared" si="6"/>
        <v>0.0164128470326576</v>
      </c>
      <c r="T59" s="15">
        <f ca="1" t="shared" si="7"/>
        <v>0.750537634408602</v>
      </c>
      <c r="U59" s="14">
        <f ca="1" t="shared" si="8"/>
        <v>0.0534444969581569</v>
      </c>
      <c r="V59" s="9" t="str">
        <f ca="1" t="shared" si="9"/>
        <v/>
      </c>
      <c r="W59" s="16">
        <f ca="1" t="shared" si="15"/>
        <v>1.19224665296372</v>
      </c>
      <c r="X59" s="17" t="str">
        <f ca="1" t="shared" si="10"/>
        <v/>
      </c>
      <c r="Y59" s="9" t="str">
        <f ca="1" t="shared" si="11"/>
        <v/>
      </c>
      <c r="Z59" s="5" t="str">
        <f ca="1" t="shared" si="12"/>
        <v/>
      </c>
      <c r="AC59">
        <f ca="1" t="shared" si="13"/>
        <v>0</v>
      </c>
    </row>
    <row r="60" s="4" customFormat="1" spans="1:29">
      <c r="A60" s="4" cm="1">
        <f ca="1" t="array" ref="A60">INDEX(Sheet1!$A$2:$J$621,RANDBETWEEN(1,COUNTA(Sheet1!$A$2:$A$621)),COLUMN(A59))</f>
        <v>3275954</v>
      </c>
      <c r="B60" t="str">
        <f ca="1">VLOOKUP($A60,Sheet1!$A$2:$J$621,COLUMN(B60)-COLUMN($B$4)+2,FALSE)</f>
        <v>2025-04-20 09:36:44</v>
      </c>
      <c r="C60" t="str">
        <f ca="1">VLOOKUP($A60,Sheet1!$A$2:$J$621,COLUMN(C60)-COLUMN($B$4)+2,FALSE)</f>
        <v>小单32.36  小双35.28  大双32.36</v>
      </c>
      <c r="D60" t="str">
        <f ca="1">VLOOKUP($A60,Sheet1!$A$2:$J$621,COLUMN(D60)-COLUMN($B$4)+2,FALSE)</f>
        <v>小双</v>
      </c>
      <c r="E60">
        <f ca="1">VLOOKUP($A60,Sheet1!$A$2:$J$621,COLUMN(E60)-COLUMN($B$4)+2,FALSE)</f>
        <v>100</v>
      </c>
      <c r="F60">
        <f ca="1">VLOOKUP($A60,Sheet1!$A$2:$J$621,COLUMN(F60)-COLUMN($B$4)+2,FALSE)</f>
        <v>9</v>
      </c>
      <c r="G60" t="str">
        <f ca="1">VLOOKUP($A60,Sheet1!$A$2:$J$621,COLUMN(G60)-COLUMN($B$4)+2,FALSE)</f>
        <v>小单</v>
      </c>
      <c r="H60">
        <f ca="1">VLOOKUP($A60,Sheet1!$A$2:$J$621,COLUMN(H60)-COLUMN($B$4)+2,FALSE)</f>
        <v>152.7392</v>
      </c>
      <c r="I60">
        <f ca="1">VLOOKUP($A60,Sheet1!$A$2:$J$621,COLUMN(I60)-COLUMN($B$4)+2,FALSE)</f>
        <v>52.7392</v>
      </c>
      <c r="J60" t="str">
        <f ca="1">VLOOKUP($A60,Sheet1!$A$2:$J$621,COLUMN(J60)-COLUMN($B$4)+2,FALSE)</f>
        <v>是</v>
      </c>
      <c r="K60" s="4">
        <f ca="1" t="shared" si="0"/>
        <v>1</v>
      </c>
      <c r="L60" s="10">
        <f ca="1" t="shared" si="1"/>
        <v>1</v>
      </c>
      <c r="M60" s="7" cm="1">
        <f ca="1" t="array" ref="M60">IF(L59="",IF(OR(G59=0,G59=""),M59,""),IF(ROW()&lt;32,"",AVERAGE(IF(OFFSET(L$2,ROW()-31,0,30,1)&lt;&gt;"",OFFSET(L$2,ROW()-31,0,30,1)))))</f>
        <v>0.733333333333333</v>
      </c>
      <c r="N60" s="8">
        <f ca="1" t="shared" si="14"/>
        <v>0.750537634408602</v>
      </c>
      <c r="O60" s="10">
        <f ca="1" t="array" ref="O60">IF(L59="","",IF(ROW()&lt;32,"",AVERAGE(IF(OFFSET(L$2,ROW()-21,0,20,1)&lt;&gt;"",OFFSET(L$2,ROW()-21,0,20,1)))))</f>
        <v>0.85</v>
      </c>
      <c r="P60" s="11">
        <f ca="1" t="shared" si="5"/>
        <v>0.859677419354839</v>
      </c>
      <c r="Q60" s="10">
        <f ca="1" t="shared" si="2"/>
        <v>52.7392</v>
      </c>
      <c r="R60" s="7">
        <f ca="1" t="shared" si="3"/>
        <v>9793.44479999998</v>
      </c>
      <c r="S60" s="18">
        <f ca="1" t="shared" si="6"/>
        <v>0.0158723669484016</v>
      </c>
      <c r="T60" s="17">
        <f ca="1" t="shared" si="7"/>
        <v>0.750537634408602</v>
      </c>
      <c r="U60" s="18">
        <f ca="1" t="shared" si="8"/>
        <v>0.0581499557896499</v>
      </c>
      <c r="V60" s="10" t="str">
        <f ca="1" t="shared" si="9"/>
        <v/>
      </c>
      <c r="W60" s="16">
        <f ca="1" t="shared" si="15"/>
        <v>1.19224665296372</v>
      </c>
      <c r="X60" s="17" t="str">
        <f ca="1" t="shared" si="10"/>
        <v/>
      </c>
      <c r="Y60" s="10" t="str">
        <f ca="1" t="shared" si="11"/>
        <v/>
      </c>
      <c r="Z60" s="4" t="str">
        <f ca="1" t="shared" si="12"/>
        <v/>
      </c>
      <c r="AC60" s="4">
        <f ca="1" t="shared" si="13"/>
        <v>0</v>
      </c>
    </row>
    <row r="61" spans="1:29">
      <c r="A61" cm="1">
        <f ca="1" t="array" ref="A61">INDEX(Sheet1!$A$2:$J$621,RANDBETWEEN(1,COUNTA(Sheet1!$A$2:$A$621)),COLUMN(A60))</f>
        <v>3275764</v>
      </c>
      <c r="B61" t="str">
        <f ca="1">VLOOKUP($A61,Sheet1!$A$2:$J$621,COLUMN(B61)-COLUMN($B$4)+2,FALSE)</f>
        <v>2025-04-19 22:31:43</v>
      </c>
      <c r="C61" t="str">
        <f ca="1">VLOOKUP($A61,Sheet1!$A$2:$J$621,COLUMN(C61)-COLUMN($B$4)+2,FALSE)</f>
        <v>小单31.45  小双34.28  大单34.28</v>
      </c>
      <c r="D61" t="str">
        <f ca="1">VLOOKUP($A61,Sheet1!$A$2:$J$621,COLUMN(D61)-COLUMN($B$4)+2,FALSE)</f>
        <v>小单</v>
      </c>
      <c r="E61">
        <f ca="1">VLOOKUP($A61,Sheet1!$A$2:$J$621,COLUMN(E61)-COLUMN($B$4)+2,FALSE)</f>
        <v>100.01</v>
      </c>
      <c r="F61">
        <f ca="1">VLOOKUP($A61,Sheet1!$A$2:$J$621,COLUMN(F61)-COLUMN($B$4)+2,FALSE)</f>
        <v>14</v>
      </c>
      <c r="G61" t="str">
        <f ca="1">VLOOKUP($A61,Sheet1!$A$2:$J$621,COLUMN(G61)-COLUMN($B$4)+2,FALSE)</f>
        <v>大双</v>
      </c>
      <c r="H61">
        <f ca="1">VLOOKUP($A61,Sheet1!$A$2:$J$621,COLUMN(H61)-COLUMN($B$4)+2,FALSE)</f>
        <v>0</v>
      </c>
      <c r="I61">
        <f ca="1">VLOOKUP($A61,Sheet1!$A$2:$J$621,COLUMN(I61)-COLUMN($B$4)+2,FALSE)</f>
        <v>-100.01</v>
      </c>
      <c r="J61" t="str">
        <f ca="1">VLOOKUP($A61,Sheet1!$A$2:$J$621,COLUMN(J61)-COLUMN($B$4)+2,FALSE)</f>
        <v>否</v>
      </c>
      <c r="K61">
        <f ca="1" t="shared" si="0"/>
        <v>0</v>
      </c>
      <c r="L61" s="7">
        <f ca="1" t="shared" si="1"/>
        <v>0</v>
      </c>
      <c r="M61" s="7" cm="1">
        <f ca="1" t="array" ref="M61">IF(L60="",IF(OR(G60=0,G60=""),M60,""),IF(ROW()&lt;32,"",AVERAGE(IF(OFFSET(L$2,ROW()-31,0,30,1)&lt;&gt;"",OFFSET(L$2,ROW()-31,0,30,1)))))</f>
        <v>0.733333333333333</v>
      </c>
      <c r="N61" s="8">
        <f ca="1" t="shared" si="14"/>
        <v>0.750537634408602</v>
      </c>
      <c r="O61" s="7">
        <f ca="1" t="array" ref="O61">IF(L60="","",IF(ROW()&lt;32,"",AVERAGE(IF(OFFSET(L$2,ROW()-21,0,20,1)&lt;&gt;"",OFFSET(L$2,ROW()-21,0,20,1)))))</f>
        <v>0.8</v>
      </c>
      <c r="P61" s="8">
        <f ca="1" t="shared" si="5"/>
        <v>0.812903225806452</v>
      </c>
      <c r="Q61" s="7">
        <f ca="1" t="shared" si="2"/>
        <v>-100.01</v>
      </c>
      <c r="R61" s="7">
        <f ca="1" t="shared" si="3"/>
        <v>9693.43479999998</v>
      </c>
      <c r="S61" s="14">
        <f ca="1" t="shared" si="6"/>
        <v>0.0321369210931796</v>
      </c>
      <c r="T61" s="15">
        <f ca="1" t="shared" si="7"/>
        <v>0.750537634408602</v>
      </c>
      <c r="U61" s="14">
        <f ca="1" t="shared" si="8"/>
        <v>0.0632219625110865</v>
      </c>
      <c r="V61" s="9" t="str">
        <f ca="1" t="shared" si="9"/>
        <v/>
      </c>
      <c r="W61" s="16">
        <f ca="1" t="shared" si="15"/>
        <v>1.19224665296372</v>
      </c>
      <c r="X61" s="17" t="str">
        <f ca="1" t="shared" si="10"/>
        <v/>
      </c>
      <c r="Y61" s="9" t="str">
        <f ca="1" t="shared" si="11"/>
        <v/>
      </c>
      <c r="Z61" s="5" t="str">
        <f ca="1" t="shared" si="12"/>
        <v/>
      </c>
      <c r="AC61">
        <f ca="1" t="shared" si="13"/>
        <v>0</v>
      </c>
    </row>
    <row r="62" spans="1:29">
      <c r="A62" cm="1">
        <f ca="1" t="array" ref="A62">INDEX(Sheet1!$A$2:$J$621,RANDBETWEEN(1,COUNTA(Sheet1!$A$2:$A$621)),COLUMN(A61))</f>
        <v>3275662</v>
      </c>
      <c r="B62" t="str">
        <f ca="1">VLOOKUP($A62,Sheet1!$A$2:$J$621,COLUMN(B62)-COLUMN($B$4)+2,FALSE)</f>
        <v>2025-04-19 16:01:41</v>
      </c>
      <c r="C62" t="str">
        <f ca="1">VLOOKUP($A62,Sheet1!$A$2:$J$621,COLUMN(C62)-COLUMN($B$4)+2,FALSE)</f>
        <v>大双31.45  小双34.28  大单34.28</v>
      </c>
      <c r="D62" t="str">
        <f ca="1">VLOOKUP($A62,Sheet1!$A$2:$J$621,COLUMN(D62)-COLUMN($B$4)+2,FALSE)</f>
        <v>大双</v>
      </c>
      <c r="E62">
        <f ca="1">VLOOKUP($A62,Sheet1!$A$2:$J$621,COLUMN(E62)-COLUMN($B$4)+2,FALSE)</f>
        <v>100.01</v>
      </c>
      <c r="F62">
        <f ca="1">VLOOKUP($A62,Sheet1!$A$2:$J$621,COLUMN(F62)-COLUMN($B$4)+2,FALSE)</f>
        <v>9</v>
      </c>
      <c r="G62" t="str">
        <f ca="1">VLOOKUP($A62,Sheet1!$A$2:$J$621,COLUMN(G62)-COLUMN($B$4)+2,FALSE)</f>
        <v>小单</v>
      </c>
      <c r="H62">
        <f ca="1">VLOOKUP($A62,Sheet1!$A$2:$J$621,COLUMN(H62)-COLUMN($B$4)+2,FALSE)</f>
        <v>0</v>
      </c>
      <c r="I62">
        <f ca="1">VLOOKUP($A62,Sheet1!$A$2:$J$621,COLUMN(I62)-COLUMN($B$4)+2,FALSE)</f>
        <v>-100.01</v>
      </c>
      <c r="J62" t="str">
        <f ca="1">VLOOKUP($A62,Sheet1!$A$2:$J$621,COLUMN(J62)-COLUMN($B$4)+2,FALSE)</f>
        <v>否</v>
      </c>
      <c r="K62">
        <f ca="1" t="shared" si="0"/>
        <v>0</v>
      </c>
      <c r="L62" s="7">
        <f ca="1" t="shared" si="1"/>
        <v>0</v>
      </c>
      <c r="M62" s="7" cm="1">
        <f ca="1" t="array" ref="M62">IF(L61="",IF(OR(G61=0,G61=""),M61,""),IF(ROW()&lt;32,"",AVERAGE(IF(OFFSET(L$2,ROW()-31,0,30,1)&lt;&gt;"",OFFSET(L$2,ROW()-31,0,30,1)))))</f>
        <v>0.7</v>
      </c>
      <c r="N62" s="8">
        <f ca="1" t="shared" si="14"/>
        <v>0.686021505376344</v>
      </c>
      <c r="O62" s="7">
        <f ca="1" t="array" ref="O62">IF(L61="","",IF(ROW()&lt;32,"",AVERAGE(IF(OFFSET(L$2,ROW()-21,0,20,1)&lt;&gt;"",OFFSET(L$2,ROW()-21,0,20,1)))))</f>
        <v>0.8</v>
      </c>
      <c r="P62" s="8">
        <f ca="1" t="shared" si="5"/>
        <v>0.748387096774194</v>
      </c>
      <c r="Q62" s="7">
        <f ca="1" t="shared" si="2"/>
        <v>-100.01</v>
      </c>
      <c r="R62" s="7">
        <f ca="1" t="shared" si="3"/>
        <v>9593.42479999998</v>
      </c>
      <c r="S62" s="14">
        <f ca="1" t="shared" si="6"/>
        <v>0.0164097993909063</v>
      </c>
      <c r="T62" s="15">
        <f ca="1" t="shared" si="7"/>
        <v>0.686021505376344</v>
      </c>
      <c r="U62" s="14">
        <f ca="1" t="shared" si="8"/>
        <v>0.0632219625110865</v>
      </c>
      <c r="V62" s="9" t="str">
        <f ca="1" t="shared" si="9"/>
        <v/>
      </c>
      <c r="W62" s="16">
        <f ca="1" t="shared" si="15"/>
        <v>1.19223340666178</v>
      </c>
      <c r="X62" s="17" t="str">
        <f ca="1" t="shared" si="10"/>
        <v/>
      </c>
      <c r="Y62" s="9" t="str">
        <f ca="1" t="shared" si="11"/>
        <v/>
      </c>
      <c r="Z62" s="5" t="str">
        <f ca="1" t="shared" si="12"/>
        <v/>
      </c>
      <c r="AB62">
        <v>10000</v>
      </c>
      <c r="AC62">
        <f ca="1" t="shared" si="13"/>
        <v>1</v>
      </c>
    </row>
    <row r="63" spans="1:29">
      <c r="A63" cm="1">
        <f ca="1" t="array" ref="A63">INDEX(Sheet1!$A$2:$J$621,RANDBETWEEN(1,COUNTA(Sheet1!$A$2:$A$621)),COLUMN(A62))</f>
        <v>3275763</v>
      </c>
      <c r="B63" t="str">
        <f ca="1">VLOOKUP($A63,Sheet1!$A$2:$J$621,COLUMN(B63)-COLUMN($B$4)+2,FALSE)</f>
        <v>2025-04-19 22:28:12</v>
      </c>
      <c r="C63" t="str">
        <f ca="1">VLOOKUP($A63,Sheet1!$A$2:$J$621,COLUMN(C63)-COLUMN($B$4)+2,FALSE)</f>
        <v>小单31.45  小双34.28  大单34.28</v>
      </c>
      <c r="D63" t="str">
        <f ca="1">VLOOKUP($A63,Sheet1!$A$2:$J$621,COLUMN(D63)-COLUMN($B$4)+2,FALSE)</f>
        <v>小单</v>
      </c>
      <c r="E63">
        <f ca="1">VLOOKUP($A63,Sheet1!$A$2:$J$621,COLUMN(E63)-COLUMN($B$4)+2,FALSE)</f>
        <v>100.01</v>
      </c>
      <c r="F63">
        <f ca="1">VLOOKUP($A63,Sheet1!$A$2:$J$621,COLUMN(F63)-COLUMN($B$4)+2,FALSE)</f>
        <v>13</v>
      </c>
      <c r="G63" t="str">
        <f ca="1">VLOOKUP($A63,Sheet1!$A$2:$J$621,COLUMN(G63)-COLUMN($B$4)+2,FALSE)</f>
        <v>小单</v>
      </c>
      <c r="H63">
        <f ca="1">VLOOKUP($A63,Sheet1!$A$2:$J$621,COLUMN(H63)-COLUMN($B$4)+2,FALSE)</f>
        <v>0</v>
      </c>
      <c r="I63">
        <f ca="1">VLOOKUP($A63,Sheet1!$A$2:$J$621,COLUMN(I63)-COLUMN($B$4)+2,FALSE)</f>
        <v>-100.01</v>
      </c>
      <c r="J63" t="str">
        <f ca="1">VLOOKUP($A63,Sheet1!$A$2:$J$621,COLUMN(J63)-COLUMN($B$4)+2,FALSE)</f>
        <v>否</v>
      </c>
      <c r="K63">
        <f ca="1" t="shared" si="0"/>
        <v>0</v>
      </c>
      <c r="L63" s="7">
        <f ca="1" t="shared" si="1"/>
        <v>1</v>
      </c>
      <c r="M63" s="7" cm="1">
        <f ca="1" t="array" ref="M63">IF(L62="",IF(OR(G62=0,G62=""),M62,""),IF(ROW()&lt;32,"",AVERAGE(IF(OFFSET(L$2,ROW()-31,0,30,1)&lt;&gt;"",OFFSET(L$2,ROW()-31,0,30,1)))))</f>
        <v>0.733333333333333</v>
      </c>
      <c r="N63" s="8">
        <f ca="1" t="shared" si="14"/>
        <v>0.654838709677419</v>
      </c>
      <c r="O63" s="7">
        <f ca="1" t="array" ref="O63">IF(L62="","",IF(ROW()&lt;32,"",AVERAGE(IF(OFFSET(L$2,ROW()-21,0,20,1)&lt;&gt;"",OFFSET(L$2,ROW()-21,0,20,1)))))</f>
        <v>0.8</v>
      </c>
      <c r="P63" s="8">
        <f ca="1" t="shared" si="5"/>
        <v>0.748387096774194</v>
      </c>
      <c r="Q63" s="7">
        <f ca="1" t="shared" si="2"/>
        <v>-68.1</v>
      </c>
      <c r="R63" s="7">
        <f ca="1" t="shared" si="3"/>
        <v>9525.32479999998</v>
      </c>
      <c r="S63" s="14">
        <f ca="1" t="shared" si="6"/>
        <v>0.0165837060323961</v>
      </c>
      <c r="T63" s="15">
        <f ca="1" t="shared" si="7"/>
        <v>0.654838709677419</v>
      </c>
      <c r="U63" s="14">
        <f ca="1" t="shared" si="8"/>
        <v>0.0632219625110865</v>
      </c>
      <c r="V63" s="9">
        <f ca="1" t="shared" si="9"/>
        <v>-0.846050170014157</v>
      </c>
      <c r="W63" s="16">
        <f ca="1" t="shared" si="15"/>
        <v>1.02458747887648</v>
      </c>
      <c r="X63" s="17">
        <f ca="1" t="shared" si="10"/>
        <v>0.134829995878109</v>
      </c>
      <c r="Y63" s="9">
        <f ca="1" t="shared" si="11"/>
        <v>0.134829995878109</v>
      </c>
      <c r="Z63" s="5">
        <f ca="1" t="shared" si="12"/>
        <v>0</v>
      </c>
      <c r="AA63">
        <f ca="1">IF(X63="","",IF(X63&gt;0,IF(X63&gt;Y63+Z63*$Z$1,I63,0),0))</f>
        <v>0</v>
      </c>
      <c r="AB63">
        <f ca="1">+AA63+AB62</f>
        <v>10000</v>
      </c>
      <c r="AC63">
        <f ca="1" t="shared" si="13"/>
        <v>0</v>
      </c>
    </row>
    <row r="64" spans="1:31">
      <c r="A64" cm="1">
        <f ca="1" t="array" ref="A64">INDEX(Sheet1!$A$2:$J$621,RANDBETWEEN(1,COUNTA(Sheet1!$A$2:$A$621)),COLUMN(A63))</f>
        <v>3275804</v>
      </c>
      <c r="B64" t="str">
        <f ca="1">VLOOKUP($A64,Sheet1!$A$2:$J$621,COLUMN(B64)-COLUMN($B$4)+2,FALSE)</f>
        <v>2025-04-20 00:51:48</v>
      </c>
      <c r="C64" t="str">
        <f ca="1">VLOOKUP($A64,Sheet1!$A$2:$J$621,COLUMN(C64)-COLUMN($B$4)+2,FALSE)</f>
        <v>小单32.36  小双35.28  大双32.36</v>
      </c>
      <c r="D64" t="str">
        <f ca="1">VLOOKUP($A64,Sheet1!$A$2:$J$621,COLUMN(D64)-COLUMN($B$4)+2,FALSE)</f>
        <v>小双</v>
      </c>
      <c r="E64">
        <f ca="1">VLOOKUP($A64,Sheet1!$A$2:$J$621,COLUMN(E64)-COLUMN($B$4)+2,FALSE)</f>
        <v>100</v>
      </c>
      <c r="F64">
        <f ca="1">VLOOKUP($A64,Sheet1!$A$2:$J$621,COLUMN(F64)-COLUMN($B$4)+2,FALSE)</f>
        <v>15</v>
      </c>
      <c r="G64" t="str">
        <f ca="1">VLOOKUP($A64,Sheet1!$A$2:$J$621,COLUMN(G64)-COLUMN($B$4)+2,FALSE)</f>
        <v>大单</v>
      </c>
      <c r="H64">
        <f ca="1">VLOOKUP($A64,Sheet1!$A$2:$J$621,COLUMN(H64)-COLUMN($B$4)+2,FALSE)</f>
        <v>0</v>
      </c>
      <c r="I64">
        <f ca="1">VLOOKUP($A64,Sheet1!$A$2:$J$621,COLUMN(I64)-COLUMN($B$4)+2,FALSE)</f>
        <v>-100</v>
      </c>
      <c r="J64" t="str">
        <f ca="1">VLOOKUP($A64,Sheet1!$A$2:$J$621,COLUMN(J64)-COLUMN($B$4)+2,FALSE)</f>
        <v>否</v>
      </c>
      <c r="K64">
        <f ca="1" t="shared" si="0"/>
        <v>0</v>
      </c>
      <c r="L64" s="7">
        <f ca="1" t="shared" si="1"/>
        <v>0</v>
      </c>
      <c r="M64" s="7" cm="1">
        <f ca="1" t="array" ref="M64">IF(L63="",IF(OR(G63=0,G63=""),M63,""),IF(ROW()&lt;32,"",AVERAGE(IF(OFFSET(L$2,ROW()-31,0,30,1)&lt;&gt;"",OFFSET(L$2,ROW()-31,0,30,1)))))</f>
        <v>0.7</v>
      </c>
      <c r="N64" s="8">
        <f ca="1" t="shared" si="14"/>
        <v>0.750537634408602</v>
      </c>
      <c r="O64" s="7">
        <f ca="1" t="array" ref="O64">IF(L63="","",IF(ROW()&lt;32,"",AVERAGE(IF(OFFSET(L$2,ROW()-21,0,20,1)&lt;&gt;"",OFFSET(L$2,ROW()-21,0,20,1)))))</f>
        <v>0.75</v>
      </c>
      <c r="P64" s="8">
        <f ca="1" t="shared" si="5"/>
        <v>0.766129032258065</v>
      </c>
      <c r="Q64" s="7">
        <f ca="1" t="shared" si="2"/>
        <v>-100</v>
      </c>
      <c r="R64" s="7">
        <f ca="1" t="shared" si="3"/>
        <v>9425.32479999998</v>
      </c>
      <c r="S64" s="14">
        <f ca="1" t="shared" si="6"/>
        <v>0.00375777235039878</v>
      </c>
      <c r="T64" s="15">
        <f ca="1" t="shared" si="7"/>
        <v>0.750537634408602</v>
      </c>
      <c r="U64" s="14">
        <f ca="1" t="shared" si="8"/>
        <v>0.0632219625110865</v>
      </c>
      <c r="V64" s="9">
        <f ca="1" t="shared" si="9"/>
        <v>-0.784671144927164</v>
      </c>
      <c r="W64" s="16">
        <f ca="1" t="shared" si="15"/>
        <v>1.02458747887648</v>
      </c>
      <c r="X64" s="17">
        <f ca="1" t="shared" si="10"/>
        <v>0.156259903228446</v>
      </c>
      <c r="Y64" s="9">
        <f ca="1" t="shared" si="11"/>
        <v>0.145544949553277</v>
      </c>
      <c r="Z64" s="5">
        <f ca="1" t="shared" si="12"/>
        <v>0.0107149536751684</v>
      </c>
      <c r="AA64">
        <f ca="1">IF(X64="","",IF(X64&gt;0,IF(X64&gt;Y64+Z64*$Z$1,I64,0),0))</f>
        <v>-100</v>
      </c>
      <c r="AB64">
        <f ca="1">IF(AA64="",AB63,AA64+AB63)</f>
        <v>9900</v>
      </c>
      <c r="AC64">
        <f ca="1" t="shared" si="13"/>
        <v>1</v>
      </c>
      <c r="AD64" s="5">
        <f ca="1" t="shared" ref="AD64:AD127" si="16">IF(OR(SUM(AC45:AC64)&gt;3,SUM(AC55:AC64)&gt;2),0,AA64)</f>
        <v>-100</v>
      </c>
      <c r="AE64">
        <f ca="1">IF(X64&gt;=$Y$1,I64,0)</f>
        <v>0</v>
      </c>
    </row>
    <row r="65" spans="1:31">
      <c r="A65" cm="1">
        <f ca="1" t="array" ref="A65">INDEX(Sheet1!$A$2:$J$621,RANDBETWEEN(1,COUNTA(Sheet1!$A$2:$A$621)),COLUMN(A64))</f>
        <v>3275869</v>
      </c>
      <c r="B65" t="str">
        <f ca="1">VLOOKUP($A65,Sheet1!$A$2:$J$621,COLUMN(B65)-COLUMN($B$4)+2,FALSE)</f>
        <v>2025-04-20 04:39:16</v>
      </c>
      <c r="C65" t="str">
        <f ca="1">VLOOKUP($A65,Sheet1!$A$2:$J$621,COLUMN(C65)-COLUMN($B$4)+2,FALSE)</f>
        <v>小单32.36  小双35.28  大双32.36</v>
      </c>
      <c r="D65" t="str">
        <f ca="1">VLOOKUP($A65,Sheet1!$A$2:$J$621,COLUMN(D65)-COLUMN($B$4)+2,FALSE)</f>
        <v>小双</v>
      </c>
      <c r="E65">
        <f ca="1">VLOOKUP($A65,Sheet1!$A$2:$J$621,COLUMN(E65)-COLUMN($B$4)+2,FALSE)</f>
        <v>100</v>
      </c>
      <c r="F65">
        <f ca="1">VLOOKUP($A65,Sheet1!$A$2:$J$621,COLUMN(F65)-COLUMN($B$4)+2,FALSE)</f>
        <v>11</v>
      </c>
      <c r="G65" t="str">
        <f ca="1">VLOOKUP($A65,Sheet1!$A$2:$J$621,COLUMN(G65)-COLUMN($B$4)+2,FALSE)</f>
        <v>小单</v>
      </c>
      <c r="H65">
        <f ca="1">VLOOKUP($A65,Sheet1!$A$2:$J$621,COLUMN(H65)-COLUMN($B$4)+2,FALSE)</f>
        <v>152.7392</v>
      </c>
      <c r="I65">
        <f ca="1">VLOOKUP($A65,Sheet1!$A$2:$J$621,COLUMN(I65)-COLUMN($B$4)+2,FALSE)</f>
        <v>52.7392</v>
      </c>
      <c r="J65" t="str">
        <f ca="1">VLOOKUP($A65,Sheet1!$A$2:$J$621,COLUMN(J65)-COLUMN($B$4)+2,FALSE)</f>
        <v>是</v>
      </c>
      <c r="K65">
        <f ca="1" t="shared" si="0"/>
        <v>1</v>
      </c>
      <c r="L65" s="7">
        <f ca="1" t="shared" si="1"/>
        <v>1</v>
      </c>
      <c r="M65" s="7" cm="1">
        <f ca="1" t="array" ref="M65">IF(L64="",IF(OR(G64=0,G64=""),M64,""),IF(ROW()&lt;32,"",AVERAGE(IF(OFFSET(L$2,ROW()-31,0,30,1)&lt;&gt;"",OFFSET(L$2,ROW()-31,0,30,1)))))</f>
        <v>0.733333333333333</v>
      </c>
      <c r="N65" s="8">
        <f ca="1" t="shared" si="14"/>
        <v>0.654838709677419</v>
      </c>
      <c r="O65" s="7">
        <f ca="1" t="array" ref="O65">IF(L64="","",IF(ROW()&lt;32,"",AVERAGE(IF(OFFSET(L$2,ROW()-21,0,20,1)&lt;&gt;"",OFFSET(L$2,ROW()-21,0,20,1)))))</f>
        <v>0.75</v>
      </c>
      <c r="P65" s="8">
        <f ca="1" t="shared" si="5"/>
        <v>0.701612903225806</v>
      </c>
      <c r="Q65" s="7">
        <f ca="1" t="shared" si="2"/>
        <v>52.7392</v>
      </c>
      <c r="R65" s="7">
        <f ca="1" t="shared" si="3"/>
        <v>9478.06399999998</v>
      </c>
      <c r="S65" s="14">
        <f ca="1" t="shared" si="6"/>
        <v>0.00379779265389672</v>
      </c>
      <c r="T65" s="15">
        <f ca="1" t="shared" si="7"/>
        <v>0.654838709677419</v>
      </c>
      <c r="U65" s="14">
        <f ca="1" t="shared" si="8"/>
        <v>0.0632219625110865</v>
      </c>
      <c r="V65" s="9">
        <f ca="1" t="shared" si="9"/>
        <v>-0.726401677665214</v>
      </c>
      <c r="W65" s="16">
        <f ca="1" t="shared" si="15"/>
        <v>0.883507413164617</v>
      </c>
      <c r="X65" s="17">
        <f ca="1" t="shared" si="10"/>
        <v>0.128851064528267</v>
      </c>
      <c r="Y65" s="9">
        <f ca="1" t="shared" si="11"/>
        <v>0.139980321211607</v>
      </c>
      <c r="Z65" s="5">
        <f ca="1" t="shared" si="12"/>
        <v>0.0117673417560001</v>
      </c>
      <c r="AA65">
        <f ca="1">IF(X65="","",IF(X65&gt;0,IF(X65&gt;Y65+Z65*$AC$1,I65,0),0))</f>
        <v>0</v>
      </c>
      <c r="AB65">
        <f ca="1" t="shared" ref="AB65:AB128" si="17">IF(AA65="",AB64,AA65+AB64)</f>
        <v>9900</v>
      </c>
      <c r="AC65">
        <f ca="1" t="shared" si="13"/>
        <v>0</v>
      </c>
      <c r="AD65" s="5">
        <f ca="1" t="shared" si="16"/>
        <v>0</v>
      </c>
      <c r="AE65">
        <f ca="1">IF(X65&gt;=$Y$1,I65,0)</f>
        <v>0</v>
      </c>
    </row>
    <row r="66" spans="1:31">
      <c r="A66" cm="1">
        <f ca="1" t="array" ref="A66">INDEX(Sheet1!$A$2:$J$621,RANDBETWEEN(1,COUNTA(Sheet1!$A$2:$A$621)),COLUMN(A65))</f>
        <v>3275419</v>
      </c>
      <c r="B66" t="str">
        <f ca="1">VLOOKUP($A66,Sheet1!$A$2:$J$621,COLUMN(B66)-COLUMN($B$4)+2,FALSE)</f>
        <v>2025-04-19 01:51:16</v>
      </c>
      <c r="C66" t="str">
        <f ca="1">VLOOKUP($A66,Sheet1!$A$2:$J$621,COLUMN(C66)-COLUMN($B$4)+2,FALSE)</f>
        <v>小单31.45  小双34.28  大单34.28</v>
      </c>
      <c r="D66" t="str">
        <f ca="1">VLOOKUP($A66,Sheet1!$A$2:$J$621,COLUMN(D66)-COLUMN($B$4)+2,FALSE)</f>
        <v>小单</v>
      </c>
      <c r="E66">
        <f ca="1">VLOOKUP($A66,Sheet1!$A$2:$J$621,COLUMN(E66)-COLUMN($B$4)+2,FALSE)</f>
        <v>100.01</v>
      </c>
      <c r="F66">
        <f ca="1">VLOOKUP($A66,Sheet1!$A$2:$J$621,COLUMN(F66)-COLUMN($B$4)+2,FALSE)</f>
        <v>6</v>
      </c>
      <c r="G66" t="str">
        <f ca="1">VLOOKUP($A66,Sheet1!$A$2:$J$621,COLUMN(G66)-COLUMN($B$4)+2,FALSE)</f>
        <v>小双</v>
      </c>
      <c r="H66">
        <f ca="1">VLOOKUP($A66,Sheet1!$A$2:$J$621,COLUMN(H66)-COLUMN($B$4)+2,FALSE)</f>
        <v>148.4324</v>
      </c>
      <c r="I66">
        <f ca="1">VLOOKUP($A66,Sheet1!$A$2:$J$621,COLUMN(I66)-COLUMN($B$4)+2,FALSE)</f>
        <v>48.4224</v>
      </c>
      <c r="J66" t="str">
        <f ca="1">VLOOKUP($A66,Sheet1!$A$2:$J$621,COLUMN(J66)-COLUMN($B$4)+2,FALSE)</f>
        <v>是</v>
      </c>
      <c r="K66">
        <f ca="1" t="shared" ref="K66:K129" si="18">IF(J66="是",1,IF(J66="否",0,""))</f>
        <v>1</v>
      </c>
      <c r="L66" s="7">
        <f ca="1" t="shared" ref="L66:L129" si="19">IF(G66="","",IF(F66="待开奖","",IF(MID(D66,1,1)=MID(G66,1,1),1,IF(MID(D66,2,1)=MID(G66,2,1),1,0))))</f>
        <v>1</v>
      </c>
      <c r="M66" s="7" cm="1">
        <f ca="1" t="array" ref="M66">IF(L65="",IF(OR(G65=0,G65=""),M65,""),IF(ROW()&lt;32,"",AVERAGE(IF(OFFSET(L$2,ROW()-31,0,30,1)&lt;&gt;"",OFFSET(L$2,ROW()-31,0,30,1)))))</f>
        <v>0.733333333333333</v>
      </c>
      <c r="N66" s="8">
        <f ca="1" t="shared" si="14"/>
        <v>0.750537634408602</v>
      </c>
      <c r="O66" s="7">
        <f ca="1" t="array" ref="O66">IF(L65="","",IF(ROW()&lt;32,"",AVERAGE(IF(OFFSET(L$2,ROW()-21,0,20,1)&lt;&gt;"",OFFSET(L$2,ROW()-21,0,20,1)))))</f>
        <v>0.75</v>
      </c>
      <c r="P66" s="8">
        <f ca="1" t="shared" si="5"/>
        <v>0.766129032258065</v>
      </c>
      <c r="Q66" s="7">
        <f ca="1" t="shared" ref="Q66:Q129" si="20">IF(OR(F66=13,F66=14),IF(L66=1,-68.1,I66),I66)</f>
        <v>48.4224</v>
      </c>
      <c r="R66" s="7">
        <f ca="1" t="shared" si="3"/>
        <v>9526.48639999998</v>
      </c>
      <c r="S66" s="14">
        <f ca="1" t="shared" si="6"/>
        <v>0.0167889408439228</v>
      </c>
      <c r="T66" s="15">
        <f ca="1" t="shared" si="7"/>
        <v>0.750537634408602</v>
      </c>
      <c r="U66" s="14">
        <f ca="1" t="shared" si="8"/>
        <v>0.0632219625110865</v>
      </c>
      <c r="V66" s="9">
        <f ca="1" t="shared" si="9"/>
        <v>-0.642985849743064</v>
      </c>
      <c r="W66" s="16">
        <f ca="1" t="shared" si="15"/>
        <v>1.02458747887648</v>
      </c>
      <c r="X66" s="17">
        <f ca="1" t="shared" si="10"/>
        <v>0.174337783294913</v>
      </c>
      <c r="Y66" s="9">
        <f ca="1" t="shared" si="11"/>
        <v>0.148569686732434</v>
      </c>
      <c r="Z66" s="5">
        <f ca="1" t="shared" si="12"/>
        <v>0.0180328685780427</v>
      </c>
      <c r="AA66">
        <f ca="1" t="shared" ref="AA66:AA129" si="21">IF(X66="","",IF(X66&gt;0,IF(X66&gt;Y66+Z66*$AC$1,I66,0),0))</f>
        <v>0</v>
      </c>
      <c r="AB66">
        <f ca="1" t="shared" si="17"/>
        <v>9900</v>
      </c>
      <c r="AC66">
        <f ca="1" t="shared" si="13"/>
        <v>0</v>
      </c>
      <c r="AD66" s="5">
        <f ca="1" t="shared" si="16"/>
        <v>0</v>
      </c>
      <c r="AE66">
        <f ca="1">IF(X66&gt;=$Y$1,I66,0)</f>
        <v>0</v>
      </c>
    </row>
    <row r="67" spans="1:31">
      <c r="A67" cm="1">
        <f ca="1" t="array" ref="A67">INDEX(Sheet1!$A$2:$J$621,RANDBETWEEN(1,COUNTA(Sheet1!$A$2:$A$621)),COLUMN(A66))</f>
        <v>3275699</v>
      </c>
      <c r="B67" t="str">
        <f ca="1">VLOOKUP($A67,Sheet1!$A$2:$J$621,COLUMN(B67)-COLUMN($B$4)+2,FALSE)</f>
        <v>2025-04-19 18:11:12</v>
      </c>
      <c r="C67" t="str">
        <f ca="1">VLOOKUP($A67,Sheet1!$A$2:$J$621,COLUMN(C67)-COLUMN($B$4)+2,FALSE)</f>
        <v>小单32.36  小双35.28  大双32.36</v>
      </c>
      <c r="D67" t="str">
        <f ca="1">VLOOKUP($A67,Sheet1!$A$2:$J$621,COLUMN(D67)-COLUMN($B$4)+2,FALSE)</f>
        <v>小双</v>
      </c>
      <c r="E67">
        <f ca="1">VLOOKUP($A67,Sheet1!$A$2:$J$621,COLUMN(E67)-COLUMN($B$4)+2,FALSE)</f>
        <v>100</v>
      </c>
      <c r="F67">
        <f ca="1">VLOOKUP($A67,Sheet1!$A$2:$J$621,COLUMN(F67)-COLUMN($B$4)+2,FALSE)</f>
        <v>19</v>
      </c>
      <c r="G67" t="str">
        <f ca="1">VLOOKUP($A67,Sheet1!$A$2:$J$621,COLUMN(G67)-COLUMN($B$4)+2,FALSE)</f>
        <v>大单</v>
      </c>
      <c r="H67">
        <f ca="1">VLOOKUP($A67,Sheet1!$A$2:$J$621,COLUMN(H67)-COLUMN($B$4)+2,FALSE)</f>
        <v>0</v>
      </c>
      <c r="I67">
        <f ca="1">VLOOKUP($A67,Sheet1!$A$2:$J$621,COLUMN(I67)-COLUMN($B$4)+2,FALSE)</f>
        <v>-100</v>
      </c>
      <c r="J67" t="str">
        <f ca="1">VLOOKUP($A67,Sheet1!$A$2:$J$621,COLUMN(J67)-COLUMN($B$4)+2,FALSE)</f>
        <v>否</v>
      </c>
      <c r="K67">
        <f ca="1" t="shared" si="18"/>
        <v>0</v>
      </c>
      <c r="L67" s="7">
        <f ca="1" t="shared" si="19"/>
        <v>0</v>
      </c>
      <c r="M67" s="7" cm="1">
        <f ca="1" t="array" ref="M67">IF(L66="",IF(OR(G66=0,G66=""),M66,""),IF(ROW()&lt;32,"",AVERAGE(IF(OFFSET(L$2,ROW()-31,0,30,1)&lt;&gt;"",OFFSET(L$2,ROW()-31,0,30,1)))))</f>
        <v>0.733333333333333</v>
      </c>
      <c r="N67" s="8">
        <f ca="1" t="shared" si="14"/>
        <v>0.750537634408602</v>
      </c>
      <c r="O67" s="7">
        <f ca="1" t="array" ref="O67">IF(L66="","",IF(ROW()&lt;32,"",AVERAGE(IF(OFFSET(L$2,ROW()-21,0,20,1)&lt;&gt;"",OFFSET(L$2,ROW()-21,0,20,1)))))</f>
        <v>0.7</v>
      </c>
      <c r="P67" s="8">
        <f ca="1" t="shared" si="5"/>
        <v>0.719354838709677</v>
      </c>
      <c r="Q67" s="7">
        <f ca="1" t="shared" si="20"/>
        <v>-100</v>
      </c>
      <c r="R67" s="7">
        <f ca="1" t="shared" ref="R67:R130" si="22">IF(G67="",R66,IF(G67=0,R66,IF(Q67="","",+R66+Q67)))</f>
        <v>9426.48639999998</v>
      </c>
      <c r="S67" s="14">
        <f ca="1" t="shared" si="6"/>
        <v>0.0330672654030091</v>
      </c>
      <c r="T67" s="15">
        <f ca="1" t="shared" si="7"/>
        <v>0.750537634408602</v>
      </c>
      <c r="U67" s="14">
        <f ca="1" t="shared" si="8"/>
        <v>0.0632219625110865</v>
      </c>
      <c r="V67" s="9">
        <f ca="1" t="shared" si="9"/>
        <v>-0.524213136313169</v>
      </c>
      <c r="W67" s="16">
        <f ca="1" t="shared" si="15"/>
        <v>1.19222016065417</v>
      </c>
      <c r="X67" s="17">
        <f ca="1" t="shared" si="10"/>
        <v>0.207861820183397</v>
      </c>
      <c r="Y67" s="9">
        <f ca="1" t="shared" si="11"/>
        <v>0.160428113422626</v>
      </c>
      <c r="Z67" s="5">
        <f ca="1" t="shared" si="12"/>
        <v>0.0286816424492928</v>
      </c>
      <c r="AA67">
        <f ca="1" t="shared" si="21"/>
        <v>0</v>
      </c>
      <c r="AB67">
        <f ca="1" t="shared" si="17"/>
        <v>9900</v>
      </c>
      <c r="AC67">
        <f ca="1" t="shared" si="13"/>
        <v>0</v>
      </c>
      <c r="AD67" s="5">
        <f ca="1" t="shared" si="16"/>
        <v>0</v>
      </c>
      <c r="AE67">
        <f ca="1">IF(X67&gt;=$Y$1,I67,0)</f>
        <v>0</v>
      </c>
    </row>
    <row r="68" spans="1:31">
      <c r="A68" cm="1">
        <f ca="1" t="array" ref="A68">INDEX(Sheet1!$A$2:$J$621,RANDBETWEEN(1,COUNTA(Sheet1!$A$2:$A$621)),COLUMN(A67))</f>
        <v>3275859</v>
      </c>
      <c r="B68" t="str">
        <f ca="1">VLOOKUP($A68,Sheet1!$A$2:$J$621,COLUMN(B68)-COLUMN($B$4)+2,FALSE)</f>
        <v>2025-04-20 04:04:17</v>
      </c>
      <c r="C68" t="str">
        <f ca="1">VLOOKUP($A68,Sheet1!$A$2:$J$621,COLUMN(C68)-COLUMN($B$4)+2,FALSE)</f>
        <v>小单31.45  小双34.28  大单34.28</v>
      </c>
      <c r="D68" t="str">
        <f ca="1">VLOOKUP($A68,Sheet1!$A$2:$J$621,COLUMN(D68)-COLUMN($B$4)+2,FALSE)</f>
        <v>小单</v>
      </c>
      <c r="E68">
        <f ca="1">VLOOKUP($A68,Sheet1!$A$2:$J$621,COLUMN(E68)-COLUMN($B$4)+2,FALSE)</f>
        <v>100.01</v>
      </c>
      <c r="F68">
        <f ca="1">VLOOKUP($A68,Sheet1!$A$2:$J$621,COLUMN(F68)-COLUMN($B$4)+2,FALSE)</f>
        <v>4</v>
      </c>
      <c r="G68" t="str">
        <f ca="1">VLOOKUP($A68,Sheet1!$A$2:$J$621,COLUMN(G68)-COLUMN($B$4)+2,FALSE)</f>
        <v>小双</v>
      </c>
      <c r="H68">
        <f ca="1">VLOOKUP($A68,Sheet1!$A$2:$J$621,COLUMN(H68)-COLUMN($B$4)+2,FALSE)</f>
        <v>148.4324</v>
      </c>
      <c r="I68">
        <f ca="1">VLOOKUP($A68,Sheet1!$A$2:$J$621,COLUMN(I68)-COLUMN($B$4)+2,FALSE)</f>
        <v>48.4224</v>
      </c>
      <c r="J68" t="str">
        <f ca="1">VLOOKUP($A68,Sheet1!$A$2:$J$621,COLUMN(J68)-COLUMN($B$4)+2,FALSE)</f>
        <v>是</v>
      </c>
      <c r="K68">
        <f ca="1" t="shared" si="18"/>
        <v>1</v>
      </c>
      <c r="L68" s="7">
        <f ca="1" t="shared" si="19"/>
        <v>1</v>
      </c>
      <c r="M68" s="7" cm="1">
        <f ca="1" t="array" ref="M68">IF(L67="",IF(OR(G67=0,G67=""),M67,""),IF(ROW()&lt;32,"",AVERAGE(IF(OFFSET(L$2,ROW()-31,0,30,1)&lt;&gt;"",OFFSET(L$2,ROW()-31,0,30,1)))))</f>
        <v>0.733333333333333</v>
      </c>
      <c r="N68" s="8">
        <f ca="1" t="shared" si="14"/>
        <v>0.686021505376344</v>
      </c>
      <c r="O68" s="7">
        <f ca="1" t="array" ref="O68">IF(L67="","",IF(ROW()&lt;32,"",AVERAGE(IF(OFFSET(L$2,ROW()-21,0,20,1)&lt;&gt;"",OFFSET(L$2,ROW()-21,0,20,1)))))</f>
        <v>0.7</v>
      </c>
      <c r="P68" s="8">
        <f ca="1" t="shared" si="5"/>
        <v>0.654838709677419</v>
      </c>
      <c r="Q68" s="7">
        <f ca="1" t="shared" si="20"/>
        <v>48.4224</v>
      </c>
      <c r="R68" s="7">
        <f ca="1" t="shared" si="22"/>
        <v>9474.90879999998</v>
      </c>
      <c r="S68" s="14">
        <f ca="1" t="shared" si="6"/>
        <v>0.0164101332133737</v>
      </c>
      <c r="T68" s="15">
        <f ca="1" t="shared" si="7"/>
        <v>0.686021505376344</v>
      </c>
      <c r="U68" s="14">
        <f ca="1" t="shared" si="8"/>
        <v>0.0632219625110865</v>
      </c>
      <c r="V68" s="9">
        <f ca="1" t="shared" si="9"/>
        <v>-0.443564698612493</v>
      </c>
      <c r="W68" s="16">
        <f ca="1" t="shared" si="15"/>
        <v>1.19223340666178</v>
      </c>
      <c r="X68" s="17">
        <f ca="1" t="shared" si="10"/>
        <v>0.198027623090883</v>
      </c>
      <c r="Y68" s="9">
        <f ca="1" t="shared" si="11"/>
        <v>0.166694698367336</v>
      </c>
      <c r="Z68" s="5">
        <f ca="1" t="shared" si="12"/>
        <v>0.0296964803582938</v>
      </c>
      <c r="AA68">
        <f ca="1" t="shared" si="21"/>
        <v>0</v>
      </c>
      <c r="AB68">
        <f ca="1" t="shared" si="17"/>
        <v>9900</v>
      </c>
      <c r="AC68">
        <f ca="1" t="shared" si="13"/>
        <v>0</v>
      </c>
      <c r="AD68" s="5">
        <f ca="1" t="shared" si="16"/>
        <v>0</v>
      </c>
      <c r="AE68">
        <f ca="1">IF(X68&gt;=$Y$1,I68,0)</f>
        <v>0</v>
      </c>
    </row>
    <row r="69" spans="1:31">
      <c r="A69" cm="1">
        <f ca="1" t="array" ref="A69">INDEX(Sheet1!$A$2:$J$621,RANDBETWEEN(1,COUNTA(Sheet1!$A$2:$A$621)),COLUMN(A68))</f>
        <v>3275610</v>
      </c>
      <c r="B69" t="str">
        <f ca="1">VLOOKUP($A69,Sheet1!$A$2:$J$621,COLUMN(B69)-COLUMN($B$4)+2,FALSE)</f>
        <v>2025-04-19 12:59:38</v>
      </c>
      <c r="C69" t="str">
        <f ca="1">VLOOKUP($A69,Sheet1!$A$2:$J$621,COLUMN(C69)-COLUMN($B$4)+2,FALSE)</f>
        <v>大双31.45  小双34.28  大单34.28</v>
      </c>
      <c r="D69" t="str">
        <f ca="1">VLOOKUP($A69,Sheet1!$A$2:$J$621,COLUMN(D69)-COLUMN($B$4)+2,FALSE)</f>
        <v>大双</v>
      </c>
      <c r="E69">
        <f ca="1">VLOOKUP($A69,Sheet1!$A$2:$J$621,COLUMN(E69)-COLUMN($B$4)+2,FALSE)</f>
        <v>100.01</v>
      </c>
      <c r="F69">
        <f ca="1">VLOOKUP($A69,Sheet1!$A$2:$J$621,COLUMN(F69)-COLUMN($B$4)+2,FALSE)</f>
        <v>21</v>
      </c>
      <c r="G69" t="str">
        <f ca="1">VLOOKUP($A69,Sheet1!$A$2:$J$621,COLUMN(G69)-COLUMN($B$4)+2,FALSE)</f>
        <v>大单</v>
      </c>
      <c r="H69">
        <f ca="1">VLOOKUP($A69,Sheet1!$A$2:$J$621,COLUMN(H69)-COLUMN($B$4)+2,FALSE)</f>
        <v>148.4324</v>
      </c>
      <c r="I69">
        <f ca="1">VLOOKUP($A69,Sheet1!$A$2:$J$621,COLUMN(I69)-COLUMN($B$4)+2,FALSE)</f>
        <v>48.4224</v>
      </c>
      <c r="J69" t="str">
        <f ca="1">VLOOKUP($A69,Sheet1!$A$2:$J$621,COLUMN(J69)-COLUMN($B$4)+2,FALSE)</f>
        <v>是</v>
      </c>
      <c r="K69">
        <f ca="1" t="shared" si="18"/>
        <v>1</v>
      </c>
      <c r="L69" s="7">
        <f ca="1" t="shared" si="19"/>
        <v>1</v>
      </c>
      <c r="M69" s="7" cm="1">
        <f ca="1" t="array" ref="M69">IF(L68="",IF(OR(G68=0,G68=""),M68,""),IF(ROW()&lt;32,"",AVERAGE(IF(OFFSET(L$2,ROW()-31,0,30,1)&lt;&gt;"",OFFSET(L$2,ROW()-31,0,30,1)))))</f>
        <v>0.766666666666667</v>
      </c>
      <c r="N69" s="8">
        <f ca="1" t="shared" si="14"/>
        <v>0.750537634408602</v>
      </c>
      <c r="O69" s="7">
        <f ca="1" t="array" ref="O69">IF(L68="","",IF(ROW()&lt;32,"",AVERAGE(IF(OFFSET(L$2,ROW()-21,0,20,1)&lt;&gt;"",OFFSET(L$2,ROW()-21,0,20,1)))))</f>
        <v>0.7</v>
      </c>
      <c r="P69" s="8">
        <f ca="1" t="shared" si="5"/>
        <v>0.719354838709677</v>
      </c>
      <c r="Q69" s="7">
        <f ca="1" t="shared" si="20"/>
        <v>48.4224</v>
      </c>
      <c r="R69" s="7">
        <f ca="1" t="shared" si="22"/>
        <v>9523.33119999998</v>
      </c>
      <c r="S69" s="14">
        <f ca="1" t="shared" si="6"/>
        <v>0.032768202946409</v>
      </c>
      <c r="T69" s="15">
        <f ca="1" t="shared" si="7"/>
        <v>0.750537634408602</v>
      </c>
      <c r="U69" s="14">
        <f ca="1" t="shared" si="8"/>
        <v>0.0632219625110865</v>
      </c>
      <c r="V69" s="9">
        <f ca="1" t="shared" si="9"/>
        <v>-0.334767276863225</v>
      </c>
      <c r="W69" s="16">
        <f ca="1" t="shared" si="15"/>
        <v>1.18743728195898</v>
      </c>
      <c r="X69" s="17">
        <f ca="1" t="shared" si="10"/>
        <v>0.226238399521893</v>
      </c>
      <c r="Y69" s="9">
        <f ca="1" t="shared" si="11"/>
        <v>0.175200941389415</v>
      </c>
      <c r="Z69" s="5">
        <f ca="1" t="shared" si="12"/>
        <v>0.0344968835626632</v>
      </c>
      <c r="AA69">
        <f ca="1" t="shared" si="21"/>
        <v>0</v>
      </c>
      <c r="AB69">
        <f ca="1" t="shared" si="17"/>
        <v>9900</v>
      </c>
      <c r="AC69">
        <f ca="1" t="shared" si="13"/>
        <v>0</v>
      </c>
      <c r="AD69" s="5">
        <f ca="1" t="shared" si="16"/>
        <v>0</v>
      </c>
      <c r="AE69">
        <f ca="1">IF(X69&gt;=$Y$1,I69,0)</f>
        <v>0</v>
      </c>
    </row>
    <row r="70" spans="1:31">
      <c r="A70" cm="1">
        <f ca="1" t="array" ref="A70">INDEX(Sheet1!$A$2:$J$621,RANDBETWEEN(1,COUNTA(Sheet1!$A$2:$A$621)),COLUMN(A69))</f>
        <v>3275772</v>
      </c>
      <c r="B70" t="str">
        <f ca="1">VLOOKUP($A70,Sheet1!$A$2:$J$621,COLUMN(B70)-COLUMN($B$4)+2,FALSE)</f>
        <v>2025-04-19 22:59:50</v>
      </c>
      <c r="C70" t="str">
        <f ca="1">VLOOKUP($A70,Sheet1!$A$2:$J$621,COLUMN(C70)-COLUMN($B$4)+2,FALSE)</f>
        <v>小单32.36  大双32.36  大单35.28</v>
      </c>
      <c r="D70" t="str">
        <f ca="1">VLOOKUP($A70,Sheet1!$A$2:$J$621,COLUMN(D70)-COLUMN($B$4)+2,FALSE)</f>
        <v>大单</v>
      </c>
      <c r="E70">
        <f ca="1">VLOOKUP($A70,Sheet1!$A$2:$J$621,COLUMN(E70)-COLUMN($B$4)+2,FALSE)</f>
        <v>100</v>
      </c>
      <c r="F70">
        <f ca="1">VLOOKUP($A70,Sheet1!$A$2:$J$621,COLUMN(F70)-COLUMN($B$4)+2,FALSE)</f>
        <v>9</v>
      </c>
      <c r="G70" t="str">
        <f ca="1">VLOOKUP($A70,Sheet1!$A$2:$J$621,COLUMN(G70)-COLUMN($B$4)+2,FALSE)</f>
        <v>小单</v>
      </c>
      <c r="H70">
        <f ca="1">VLOOKUP($A70,Sheet1!$A$2:$J$621,COLUMN(H70)-COLUMN($B$4)+2,FALSE)</f>
        <v>152.7392</v>
      </c>
      <c r="I70">
        <f ca="1">VLOOKUP($A70,Sheet1!$A$2:$J$621,COLUMN(I70)-COLUMN($B$4)+2,FALSE)</f>
        <v>52.7392</v>
      </c>
      <c r="J70" t="str">
        <f ca="1">VLOOKUP($A70,Sheet1!$A$2:$J$621,COLUMN(J70)-COLUMN($B$4)+2,FALSE)</f>
        <v>是</v>
      </c>
      <c r="K70">
        <f ca="1" t="shared" si="18"/>
        <v>1</v>
      </c>
      <c r="L70" s="7">
        <f ca="1" t="shared" si="19"/>
        <v>1</v>
      </c>
      <c r="M70" s="7" cm="1">
        <f ca="1" t="array" ref="M70">IF(L69="",IF(OR(G69=0,G69=""),M69,""),IF(ROW()&lt;32,"",AVERAGE(IF(OFFSET(L$2,ROW()-31,0,30,1)&lt;&gt;"",OFFSET(L$2,ROW()-31,0,30,1)))))</f>
        <v>0.766666666666667</v>
      </c>
      <c r="N70" s="8">
        <f ca="1" t="shared" si="14"/>
        <v>0.781720430107527</v>
      </c>
      <c r="O70" s="7">
        <f ca="1" t="array" ref="O70">IF(L69="","",IF(ROW()&lt;32,"",AVERAGE(IF(OFFSET(L$2,ROW()-21,0,20,1)&lt;&gt;"",OFFSET(L$2,ROW()-21,0,20,1)))))</f>
        <v>0.75</v>
      </c>
      <c r="P70" s="8">
        <f ca="1" t="shared" si="5"/>
        <v>0.766129032258065</v>
      </c>
      <c r="Q70" s="7">
        <f ca="1" t="shared" si="20"/>
        <v>52.7392</v>
      </c>
      <c r="R70" s="7">
        <f ca="1" t="shared" si="22"/>
        <v>9576.07039999998</v>
      </c>
      <c r="S70" s="14">
        <f ca="1" t="shared" si="6"/>
        <v>0.0321130654575565</v>
      </c>
      <c r="T70" s="15">
        <f ca="1" t="shared" si="7"/>
        <v>0.781720430107527</v>
      </c>
      <c r="U70" s="14">
        <f ca="1" t="shared" si="8"/>
        <v>0.0631021680951319</v>
      </c>
      <c r="V70" s="9">
        <f ca="1" t="shared" si="9"/>
        <v>-0.229771914471651</v>
      </c>
      <c r="W70" s="16">
        <f ca="1" t="shared" si="15"/>
        <v>1.39639672520467</v>
      </c>
      <c r="X70" s="17">
        <f ca="1" t="shared" si="10"/>
        <v>0.263709836303535</v>
      </c>
      <c r="Y70" s="9">
        <f ca="1" t="shared" si="11"/>
        <v>0.18626455325368</v>
      </c>
      <c r="Z70" s="5">
        <f ca="1" t="shared" si="12"/>
        <v>0.0435672486619901</v>
      </c>
      <c r="AA70">
        <f ca="1" t="shared" si="21"/>
        <v>0</v>
      </c>
      <c r="AB70">
        <f ca="1" t="shared" si="17"/>
        <v>9900</v>
      </c>
      <c r="AC70">
        <f ca="1" t="shared" si="13"/>
        <v>0</v>
      </c>
      <c r="AD70" s="5">
        <f ca="1" t="shared" si="16"/>
        <v>0</v>
      </c>
      <c r="AE70">
        <f ca="1">IF(X70&gt;=$Y$1,I70,0)</f>
        <v>0</v>
      </c>
    </row>
    <row r="71" spans="1:31">
      <c r="A71" cm="1">
        <f ca="1" t="array" ref="A71">INDEX(Sheet1!$A$2:$J$621,RANDBETWEEN(1,COUNTA(Sheet1!$A$2:$A$621)),COLUMN(A70))</f>
        <v>3275661</v>
      </c>
      <c r="B71" t="str">
        <f ca="1">VLOOKUP($A71,Sheet1!$A$2:$J$621,COLUMN(B71)-COLUMN($B$4)+2,FALSE)</f>
        <v>2025-04-19 15:58:10</v>
      </c>
      <c r="C71" t="str">
        <f ca="1">VLOOKUP($A71,Sheet1!$A$2:$J$621,COLUMN(C71)-COLUMN($B$4)+2,FALSE)</f>
        <v>大双31.45  小双34.28  大单34.28</v>
      </c>
      <c r="D71" t="str">
        <f ca="1">VLOOKUP($A71,Sheet1!$A$2:$J$621,COLUMN(D71)-COLUMN($B$4)+2,FALSE)</f>
        <v>大双</v>
      </c>
      <c r="E71">
        <f ca="1">VLOOKUP($A71,Sheet1!$A$2:$J$621,COLUMN(E71)-COLUMN($B$4)+2,FALSE)</f>
        <v>100.01</v>
      </c>
      <c r="F71">
        <f ca="1">VLOOKUP($A71,Sheet1!$A$2:$J$621,COLUMN(F71)-COLUMN($B$4)+2,FALSE)</f>
        <v>8</v>
      </c>
      <c r="G71" t="str">
        <f ca="1">VLOOKUP($A71,Sheet1!$A$2:$J$621,COLUMN(G71)-COLUMN($B$4)+2,FALSE)</f>
        <v>小双</v>
      </c>
      <c r="H71">
        <f ca="1">VLOOKUP($A71,Sheet1!$A$2:$J$621,COLUMN(H71)-COLUMN($B$4)+2,FALSE)</f>
        <v>148.4324</v>
      </c>
      <c r="I71">
        <f ca="1">VLOOKUP($A71,Sheet1!$A$2:$J$621,COLUMN(I71)-COLUMN($B$4)+2,FALSE)</f>
        <v>48.4224</v>
      </c>
      <c r="J71" t="str">
        <f ca="1">VLOOKUP($A71,Sheet1!$A$2:$J$621,COLUMN(J71)-COLUMN($B$4)+2,FALSE)</f>
        <v>是</v>
      </c>
      <c r="K71">
        <f ca="1" t="shared" si="18"/>
        <v>1</v>
      </c>
      <c r="L71" s="7">
        <f ca="1" t="shared" si="19"/>
        <v>1</v>
      </c>
      <c r="M71" s="7" cm="1">
        <f ca="1" t="array" ref="M71">IF(L70="",IF(OR(G70=0,G70=""),M70,""),IF(ROW()&lt;32,"",AVERAGE(IF(OFFSET(L$2,ROW()-31,0,30,1)&lt;&gt;"",OFFSET(L$2,ROW()-31,0,30,1)))))</f>
        <v>0.766666666666667</v>
      </c>
      <c r="N71" s="8">
        <f ca="1" t="shared" si="14"/>
        <v>0.781720430107527</v>
      </c>
      <c r="O71" s="7">
        <f ca="1" t="array" ref="O71">IF(L70="","",IF(ROW()&lt;32,"",AVERAGE(IF(OFFSET(L$2,ROW()-21,0,20,1)&lt;&gt;"",OFFSET(L$2,ROW()-21,0,20,1)))))</f>
        <v>0.75</v>
      </c>
      <c r="P71" s="8">
        <f ca="1" t="shared" si="5"/>
        <v>0.766129032258065</v>
      </c>
      <c r="Q71" s="7">
        <f ca="1" t="shared" si="20"/>
        <v>48.4224</v>
      </c>
      <c r="R71" s="7">
        <f ca="1" t="shared" si="22"/>
        <v>9624.49279999998</v>
      </c>
      <c r="S71" s="14">
        <f ca="1" t="shared" si="6"/>
        <v>0.0324095290957725</v>
      </c>
      <c r="T71" s="15">
        <f ca="1" t="shared" si="7"/>
        <v>0.781720430107527</v>
      </c>
      <c r="U71" s="14">
        <f ca="1" t="shared" si="8"/>
        <v>0.0631021680951319</v>
      </c>
      <c r="V71" s="9">
        <f ca="1" t="shared" si="9"/>
        <v>-0.123918213019792</v>
      </c>
      <c r="W71" s="16">
        <f ca="1" t="shared" si="15"/>
        <v>1.39639672520467</v>
      </c>
      <c r="X71" s="17">
        <f ca="1" t="shared" si="10"/>
        <v>0.274384145540186</v>
      </c>
      <c r="Y71" s="9">
        <f ca="1" t="shared" si="11"/>
        <v>0.196055619063292</v>
      </c>
      <c r="Z71" s="5">
        <f ca="1" t="shared" si="12"/>
        <v>0.0495391192957109</v>
      </c>
      <c r="AA71">
        <f ca="1" t="shared" si="21"/>
        <v>0</v>
      </c>
      <c r="AB71">
        <f ca="1" t="shared" si="17"/>
        <v>9900</v>
      </c>
      <c r="AC71">
        <f ca="1" t="shared" si="13"/>
        <v>0</v>
      </c>
      <c r="AD71" s="5">
        <f ca="1" t="shared" si="16"/>
        <v>0</v>
      </c>
      <c r="AE71">
        <f ca="1">IF(X71&gt;=$Y$1,I71,0)</f>
        <v>0</v>
      </c>
    </row>
    <row r="72" spans="1:31">
      <c r="A72" cm="1">
        <f ca="1" t="array" ref="A72">INDEX(Sheet1!$A$2:$J$621,RANDBETWEEN(1,COUNTA(Sheet1!$A$2:$A$621)),COLUMN(A71))</f>
        <v>3275968</v>
      </c>
      <c r="B72" t="str">
        <f ca="1">VLOOKUP($A72,Sheet1!$A$2:$J$621,COLUMN(B72)-COLUMN($B$4)+2,FALSE)</f>
        <v>2025-04-20 10:25:47</v>
      </c>
      <c r="C72" t="str">
        <f ca="1">VLOOKUP($A72,Sheet1!$A$2:$J$621,COLUMN(C72)-COLUMN($B$4)+2,FALSE)</f>
        <v>小单31.45  小双34.28  大单34.28</v>
      </c>
      <c r="D72" t="str">
        <f ca="1">VLOOKUP($A72,Sheet1!$A$2:$J$621,COLUMN(D72)-COLUMN($B$4)+2,FALSE)</f>
        <v>小单</v>
      </c>
      <c r="E72">
        <f ca="1">VLOOKUP($A72,Sheet1!$A$2:$J$621,COLUMN(E72)-COLUMN($B$4)+2,FALSE)</f>
        <v>100.01</v>
      </c>
      <c r="F72">
        <f ca="1">VLOOKUP($A72,Sheet1!$A$2:$J$621,COLUMN(F72)-COLUMN($B$4)+2,FALSE)</f>
        <v>10</v>
      </c>
      <c r="G72" t="str">
        <f ca="1">VLOOKUP($A72,Sheet1!$A$2:$J$621,COLUMN(G72)-COLUMN($B$4)+2,FALSE)</f>
        <v>小双</v>
      </c>
      <c r="H72">
        <f ca="1">VLOOKUP($A72,Sheet1!$A$2:$J$621,COLUMN(H72)-COLUMN($B$4)+2,FALSE)</f>
        <v>148.4324</v>
      </c>
      <c r="I72">
        <f ca="1">VLOOKUP($A72,Sheet1!$A$2:$J$621,COLUMN(I72)-COLUMN($B$4)+2,FALSE)</f>
        <v>48.4224</v>
      </c>
      <c r="J72" t="str">
        <f ca="1">VLOOKUP($A72,Sheet1!$A$2:$J$621,COLUMN(J72)-COLUMN($B$4)+2,FALSE)</f>
        <v>是</v>
      </c>
      <c r="K72">
        <f ca="1" t="shared" si="18"/>
        <v>1</v>
      </c>
      <c r="L72" s="7">
        <f ca="1" t="shared" si="19"/>
        <v>1</v>
      </c>
      <c r="M72" s="7" cm="1">
        <f ca="1" t="array" ref="M72">IF(L71="",IF(OR(G71=0,G71=""),M71,""),IF(ROW()&lt;32,"",AVERAGE(IF(OFFSET(L$2,ROW()-31,0,30,1)&lt;&gt;"",OFFSET(L$2,ROW()-31,0,30,1)))))</f>
        <v>0.8</v>
      </c>
      <c r="N72" s="8">
        <f ca="1" t="shared" si="14"/>
        <v>0.781720430107527</v>
      </c>
      <c r="O72" s="7">
        <f ca="1" t="array" ref="O72">IF(L71="","",IF(ROW()&lt;32,"",AVERAGE(IF(OFFSET(L$2,ROW()-21,0,20,1)&lt;&gt;"",OFFSET(L$2,ROW()-21,0,20,1)))))</f>
        <v>0.8</v>
      </c>
      <c r="P72" s="8">
        <f ca="1" t="shared" si="5"/>
        <v>0.812903225806452</v>
      </c>
      <c r="Q72" s="7">
        <f ca="1" t="shared" si="20"/>
        <v>48.4224</v>
      </c>
      <c r="R72" s="7">
        <f ca="1" t="shared" si="22"/>
        <v>9672.91519999998</v>
      </c>
      <c r="S72" s="14">
        <f ca="1" t="shared" si="6"/>
        <v>0.0489387711382919</v>
      </c>
      <c r="T72" s="15">
        <f ca="1" t="shared" si="7"/>
        <v>0.781720430107527</v>
      </c>
      <c r="U72" s="14">
        <f ca="1" t="shared" si="8"/>
        <v>0.0631021680951319</v>
      </c>
      <c r="V72" s="9">
        <f ca="1" t="shared" si="9"/>
        <v>-0.0102624435123683</v>
      </c>
      <c r="W72" s="16">
        <f ca="1" t="shared" si="15"/>
        <v>1.39638222611087</v>
      </c>
      <c r="X72" s="17">
        <f ca="1" t="shared" si="10"/>
        <v>0.290707045194303</v>
      </c>
      <c r="Y72" s="9">
        <f ca="1" t="shared" si="11"/>
        <v>0.205520761676393</v>
      </c>
      <c r="Z72" s="5">
        <f ca="1" t="shared" si="12"/>
        <v>0.0549091270073773</v>
      </c>
      <c r="AA72">
        <f ca="1" t="shared" si="21"/>
        <v>0</v>
      </c>
      <c r="AB72">
        <f ca="1" t="shared" si="17"/>
        <v>9900</v>
      </c>
      <c r="AC72">
        <f ca="1" t="shared" si="13"/>
        <v>0</v>
      </c>
      <c r="AD72" s="5">
        <f ca="1" t="shared" si="16"/>
        <v>0</v>
      </c>
      <c r="AE72">
        <f ca="1">IF(X72&gt;=$Y$1,I72,0)</f>
        <v>0</v>
      </c>
    </row>
    <row r="73" spans="1:31">
      <c r="A73" cm="1">
        <f ca="1" t="array" ref="A73">INDEX(Sheet1!$A$2:$J$621,RANDBETWEEN(1,COUNTA(Sheet1!$A$2:$A$621)),COLUMN(A72))</f>
        <v>3275593</v>
      </c>
      <c r="B73" t="str">
        <f ca="1">VLOOKUP($A73,Sheet1!$A$2:$J$621,COLUMN(B73)-COLUMN($B$4)+2,FALSE)</f>
        <v>2025-04-19 12:00:14</v>
      </c>
      <c r="C73" t="str">
        <f ca="1">VLOOKUP($A73,Sheet1!$A$2:$J$621,COLUMN(C73)-COLUMN($B$4)+2,FALSE)</f>
        <v>小单32.36  大双32.36  大单35.28</v>
      </c>
      <c r="D73" t="str">
        <f ca="1">VLOOKUP($A73,Sheet1!$A$2:$J$621,COLUMN(D73)-COLUMN($B$4)+2,FALSE)</f>
        <v>大单</v>
      </c>
      <c r="E73">
        <f ca="1">VLOOKUP($A73,Sheet1!$A$2:$J$621,COLUMN(E73)-COLUMN($B$4)+2,FALSE)</f>
        <v>100</v>
      </c>
      <c r="F73">
        <f ca="1">VLOOKUP($A73,Sheet1!$A$2:$J$621,COLUMN(F73)-COLUMN($B$4)+2,FALSE)</f>
        <v>12</v>
      </c>
      <c r="G73" t="str">
        <f ca="1">VLOOKUP($A73,Sheet1!$A$2:$J$621,COLUMN(G73)-COLUMN($B$4)+2,FALSE)</f>
        <v>小双</v>
      </c>
      <c r="H73">
        <f ca="1">VLOOKUP($A73,Sheet1!$A$2:$J$621,COLUMN(H73)-COLUMN($B$4)+2,FALSE)</f>
        <v>0</v>
      </c>
      <c r="I73">
        <f ca="1">VLOOKUP($A73,Sheet1!$A$2:$J$621,COLUMN(I73)-COLUMN($B$4)+2,FALSE)</f>
        <v>-100</v>
      </c>
      <c r="J73" t="str">
        <f ca="1">VLOOKUP($A73,Sheet1!$A$2:$J$621,COLUMN(J73)-COLUMN($B$4)+2,FALSE)</f>
        <v>否</v>
      </c>
      <c r="K73">
        <f ca="1" t="shared" si="18"/>
        <v>0</v>
      </c>
      <c r="L73" s="7">
        <f ca="1" t="shared" si="19"/>
        <v>0</v>
      </c>
      <c r="M73" s="7" cm="1">
        <f ca="1" t="array" ref="M73">IF(L72="",IF(OR(G72=0,G72=""),M72,""),IF(ROW()&lt;32,"",AVERAGE(IF(OFFSET(L$2,ROW()-31,0,30,1)&lt;&gt;"",OFFSET(L$2,ROW()-31,0,30,1)))))</f>
        <v>0.766666666666667</v>
      </c>
      <c r="N73" s="8">
        <f ca="1" t="shared" si="14"/>
        <v>0.812903225806452</v>
      </c>
      <c r="O73" s="7">
        <f ca="1" t="array" ref="O73">IF(L72="","",IF(ROW()&lt;32,"",AVERAGE(IF(OFFSET(L$2,ROW()-21,0,20,1)&lt;&gt;"",OFFSET(L$2,ROW()-21,0,20,1)))))</f>
        <v>0.75</v>
      </c>
      <c r="P73" s="8">
        <f ca="1" t="shared" si="5"/>
        <v>0.766129032258065</v>
      </c>
      <c r="Q73" s="7">
        <f ca="1" t="shared" si="20"/>
        <v>-100</v>
      </c>
      <c r="R73" s="7">
        <f ca="1" t="shared" si="22"/>
        <v>9572.91519999998</v>
      </c>
      <c r="S73" s="14">
        <f ca="1" t="shared" si="6"/>
        <v>0.0486818583364848</v>
      </c>
      <c r="T73" s="15">
        <f ca="1" t="shared" si="7"/>
        <v>0.812903225806452</v>
      </c>
      <c r="U73" s="14">
        <f ca="1" t="shared" si="8"/>
        <v>0.0581577995926414</v>
      </c>
      <c r="V73" s="9">
        <f ca="1" t="shared" si="9"/>
        <v>0.0978072791338274</v>
      </c>
      <c r="W73" s="16">
        <f ca="1" t="shared" si="15"/>
        <v>1.66502106992358</v>
      </c>
      <c r="X73" s="17">
        <f ca="1" t="shared" si="10"/>
        <v>0.336020697690184</v>
      </c>
      <c r="Y73" s="9">
        <f ca="1" t="shared" si="11"/>
        <v>0.217384392223101</v>
      </c>
      <c r="Z73" s="5">
        <f ca="1" t="shared" si="12"/>
        <v>0.0644078994022329</v>
      </c>
      <c r="AA73">
        <f ca="1" t="shared" si="21"/>
        <v>0</v>
      </c>
      <c r="AB73">
        <f ca="1" t="shared" si="17"/>
        <v>9900</v>
      </c>
      <c r="AC73">
        <f ca="1" t="shared" si="13"/>
        <v>0</v>
      </c>
      <c r="AD73" s="5">
        <f ca="1" t="shared" si="16"/>
        <v>0</v>
      </c>
      <c r="AE73">
        <f ca="1">IF(X73&gt;=$Y$1,I73,0)</f>
        <v>0</v>
      </c>
    </row>
    <row r="74" spans="1:31">
      <c r="A74" cm="1">
        <f ca="1" t="array" ref="A74">INDEX(Sheet1!$A$2:$J$621,RANDBETWEEN(1,COUNTA(Sheet1!$A$2:$A$621)),COLUMN(A73))</f>
        <v>3276066</v>
      </c>
      <c r="B74" t="str">
        <f ca="1">VLOOKUP($A74,Sheet1!$A$2:$J$621,COLUMN(B74)-COLUMN($B$4)+2,FALSE)</f>
        <v>2025-04-20 16:08:42</v>
      </c>
      <c r="C74" t="str">
        <f ca="1">VLOOKUP($A74,Sheet1!$A$2:$J$621,COLUMN(C74)-COLUMN($B$4)+2,FALSE)</f>
        <v>小单32.36  大双32.36  大单35.28</v>
      </c>
      <c r="D74" t="str">
        <f ca="1">VLOOKUP($A74,Sheet1!$A$2:$J$621,COLUMN(D74)-COLUMN($B$4)+2,FALSE)</f>
        <v>大单</v>
      </c>
      <c r="E74">
        <f ca="1">VLOOKUP($A74,Sheet1!$A$2:$J$621,COLUMN(E74)-COLUMN($B$4)+2,FALSE)</f>
        <v>100</v>
      </c>
      <c r="F74">
        <f ca="1">VLOOKUP($A74,Sheet1!$A$2:$J$621,COLUMN(F74)-COLUMN($B$4)+2,FALSE)</f>
        <v>15</v>
      </c>
      <c r="G74" t="str">
        <f ca="1">VLOOKUP($A74,Sheet1!$A$2:$J$621,COLUMN(G74)-COLUMN($B$4)+2,FALSE)</f>
        <v>大单</v>
      </c>
      <c r="H74">
        <f ca="1">VLOOKUP($A74,Sheet1!$A$2:$J$621,COLUMN(H74)-COLUMN($B$4)+2,FALSE)</f>
        <v>152.7624</v>
      </c>
      <c r="I74">
        <f ca="1">VLOOKUP($A74,Sheet1!$A$2:$J$621,COLUMN(I74)-COLUMN($B$4)+2,FALSE)</f>
        <v>52.7624</v>
      </c>
      <c r="J74" t="str">
        <f ca="1">VLOOKUP($A74,Sheet1!$A$2:$J$621,COLUMN(J74)-COLUMN($B$4)+2,FALSE)</f>
        <v>是</v>
      </c>
      <c r="K74">
        <f ca="1" t="shared" si="18"/>
        <v>1</v>
      </c>
      <c r="L74" s="7">
        <f ca="1" t="shared" si="19"/>
        <v>1</v>
      </c>
      <c r="M74" s="7" cm="1">
        <f ca="1" t="array" ref="M74">IF(L73="",IF(OR(G73=0,G73=""),M73,""),IF(ROW()&lt;32,"",AVERAGE(IF(OFFSET(L$2,ROW()-31,0,30,1)&lt;&gt;"",OFFSET(L$2,ROW()-31,0,30,1)))))</f>
        <v>0.766666666666667</v>
      </c>
      <c r="N74" s="8">
        <f ca="1" t="shared" si="14"/>
        <v>0.717204301075269</v>
      </c>
      <c r="O74" s="7">
        <f ca="1" t="array" ref="O74">IF(L73="","",IF(ROW()&lt;32,"",AVERAGE(IF(OFFSET(L$2,ROW()-21,0,20,1)&lt;&gt;"",OFFSET(L$2,ROW()-21,0,20,1)))))</f>
        <v>0.75</v>
      </c>
      <c r="P74" s="8">
        <f ca="1" t="shared" si="5"/>
        <v>0.701612903225806</v>
      </c>
      <c r="Q74" s="7">
        <f ca="1" t="shared" si="20"/>
        <v>52.7624</v>
      </c>
      <c r="R74" s="7">
        <f ca="1" t="shared" si="22"/>
        <v>9625.67759999998</v>
      </c>
      <c r="S74" s="14">
        <f ca="1" t="shared" si="6"/>
        <v>0.0319401288754037</v>
      </c>
      <c r="T74" s="15">
        <f ca="1" t="shared" si="7"/>
        <v>0.717204301075269</v>
      </c>
      <c r="U74" s="14">
        <f ca="1" t="shared" si="8"/>
        <v>0.0527726464542891</v>
      </c>
      <c r="V74" s="9">
        <f ca="1" t="shared" si="9"/>
        <v>0.18929556098688</v>
      </c>
      <c r="W74" s="16">
        <f ca="1" t="shared" si="15"/>
        <v>1.39638222611087</v>
      </c>
      <c r="X74" s="17">
        <f ca="1" t="shared" si="10"/>
        <v>0.295758883651163</v>
      </c>
      <c r="Y74" s="9">
        <f ca="1" t="shared" si="11"/>
        <v>0.223915599842107</v>
      </c>
      <c r="Z74" s="5">
        <f ca="1" t="shared" si="12"/>
        <v>0.0653597948477926</v>
      </c>
      <c r="AA74">
        <f ca="1" t="shared" si="21"/>
        <v>0</v>
      </c>
      <c r="AB74">
        <f ca="1" t="shared" si="17"/>
        <v>9900</v>
      </c>
      <c r="AC74">
        <f ca="1" t="shared" si="13"/>
        <v>0</v>
      </c>
      <c r="AD74" s="5">
        <f ca="1" t="shared" si="16"/>
        <v>0</v>
      </c>
      <c r="AE74">
        <f ca="1">IF(X74&gt;=$Y$1,I74,0)</f>
        <v>0</v>
      </c>
    </row>
    <row r="75" spans="1:31">
      <c r="A75" cm="1">
        <f ca="1" t="array" ref="A75">INDEX(Sheet1!$A$2:$J$621,RANDBETWEEN(1,COUNTA(Sheet1!$A$2:$A$621)),COLUMN(A74))</f>
        <v>3275630</v>
      </c>
      <c r="B75" t="str">
        <f ca="1">VLOOKUP($A75,Sheet1!$A$2:$J$621,COLUMN(B75)-COLUMN($B$4)+2,FALSE)</f>
        <v>2025-04-19 14:09:44</v>
      </c>
      <c r="C75" t="str">
        <f ca="1">VLOOKUP($A75,Sheet1!$A$2:$J$621,COLUMN(C75)-COLUMN($B$4)+2,FALSE)</f>
        <v>大双31.45  小双34.28  大单34.28</v>
      </c>
      <c r="D75" t="str">
        <f ca="1">VLOOKUP($A75,Sheet1!$A$2:$J$621,COLUMN(D75)-COLUMN($B$4)+2,FALSE)</f>
        <v>大双</v>
      </c>
      <c r="E75">
        <f ca="1">VLOOKUP($A75,Sheet1!$A$2:$J$621,COLUMN(E75)-COLUMN($B$4)+2,FALSE)</f>
        <v>100.01</v>
      </c>
      <c r="F75">
        <f ca="1">VLOOKUP($A75,Sheet1!$A$2:$J$621,COLUMN(F75)-COLUMN($B$4)+2,FALSE)</f>
        <v>21</v>
      </c>
      <c r="G75" t="str">
        <f ca="1">VLOOKUP($A75,Sheet1!$A$2:$J$621,COLUMN(G75)-COLUMN($B$4)+2,FALSE)</f>
        <v>大单</v>
      </c>
      <c r="H75">
        <f ca="1">VLOOKUP($A75,Sheet1!$A$2:$J$621,COLUMN(H75)-COLUMN($B$4)+2,FALSE)</f>
        <v>148.4324</v>
      </c>
      <c r="I75">
        <f ca="1">VLOOKUP($A75,Sheet1!$A$2:$J$621,COLUMN(I75)-COLUMN($B$4)+2,FALSE)</f>
        <v>48.4224</v>
      </c>
      <c r="J75" t="str">
        <f ca="1">VLOOKUP($A75,Sheet1!$A$2:$J$621,COLUMN(J75)-COLUMN($B$4)+2,FALSE)</f>
        <v>是</v>
      </c>
      <c r="K75">
        <f ca="1" t="shared" si="18"/>
        <v>1</v>
      </c>
      <c r="L75" s="7">
        <f ca="1" t="shared" si="19"/>
        <v>1</v>
      </c>
      <c r="M75" s="7" cm="1">
        <f ca="1" t="array" ref="M75">IF(L74="",IF(OR(G74=0,G74=""),M74,""),IF(ROW()&lt;32,"",AVERAGE(IF(OFFSET(L$2,ROW()-31,0,30,1)&lt;&gt;"",OFFSET(L$2,ROW()-31,0,30,1)))))</f>
        <v>0.766666666666667</v>
      </c>
      <c r="N75" s="8">
        <f ca="1" t="shared" si="14"/>
        <v>0.781720430107527</v>
      </c>
      <c r="O75" s="7">
        <f ca="1" t="array" ref="O75">IF(L74="","",IF(ROW()&lt;32,"",AVERAGE(IF(OFFSET(L$2,ROW()-21,0,20,1)&lt;&gt;"",OFFSET(L$2,ROW()-21,0,20,1)))))</f>
        <v>0.75</v>
      </c>
      <c r="P75" s="8">
        <f ca="1" t="shared" si="5"/>
        <v>0.766129032258065</v>
      </c>
      <c r="Q75" s="7">
        <f ca="1" t="shared" si="20"/>
        <v>48.4224</v>
      </c>
      <c r="R75" s="7">
        <f ca="1" t="shared" si="22"/>
        <v>9674.09999999998</v>
      </c>
      <c r="S75" s="14">
        <f ca="1" t="shared" si="6"/>
        <v>0.0317594911868316</v>
      </c>
      <c r="T75" s="15">
        <f ca="1" t="shared" si="7"/>
        <v>0.781720430107527</v>
      </c>
      <c r="U75" s="14">
        <f ca="1" t="shared" si="8"/>
        <v>0.0473851243844246</v>
      </c>
      <c r="V75" s="9">
        <f ca="1" t="shared" si="9"/>
        <v>0.287041998615155</v>
      </c>
      <c r="W75" s="16">
        <f ca="1" t="shared" si="15"/>
        <v>1.39641122429848</v>
      </c>
      <c r="X75" s="17">
        <f ca="1" t="shared" si="10"/>
        <v>0.320001718353591</v>
      </c>
      <c r="Y75" s="9">
        <f ca="1" t="shared" si="11"/>
        <v>0.231306839727605</v>
      </c>
      <c r="Z75" s="5">
        <f ca="1" t="shared" si="12"/>
        <v>0.0678148951244174</v>
      </c>
      <c r="AA75">
        <f ca="1" t="shared" si="21"/>
        <v>0</v>
      </c>
      <c r="AB75">
        <f ca="1" t="shared" si="17"/>
        <v>9900</v>
      </c>
      <c r="AC75">
        <f ca="1" t="shared" si="13"/>
        <v>0</v>
      </c>
      <c r="AD75" s="5">
        <f ca="1" t="shared" si="16"/>
        <v>0</v>
      </c>
      <c r="AE75">
        <f ca="1">IF(X75&gt;=$Y$1,I75,0)</f>
        <v>0</v>
      </c>
    </row>
    <row r="76" spans="1:31">
      <c r="A76" cm="1">
        <f ca="1" t="array" ref="A76">INDEX(Sheet1!$A$2:$J$621,RANDBETWEEN(1,COUNTA(Sheet1!$A$2:$A$621)),COLUMN(A75))</f>
        <v>3275981</v>
      </c>
      <c r="B76" t="str">
        <f ca="1">VLOOKUP($A76,Sheet1!$A$2:$J$621,COLUMN(B76)-COLUMN($B$4)+2,FALSE)</f>
        <v>2025-04-20 11:11:10</v>
      </c>
      <c r="C76" t="str">
        <f ca="1">VLOOKUP($A76,Sheet1!$A$2:$J$621,COLUMN(C76)-COLUMN($B$4)+2,FALSE)</f>
        <v>小单32.36  大双32.36  大单35.28</v>
      </c>
      <c r="D76" t="str">
        <f ca="1">VLOOKUP($A76,Sheet1!$A$2:$J$621,COLUMN(D76)-COLUMN($B$4)+2,FALSE)</f>
        <v>大单</v>
      </c>
      <c r="E76">
        <f ca="1">VLOOKUP($A76,Sheet1!$A$2:$J$621,COLUMN(E76)-COLUMN($B$4)+2,FALSE)</f>
        <v>100</v>
      </c>
      <c r="F76">
        <f ca="1">VLOOKUP($A76,Sheet1!$A$2:$J$621,COLUMN(F76)-COLUMN($B$4)+2,FALSE)</f>
        <v>8</v>
      </c>
      <c r="G76" t="str">
        <f ca="1">VLOOKUP($A76,Sheet1!$A$2:$J$621,COLUMN(G76)-COLUMN($B$4)+2,FALSE)</f>
        <v>小双</v>
      </c>
      <c r="H76">
        <f ca="1">VLOOKUP($A76,Sheet1!$A$2:$J$621,COLUMN(H76)-COLUMN($B$4)+2,FALSE)</f>
        <v>0</v>
      </c>
      <c r="I76">
        <f ca="1">VLOOKUP($A76,Sheet1!$A$2:$J$621,COLUMN(I76)-COLUMN($B$4)+2,FALSE)</f>
        <v>-100</v>
      </c>
      <c r="J76" t="str">
        <f ca="1">VLOOKUP($A76,Sheet1!$A$2:$J$621,COLUMN(J76)-COLUMN($B$4)+2,FALSE)</f>
        <v>否</v>
      </c>
      <c r="K76">
        <f ca="1" t="shared" si="18"/>
        <v>0</v>
      </c>
      <c r="L76" s="7">
        <f ca="1" t="shared" si="19"/>
        <v>0</v>
      </c>
      <c r="M76" s="7" cm="1">
        <f ca="1" t="array" ref="M76">IF(L75="",IF(OR(G75=0,G75=""),M75,""),IF(ROW()&lt;32,"",AVERAGE(IF(OFFSET(L$2,ROW()-31,0,30,1)&lt;&gt;"",OFFSET(L$2,ROW()-31,0,30,1)))))</f>
        <v>0.733333333333333</v>
      </c>
      <c r="N76" s="8">
        <f ca="1" t="shared" si="14"/>
        <v>0.781720430107527</v>
      </c>
      <c r="O76" s="7">
        <f ca="1" t="array" ref="O76">IF(L75="","",IF(ROW()&lt;32,"",AVERAGE(IF(OFFSET(L$2,ROW()-21,0,20,1)&lt;&gt;"",OFFSET(L$2,ROW()-21,0,20,1)))))</f>
        <v>0.7</v>
      </c>
      <c r="P76" s="8">
        <f ca="1" t="shared" si="5"/>
        <v>0.719354838709677</v>
      </c>
      <c r="Q76" s="7">
        <f ca="1" t="shared" si="20"/>
        <v>-100</v>
      </c>
      <c r="R76" s="7">
        <f ca="1" t="shared" si="22"/>
        <v>9574.09999999998</v>
      </c>
      <c r="S76" s="14">
        <f ca="1" t="shared" si="6"/>
        <v>0.031120854087525</v>
      </c>
      <c r="T76" s="15">
        <f ca="1" t="shared" si="7"/>
        <v>0.781720430107527</v>
      </c>
      <c r="U76" s="14">
        <f ca="1" t="shared" si="8"/>
        <v>0.0419999712460723</v>
      </c>
      <c r="V76" s="9">
        <f ca="1" t="shared" si="9"/>
        <v>0.393208191570847</v>
      </c>
      <c r="W76" s="16">
        <f ca="1" t="shared" si="15"/>
        <v>1.39098656333979</v>
      </c>
      <c r="X76" s="17">
        <f ca="1" t="shared" si="10"/>
        <v>0.331499826365005</v>
      </c>
      <c r="Y76" s="9">
        <f ca="1" t="shared" si="11"/>
        <v>0.238463481630277</v>
      </c>
      <c r="Z76" s="5">
        <f ca="1" t="shared" si="12"/>
        <v>0.0702580799900134</v>
      </c>
      <c r="AA76">
        <f ca="1" t="shared" si="21"/>
        <v>0</v>
      </c>
      <c r="AB76">
        <f ca="1" t="shared" si="17"/>
        <v>9900</v>
      </c>
      <c r="AC76">
        <f ca="1" t="shared" si="13"/>
        <v>0</v>
      </c>
      <c r="AD76" s="5">
        <f ca="1" t="shared" si="16"/>
        <v>0</v>
      </c>
      <c r="AE76">
        <f ca="1">IF(X76&gt;=$Y$1,I76,0)</f>
        <v>0</v>
      </c>
    </row>
    <row r="77" spans="1:31">
      <c r="A77" cm="1">
        <f ca="1" t="array" ref="A77">INDEX(Sheet1!$A$2:$J$621,RANDBETWEEN(1,COUNTA(Sheet1!$A$2:$A$621)),COLUMN(A76))</f>
        <v>3275771</v>
      </c>
      <c r="B77" t="str">
        <f ca="1">VLOOKUP($A77,Sheet1!$A$2:$J$621,COLUMN(B77)-COLUMN($B$4)+2,FALSE)</f>
        <v>2025-04-19 22:56:19</v>
      </c>
      <c r="C77" t="str">
        <f ca="1">VLOOKUP($A77,Sheet1!$A$2:$J$621,COLUMN(C77)-COLUMN($B$4)+2,FALSE)</f>
        <v>小单32.36  大双32.36  大单35.28</v>
      </c>
      <c r="D77" t="str">
        <f ca="1">VLOOKUP($A77,Sheet1!$A$2:$J$621,COLUMN(D77)-COLUMN($B$4)+2,FALSE)</f>
        <v>大单</v>
      </c>
      <c r="E77">
        <f ca="1">VLOOKUP($A77,Sheet1!$A$2:$J$621,COLUMN(E77)-COLUMN($B$4)+2,FALSE)</f>
        <v>100</v>
      </c>
      <c r="F77">
        <f ca="1">VLOOKUP($A77,Sheet1!$A$2:$J$621,COLUMN(F77)-COLUMN($B$4)+2,FALSE)</f>
        <v>16</v>
      </c>
      <c r="G77" t="str">
        <f ca="1">VLOOKUP($A77,Sheet1!$A$2:$J$621,COLUMN(G77)-COLUMN($B$4)+2,FALSE)</f>
        <v>大双</v>
      </c>
      <c r="H77">
        <f ca="1">VLOOKUP($A77,Sheet1!$A$2:$J$621,COLUMN(H77)-COLUMN($B$4)+2,FALSE)</f>
        <v>152.7392</v>
      </c>
      <c r="I77">
        <f ca="1">VLOOKUP($A77,Sheet1!$A$2:$J$621,COLUMN(I77)-COLUMN($B$4)+2,FALSE)</f>
        <v>52.7392</v>
      </c>
      <c r="J77" t="str">
        <f ca="1">VLOOKUP($A77,Sheet1!$A$2:$J$621,COLUMN(J77)-COLUMN($B$4)+2,FALSE)</f>
        <v>是</v>
      </c>
      <c r="K77">
        <f ca="1" t="shared" si="18"/>
        <v>1</v>
      </c>
      <c r="L77" s="7">
        <f ca="1" t="shared" si="19"/>
        <v>1</v>
      </c>
      <c r="M77" s="7" cm="1">
        <f ca="1" t="array" ref="M77">IF(L76="",IF(OR(G76=0,G76=""),M76,""),IF(ROW()&lt;32,"",AVERAGE(IF(OFFSET(L$2,ROW()-31,0,30,1)&lt;&gt;"",OFFSET(L$2,ROW()-31,0,30,1)))))</f>
        <v>0.733333333333333</v>
      </c>
      <c r="N77" s="8">
        <f ca="1" t="shared" si="14"/>
        <v>0.686021505376344</v>
      </c>
      <c r="O77" s="7">
        <f ca="1" t="array" ref="O77">IF(L76="","",IF(ROW()&lt;32,"",AVERAGE(IF(OFFSET(L$2,ROW()-21,0,20,1)&lt;&gt;"",OFFSET(L$2,ROW()-21,0,20,1)))))</f>
        <v>0.7</v>
      </c>
      <c r="P77" s="8">
        <f ca="1" t="shared" si="5"/>
        <v>0.654838709677419</v>
      </c>
      <c r="Q77" s="7">
        <f ca="1" t="shared" si="20"/>
        <v>52.7392</v>
      </c>
      <c r="R77" s="7">
        <f ca="1" t="shared" si="22"/>
        <v>9626.83919999998</v>
      </c>
      <c r="S77" s="14">
        <f ca="1" t="shared" si="6"/>
        <v>0.0147555833973891</v>
      </c>
      <c r="T77" s="15">
        <f ca="1" t="shared" si="7"/>
        <v>0.686021505376344</v>
      </c>
      <c r="U77" s="14">
        <f ca="1" t="shared" si="8"/>
        <v>0.0413192710291274</v>
      </c>
      <c r="V77" s="9">
        <f ca="1" t="shared" si="9"/>
        <v>0.496455519226335</v>
      </c>
      <c r="W77" s="16">
        <f ca="1" t="shared" si="15"/>
        <v>1.17784523082051</v>
      </c>
      <c r="X77" s="17">
        <f ca="1" t="shared" si="10"/>
        <v>0.296665269790432</v>
      </c>
      <c r="Y77" s="9">
        <f ca="1" t="shared" si="11"/>
        <v>0.242343600840954</v>
      </c>
      <c r="Z77" s="5">
        <f ca="1" t="shared" si="12"/>
        <v>0.0694110401992206</v>
      </c>
      <c r="AA77">
        <f ca="1" t="shared" si="21"/>
        <v>0</v>
      </c>
      <c r="AB77">
        <f ca="1" t="shared" si="17"/>
        <v>9900</v>
      </c>
      <c r="AC77">
        <f ca="1" t="shared" si="13"/>
        <v>0</v>
      </c>
      <c r="AD77" s="5">
        <f ca="1" t="shared" si="16"/>
        <v>0</v>
      </c>
      <c r="AE77">
        <f ca="1">IF(X77&gt;=$Y$1,I77,0)</f>
        <v>0</v>
      </c>
    </row>
    <row r="78" spans="1:31">
      <c r="A78" cm="1">
        <f ca="1" t="array" ref="A78">INDEX(Sheet1!$A$2:$J$621,RANDBETWEEN(1,COUNTA(Sheet1!$A$2:$A$621)),COLUMN(A77))</f>
        <v>3275460</v>
      </c>
      <c r="B78" t="str">
        <f ca="1">VLOOKUP($A78,Sheet1!$A$2:$J$621,COLUMN(B78)-COLUMN($B$4)+2,FALSE)</f>
        <v>2025-04-19 04:14:45</v>
      </c>
      <c r="C78" t="str">
        <f ca="1">VLOOKUP($A78,Sheet1!$A$2:$J$621,COLUMN(C78)-COLUMN($B$4)+2,FALSE)</f>
        <v>小单31.45  小双34.28  大单34.28</v>
      </c>
      <c r="D78" t="str">
        <f ca="1">VLOOKUP($A78,Sheet1!$A$2:$J$621,COLUMN(D78)-COLUMN($B$4)+2,FALSE)</f>
        <v>小单</v>
      </c>
      <c r="E78">
        <f ca="1">VLOOKUP($A78,Sheet1!$A$2:$J$621,COLUMN(E78)-COLUMN($B$4)+2,FALSE)</f>
        <v>100.01</v>
      </c>
      <c r="F78">
        <f ca="1">VLOOKUP($A78,Sheet1!$A$2:$J$621,COLUMN(F78)-COLUMN($B$4)+2,FALSE)</f>
        <v>13</v>
      </c>
      <c r="G78" t="str">
        <f ca="1">VLOOKUP($A78,Sheet1!$A$2:$J$621,COLUMN(G78)-COLUMN($B$4)+2,FALSE)</f>
        <v>小单</v>
      </c>
      <c r="H78">
        <f ca="1">VLOOKUP($A78,Sheet1!$A$2:$J$621,COLUMN(H78)-COLUMN($B$4)+2,FALSE)</f>
        <v>0</v>
      </c>
      <c r="I78">
        <f ca="1">VLOOKUP($A78,Sheet1!$A$2:$J$621,COLUMN(I78)-COLUMN($B$4)+2,FALSE)</f>
        <v>-100.01</v>
      </c>
      <c r="J78" t="str">
        <f ca="1">VLOOKUP($A78,Sheet1!$A$2:$J$621,COLUMN(J78)-COLUMN($B$4)+2,FALSE)</f>
        <v>否</v>
      </c>
      <c r="K78">
        <f ca="1" t="shared" si="18"/>
        <v>0</v>
      </c>
      <c r="L78" s="7">
        <f ca="1" t="shared" si="19"/>
        <v>1</v>
      </c>
      <c r="M78" s="7" cm="1">
        <f ca="1" t="array" ref="M78">IF(L77="",IF(OR(G77=0,G77=""),M77,""),IF(ROW()&lt;32,"",AVERAGE(IF(OFFSET(L$2,ROW()-31,0,30,1)&lt;&gt;"",OFFSET(L$2,ROW()-31,0,30,1)))))</f>
        <v>0.733333333333333</v>
      </c>
      <c r="N78" s="8">
        <f ca="1" t="shared" si="14"/>
        <v>0.750537634408602</v>
      </c>
      <c r="O78" s="7">
        <f ca="1" t="array" ref="O78">IF(L77="","",IF(ROW()&lt;32,"",AVERAGE(IF(OFFSET(L$2,ROW()-21,0,20,1)&lt;&gt;"",OFFSET(L$2,ROW()-21,0,20,1)))))</f>
        <v>0.7</v>
      </c>
      <c r="P78" s="8">
        <f ca="1" t="shared" si="5"/>
        <v>0.719354838709677</v>
      </c>
      <c r="Q78" s="7">
        <f ca="1" t="shared" si="20"/>
        <v>-68.1</v>
      </c>
      <c r="R78" s="7">
        <f ca="1" t="shared" si="22"/>
        <v>9558.73919999998</v>
      </c>
      <c r="S78" s="14">
        <f ca="1" t="shared" si="6"/>
        <v>0.0146735609829304</v>
      </c>
      <c r="T78" s="15">
        <f ca="1" t="shared" si="7"/>
        <v>0.750537634408602</v>
      </c>
      <c r="U78" s="14">
        <f ca="1" t="shared" si="8"/>
        <v>0.0413192710291274</v>
      </c>
      <c r="V78" s="9">
        <f ca="1" t="shared" si="9"/>
        <v>0.620171603846483</v>
      </c>
      <c r="W78" s="16">
        <f ca="1" t="shared" si="15"/>
        <v>1.17781945447475</v>
      </c>
      <c r="X78" s="17">
        <f ca="1" t="shared" si="10"/>
        <v>0.321912919699985</v>
      </c>
      <c r="Y78" s="9">
        <f ca="1" t="shared" si="11"/>
        <v>0.247316683269643</v>
      </c>
      <c r="Z78" s="5">
        <f ca="1" t="shared" si="12"/>
        <v>0.0699124270271731</v>
      </c>
      <c r="AA78">
        <f ca="1" t="shared" si="21"/>
        <v>0</v>
      </c>
      <c r="AB78">
        <f ca="1" t="shared" si="17"/>
        <v>9900</v>
      </c>
      <c r="AC78">
        <f ca="1" t="shared" si="13"/>
        <v>0</v>
      </c>
      <c r="AD78" s="5">
        <f ca="1" t="shared" si="16"/>
        <v>0</v>
      </c>
      <c r="AE78">
        <f ca="1">IF(X78&gt;=$Y$1,I78,0)</f>
        <v>0</v>
      </c>
    </row>
    <row r="79" spans="1:31">
      <c r="A79" cm="1">
        <f ca="1" t="array" ref="A79">INDEX(Sheet1!$A$2:$J$621,RANDBETWEEN(1,COUNTA(Sheet1!$A$2:$A$621)),COLUMN(A78))</f>
        <v>3275684</v>
      </c>
      <c r="B79" t="str">
        <f ca="1">VLOOKUP($A79,Sheet1!$A$2:$J$621,COLUMN(B79)-COLUMN($B$4)+2,FALSE)</f>
        <v>2025-04-19 17:18:39</v>
      </c>
      <c r="C79" t="str">
        <f ca="1">VLOOKUP($A79,Sheet1!$A$2:$J$621,COLUMN(C79)-COLUMN($B$4)+2,FALSE)</f>
        <v>小单32.36  小双35.28  大双32.36</v>
      </c>
      <c r="D79" t="str">
        <f ca="1">VLOOKUP($A79,Sheet1!$A$2:$J$621,COLUMN(D79)-COLUMN($B$4)+2,FALSE)</f>
        <v>小双</v>
      </c>
      <c r="E79">
        <f ca="1">VLOOKUP($A79,Sheet1!$A$2:$J$621,COLUMN(E79)-COLUMN($B$4)+2,FALSE)</f>
        <v>100</v>
      </c>
      <c r="F79">
        <f ca="1">VLOOKUP($A79,Sheet1!$A$2:$J$621,COLUMN(F79)-COLUMN($B$4)+2,FALSE)</f>
        <v>21</v>
      </c>
      <c r="G79" t="str">
        <f ca="1">VLOOKUP($A79,Sheet1!$A$2:$J$621,COLUMN(G79)-COLUMN($B$4)+2,FALSE)</f>
        <v>大单</v>
      </c>
      <c r="H79">
        <f ca="1">VLOOKUP($A79,Sheet1!$A$2:$J$621,COLUMN(H79)-COLUMN($B$4)+2,FALSE)</f>
        <v>0</v>
      </c>
      <c r="I79">
        <f ca="1">VLOOKUP($A79,Sheet1!$A$2:$J$621,COLUMN(I79)-COLUMN($B$4)+2,FALSE)</f>
        <v>-100</v>
      </c>
      <c r="J79" t="str">
        <f ca="1">VLOOKUP($A79,Sheet1!$A$2:$J$621,COLUMN(J79)-COLUMN($B$4)+2,FALSE)</f>
        <v>否</v>
      </c>
      <c r="K79">
        <f ca="1" t="shared" si="18"/>
        <v>0</v>
      </c>
      <c r="L79" s="7">
        <f ca="1" t="shared" si="19"/>
        <v>0</v>
      </c>
      <c r="M79" s="7" cm="1">
        <f ca="1" t="array" ref="M79">IF(L78="",IF(OR(G78=0,G78=""),M78,""),IF(ROW()&lt;32,"",AVERAGE(IF(OFFSET(L$2,ROW()-31,0,30,1)&lt;&gt;"",OFFSET(L$2,ROW()-31,0,30,1)))))</f>
        <v>0.7</v>
      </c>
      <c r="N79" s="8">
        <f ca="1" t="shared" si="14"/>
        <v>0.750537634408602</v>
      </c>
      <c r="O79" s="7">
        <f ca="1" t="array" ref="O79">IF(L78="","",IF(ROW()&lt;32,"",AVERAGE(IF(OFFSET(L$2,ROW()-21,0,20,1)&lt;&gt;"",OFFSET(L$2,ROW()-21,0,20,1)))))</f>
        <v>0.65</v>
      </c>
      <c r="P79" s="8">
        <f ca="1" t="shared" si="5"/>
        <v>0.67258064516129</v>
      </c>
      <c r="Q79" s="7">
        <f ca="1" t="shared" si="20"/>
        <v>-100</v>
      </c>
      <c r="R79" s="7">
        <f ca="1" t="shared" si="22"/>
        <v>9458.73919999998</v>
      </c>
      <c r="S79" s="14">
        <f ca="1" t="shared" si="6"/>
        <v>0.00237989663722539</v>
      </c>
      <c r="T79" s="15">
        <f ca="1" t="shared" si="7"/>
        <v>0.750537634408602</v>
      </c>
      <c r="U79" s="14">
        <f ca="1" t="shared" si="8"/>
        <v>0.0413192710291274</v>
      </c>
      <c r="V79" s="9">
        <f ca="1" t="shared" si="9"/>
        <v>0.685254490011216</v>
      </c>
      <c r="W79" s="16">
        <f ca="1" t="shared" si="15"/>
        <v>1.00729676219427</v>
      </c>
      <c r="X79" s="17">
        <f ca="1" t="shared" si="10"/>
        <v>0.307680839784698</v>
      </c>
      <c r="Y79" s="9">
        <f ca="1" t="shared" si="11"/>
        <v>0.250867516005823</v>
      </c>
      <c r="Z79" s="5">
        <f ca="1" t="shared" si="12"/>
        <v>0.0692962301045749</v>
      </c>
      <c r="AA79">
        <f ca="1" t="shared" si="21"/>
        <v>0</v>
      </c>
      <c r="AB79">
        <f ca="1" t="shared" si="17"/>
        <v>9900</v>
      </c>
      <c r="AC79">
        <f ca="1" t="shared" si="13"/>
        <v>1</v>
      </c>
      <c r="AD79" s="5">
        <f ca="1" t="shared" si="16"/>
        <v>0</v>
      </c>
      <c r="AE79">
        <f ca="1">IF(X79&gt;=$Y$1,I79,0)</f>
        <v>0</v>
      </c>
    </row>
    <row r="80" spans="1:31">
      <c r="A80" cm="1">
        <f ca="1" t="array" ref="A80">INDEX(Sheet1!$A$2:$J$621,RANDBETWEEN(1,COUNTA(Sheet1!$A$2:$A$621)),COLUMN(A79))</f>
        <v>3275837</v>
      </c>
      <c r="B80" t="str">
        <f ca="1">VLOOKUP($A80,Sheet1!$A$2:$J$621,COLUMN(B80)-COLUMN($B$4)+2,FALSE)</f>
        <v>2025-04-20 02:47:17</v>
      </c>
      <c r="C80" t="str">
        <f ca="1">VLOOKUP($A80,Sheet1!$A$2:$J$621,COLUMN(C80)-COLUMN($B$4)+2,FALSE)</f>
        <v>小单31.45  小双34.28  大单34.28</v>
      </c>
      <c r="D80" t="str">
        <f ca="1">VLOOKUP($A80,Sheet1!$A$2:$J$621,COLUMN(D80)-COLUMN($B$4)+2,FALSE)</f>
        <v>小单</v>
      </c>
      <c r="E80">
        <f ca="1">VLOOKUP($A80,Sheet1!$A$2:$J$621,COLUMN(E80)-COLUMN($B$4)+2,FALSE)</f>
        <v>100.01</v>
      </c>
      <c r="F80">
        <f ca="1">VLOOKUP($A80,Sheet1!$A$2:$J$621,COLUMN(F80)-COLUMN($B$4)+2,FALSE)</f>
        <v>13</v>
      </c>
      <c r="G80" t="str">
        <f ca="1">VLOOKUP($A80,Sheet1!$A$2:$J$621,COLUMN(G80)-COLUMN($B$4)+2,FALSE)</f>
        <v>小单</v>
      </c>
      <c r="H80">
        <f ca="1">VLOOKUP($A80,Sheet1!$A$2:$J$621,COLUMN(H80)-COLUMN($B$4)+2,FALSE)</f>
        <v>0</v>
      </c>
      <c r="I80">
        <f ca="1">VLOOKUP($A80,Sheet1!$A$2:$J$621,COLUMN(I80)-COLUMN($B$4)+2,FALSE)</f>
        <v>-100.01</v>
      </c>
      <c r="J80" t="str">
        <f ca="1">VLOOKUP($A80,Sheet1!$A$2:$J$621,COLUMN(J80)-COLUMN($B$4)+2,FALSE)</f>
        <v>否</v>
      </c>
      <c r="K80">
        <f ca="1" t="shared" si="18"/>
        <v>0</v>
      </c>
      <c r="L80" s="7">
        <f ca="1" t="shared" si="19"/>
        <v>1</v>
      </c>
      <c r="M80" s="7" cm="1">
        <f ca="1" t="array" ref="M80">IF(L79="",IF(OR(G79=0,G79=""),M79,""),IF(ROW()&lt;32,"",AVERAGE(IF(OFFSET(L$2,ROW()-31,0,30,1)&lt;&gt;"",OFFSET(L$2,ROW()-31,0,30,1)))))</f>
        <v>0.733333333333333</v>
      </c>
      <c r="N80" s="8">
        <f ca="1" t="shared" si="14"/>
        <v>0.654838709677419</v>
      </c>
      <c r="O80" s="7">
        <f ca="1" t="array" ref="O80">IF(L79="","",IF(ROW()&lt;32,"",AVERAGE(IF(OFFSET(L$2,ROW()-21,0,20,1)&lt;&gt;"",OFFSET(L$2,ROW()-21,0,20,1)))))</f>
        <v>0.65</v>
      </c>
      <c r="P80" s="8">
        <f ca="1" t="shared" si="5"/>
        <v>0.608064516129032</v>
      </c>
      <c r="Q80" s="7">
        <f ca="1" t="shared" si="20"/>
        <v>-68.1</v>
      </c>
      <c r="R80" s="7">
        <f ca="1" t="shared" si="22"/>
        <v>9390.63919999998</v>
      </c>
      <c r="S80" s="14">
        <f ca="1" t="shared" si="6"/>
        <v>0.00240618029116048</v>
      </c>
      <c r="T80" s="15">
        <f ca="1" t="shared" si="7"/>
        <v>0.654838709677419</v>
      </c>
      <c r="U80" s="14">
        <f ca="1" t="shared" si="8"/>
        <v>0.0413192710291274</v>
      </c>
      <c r="V80" s="9">
        <f ca="1" t="shared" si="9"/>
        <v>0.715588906571345</v>
      </c>
      <c r="W80" s="16">
        <f ca="1" t="shared" si="15"/>
        <v>0.87171136119848</v>
      </c>
      <c r="X80" s="17">
        <f ca="1" t="shared" si="10"/>
        <v>0.278023841491076</v>
      </c>
      <c r="Y80" s="9">
        <f ca="1" t="shared" si="11"/>
        <v>0.252376200755004</v>
      </c>
      <c r="Z80" s="5">
        <f ca="1" t="shared" si="12"/>
        <v>0.0676305089330428</v>
      </c>
      <c r="AA80">
        <f ca="1" t="shared" si="21"/>
        <v>0</v>
      </c>
      <c r="AB80">
        <f ca="1" t="shared" si="17"/>
        <v>9900</v>
      </c>
      <c r="AC80">
        <f ca="1" t="shared" si="13"/>
        <v>0</v>
      </c>
      <c r="AD80" s="5">
        <f ca="1" t="shared" si="16"/>
        <v>0</v>
      </c>
      <c r="AE80">
        <f ca="1">IF(X80&gt;=$Y$1,I80,0)</f>
        <v>0</v>
      </c>
    </row>
    <row r="81" spans="1:31">
      <c r="A81" cm="1">
        <f ca="1" t="array" ref="A81">INDEX(Sheet1!$A$2:$J$621,RANDBETWEEN(1,COUNTA(Sheet1!$A$2:$A$621)),COLUMN(A80))</f>
        <v>3275725</v>
      </c>
      <c r="B81" t="str">
        <f ca="1">VLOOKUP($A81,Sheet1!$A$2:$J$621,COLUMN(B81)-COLUMN($B$4)+2,FALSE)</f>
        <v>2025-04-19 20:15:20</v>
      </c>
      <c r="C81" t="str">
        <f ca="1">VLOOKUP($A81,Sheet1!$A$2:$J$621,COLUMN(C81)-COLUMN($B$4)+2,FALSE)</f>
        <v>小单32.36  小双35.28  大双32.36</v>
      </c>
      <c r="D81" t="str">
        <f ca="1">VLOOKUP($A81,Sheet1!$A$2:$J$621,COLUMN(D81)-COLUMN($B$4)+2,FALSE)</f>
        <v>小双</v>
      </c>
      <c r="E81">
        <f ca="1">VLOOKUP($A81,Sheet1!$A$2:$J$621,COLUMN(E81)-COLUMN($B$4)+2,FALSE)</f>
        <v>100</v>
      </c>
      <c r="F81">
        <f ca="1">VLOOKUP($A81,Sheet1!$A$2:$J$621,COLUMN(F81)-COLUMN($B$4)+2,FALSE)</f>
        <v>21</v>
      </c>
      <c r="G81" t="str">
        <f ca="1">VLOOKUP($A81,Sheet1!$A$2:$J$621,COLUMN(G81)-COLUMN($B$4)+2,FALSE)</f>
        <v>大单</v>
      </c>
      <c r="H81">
        <f ca="1">VLOOKUP($A81,Sheet1!$A$2:$J$621,COLUMN(H81)-COLUMN($B$4)+2,FALSE)</f>
        <v>0</v>
      </c>
      <c r="I81">
        <f ca="1">VLOOKUP($A81,Sheet1!$A$2:$J$621,COLUMN(I81)-COLUMN($B$4)+2,FALSE)</f>
        <v>-100</v>
      </c>
      <c r="J81" t="str">
        <f ca="1">VLOOKUP($A81,Sheet1!$A$2:$J$621,COLUMN(J81)-COLUMN($B$4)+2,FALSE)</f>
        <v>否</v>
      </c>
      <c r="K81">
        <f ca="1" t="shared" si="18"/>
        <v>0</v>
      </c>
      <c r="L81" s="7">
        <f ca="1" t="shared" si="19"/>
        <v>0</v>
      </c>
      <c r="M81" s="7" cm="1">
        <f ca="1" t="array" ref="M81">IF(L80="",IF(OR(G80=0,G80=""),M80,""),IF(ROW()&lt;32,"",AVERAGE(IF(OFFSET(L$2,ROW()-31,0,30,1)&lt;&gt;"",OFFSET(L$2,ROW()-31,0,30,1)))))</f>
        <v>0.7</v>
      </c>
      <c r="N81" s="8">
        <f ca="1" t="shared" si="14"/>
        <v>0.750537634408602</v>
      </c>
      <c r="O81" s="7">
        <f ca="1" t="array" ref="O81">IF(L80="","",IF(ROW()&lt;32,"",AVERAGE(IF(OFFSET(L$2,ROW()-21,0,20,1)&lt;&gt;"",OFFSET(L$2,ROW()-21,0,20,1)))))</f>
        <v>0.65</v>
      </c>
      <c r="P81" s="8">
        <f ca="1" t="shared" si="5"/>
        <v>0.67258064516129</v>
      </c>
      <c r="Q81" s="7">
        <f ca="1" t="shared" si="20"/>
        <v>-100</v>
      </c>
      <c r="R81" s="7">
        <f ca="1" t="shared" si="22"/>
        <v>9290.63919999998</v>
      </c>
      <c r="S81" s="14">
        <f ca="1" t="shared" si="6"/>
        <v>-0.0103445781450403</v>
      </c>
      <c r="T81" s="15">
        <f ca="1" t="shared" si="7"/>
        <v>0.750537634408602</v>
      </c>
      <c r="U81" s="14">
        <f ca="1" t="shared" si="8"/>
        <v>0.0413192710291274</v>
      </c>
      <c r="V81" s="9">
        <f ca="1" t="shared" si="9"/>
        <v>0.77036040769515</v>
      </c>
      <c r="W81" s="16">
        <f ca="1" t="shared" si="15"/>
        <v>0.87171136119848</v>
      </c>
      <c r="X81" s="17">
        <f ca="1" t="shared" si="10"/>
        <v>0.298815549018833</v>
      </c>
      <c r="Y81" s="9">
        <f ca="1" t="shared" si="11"/>
        <v>0.254820376979416</v>
      </c>
      <c r="Z81" s="5">
        <f ca="1" t="shared" si="12"/>
        <v>0.0666384788518294</v>
      </c>
      <c r="AA81">
        <f ca="1" t="shared" si="21"/>
        <v>0</v>
      </c>
      <c r="AB81">
        <f ca="1" t="shared" si="17"/>
        <v>9900</v>
      </c>
      <c r="AC81">
        <f ca="1" t="shared" si="13"/>
        <v>1</v>
      </c>
      <c r="AD81" s="5">
        <f ca="1" t="shared" si="16"/>
        <v>0</v>
      </c>
      <c r="AE81">
        <f ca="1">IF(X81&gt;=$Y$1,I81,0)</f>
        <v>0</v>
      </c>
    </row>
    <row r="82" spans="1:31">
      <c r="A82" cm="1">
        <f ca="1" t="array" ref="A82">INDEX(Sheet1!$A$2:$J$621,RANDBETWEEN(1,COUNTA(Sheet1!$A$2:$A$621)),COLUMN(A81))</f>
        <v>3275762</v>
      </c>
      <c r="B82" t="str">
        <f ca="1">VLOOKUP($A82,Sheet1!$A$2:$J$621,COLUMN(B82)-COLUMN($B$4)+2,FALSE)</f>
        <v>2025-04-19 22:24:41</v>
      </c>
      <c r="C82" t="str">
        <f ca="1">VLOOKUP($A82,Sheet1!$A$2:$J$621,COLUMN(C82)-COLUMN($B$4)+2,FALSE)</f>
        <v>小单31.45  小双34.28  大单34.28</v>
      </c>
      <c r="D82" t="str">
        <f ca="1">VLOOKUP($A82,Sheet1!$A$2:$J$621,COLUMN(D82)-COLUMN($B$4)+2,FALSE)</f>
        <v>小单</v>
      </c>
      <c r="E82">
        <f ca="1">VLOOKUP($A82,Sheet1!$A$2:$J$621,COLUMN(E82)-COLUMN($B$4)+2,FALSE)</f>
        <v>100.01</v>
      </c>
      <c r="F82">
        <f ca="1">VLOOKUP($A82,Sheet1!$A$2:$J$621,COLUMN(F82)-COLUMN($B$4)+2,FALSE)</f>
        <v>16</v>
      </c>
      <c r="G82" t="str">
        <f ca="1">VLOOKUP($A82,Sheet1!$A$2:$J$621,COLUMN(G82)-COLUMN($B$4)+2,FALSE)</f>
        <v>大双</v>
      </c>
      <c r="H82">
        <f ca="1">VLOOKUP($A82,Sheet1!$A$2:$J$621,COLUMN(H82)-COLUMN($B$4)+2,FALSE)</f>
        <v>0</v>
      </c>
      <c r="I82">
        <f ca="1">VLOOKUP($A82,Sheet1!$A$2:$J$621,COLUMN(I82)-COLUMN($B$4)+2,FALSE)</f>
        <v>-100.01</v>
      </c>
      <c r="J82" t="str">
        <f ca="1">VLOOKUP($A82,Sheet1!$A$2:$J$621,COLUMN(J82)-COLUMN($B$4)+2,FALSE)</f>
        <v>否</v>
      </c>
      <c r="K82">
        <f ca="1" t="shared" si="18"/>
        <v>0</v>
      </c>
      <c r="L82" s="7">
        <f ca="1" t="shared" si="19"/>
        <v>0</v>
      </c>
      <c r="M82" s="7" cm="1">
        <f ca="1" t="array" ref="M82">IF(L81="",IF(OR(G81=0,G81=""),M81,""),IF(ROW()&lt;32,"",AVERAGE(IF(OFFSET(L$2,ROW()-31,0,30,1)&lt;&gt;"",OFFSET(L$2,ROW()-31,0,30,1)))))</f>
        <v>0.7</v>
      </c>
      <c r="N82" s="8">
        <f ca="1" t="shared" si="14"/>
        <v>0.654838709677419</v>
      </c>
      <c r="O82" s="7">
        <f ca="1" t="array" ref="O82">IF(L81="","",IF(ROW()&lt;32,"",AVERAGE(IF(OFFSET(L$2,ROW()-21,0,20,1)&lt;&gt;"",OFFSET(L$2,ROW()-21,0,20,1)))))</f>
        <v>0.65</v>
      </c>
      <c r="P82" s="8">
        <f ca="1" t="shared" si="5"/>
        <v>0.608064516129032</v>
      </c>
      <c r="Q82" s="7">
        <f ca="1" t="shared" si="20"/>
        <v>-100.01</v>
      </c>
      <c r="R82" s="7">
        <f ca="1" t="shared" si="22"/>
        <v>9190.62919999998</v>
      </c>
      <c r="S82" s="14">
        <f ca="1" t="shared" si="6"/>
        <v>-0.0104537041995679</v>
      </c>
      <c r="T82" s="15">
        <f ca="1" t="shared" si="7"/>
        <v>0.654838709677419</v>
      </c>
      <c r="U82" s="14">
        <f ca="1" t="shared" si="8"/>
        <v>0.051341035791615</v>
      </c>
      <c r="V82" s="9">
        <f ca="1" t="shared" si="9"/>
        <v>0.828623991045339</v>
      </c>
      <c r="W82" s="16">
        <f ca="1" t="shared" si="15"/>
        <v>0.755105911371098</v>
      </c>
      <c r="X82" s="17">
        <f ca="1" t="shared" si="10"/>
        <v>0.270802310179773</v>
      </c>
      <c r="Y82" s="9">
        <f ca="1" t="shared" si="11"/>
        <v>0.255619473639434</v>
      </c>
      <c r="Z82" s="5">
        <f ca="1" t="shared" si="12"/>
        <v>0.0650444853501848</v>
      </c>
      <c r="AA82">
        <f ca="1" t="shared" si="21"/>
        <v>0</v>
      </c>
      <c r="AB82">
        <f ca="1" t="shared" si="17"/>
        <v>9900</v>
      </c>
      <c r="AC82">
        <f ca="1" t="shared" si="13"/>
        <v>0</v>
      </c>
      <c r="AD82" s="5">
        <f ca="1" t="shared" si="16"/>
        <v>0</v>
      </c>
      <c r="AE82">
        <f ca="1">IF(X82&gt;=$Y$1,I82,0)</f>
        <v>0</v>
      </c>
    </row>
    <row r="83" spans="1:31">
      <c r="A83" cm="1">
        <f ca="1" t="array" ref="A83">INDEX(Sheet1!$A$2:$J$621,RANDBETWEEN(1,COUNTA(Sheet1!$A$2:$A$621)),COLUMN(A82))</f>
        <v>3275578</v>
      </c>
      <c r="B83" t="str">
        <f ca="1">VLOOKUP($A83,Sheet1!$A$2:$J$621,COLUMN(B83)-COLUMN($B$4)+2,FALSE)</f>
        <v>2025-04-19 11:07:42</v>
      </c>
      <c r="C83" t="str">
        <f ca="1">VLOOKUP($A83,Sheet1!$A$2:$J$621,COLUMN(C83)-COLUMN($B$4)+2,FALSE)</f>
        <v>小单32.36  大双32.36  大单35.28</v>
      </c>
      <c r="D83" t="str">
        <f ca="1">VLOOKUP($A83,Sheet1!$A$2:$J$621,COLUMN(D83)-COLUMN($B$4)+2,FALSE)</f>
        <v>大单</v>
      </c>
      <c r="E83">
        <f ca="1">VLOOKUP($A83,Sheet1!$A$2:$J$621,COLUMN(E83)-COLUMN($B$4)+2,FALSE)</f>
        <v>100</v>
      </c>
      <c r="F83">
        <f ca="1">VLOOKUP($A83,Sheet1!$A$2:$J$621,COLUMN(F83)-COLUMN($B$4)+2,FALSE)</f>
        <v>14</v>
      </c>
      <c r="G83" t="str">
        <f ca="1">VLOOKUP($A83,Sheet1!$A$2:$J$621,COLUMN(G83)-COLUMN($B$4)+2,FALSE)</f>
        <v>大双</v>
      </c>
      <c r="H83">
        <f ca="1">VLOOKUP($A83,Sheet1!$A$2:$J$621,COLUMN(H83)-COLUMN($B$4)+2,FALSE)</f>
        <v>0</v>
      </c>
      <c r="I83">
        <f ca="1">VLOOKUP($A83,Sheet1!$A$2:$J$621,COLUMN(I83)-COLUMN($B$4)+2,FALSE)</f>
        <v>-100</v>
      </c>
      <c r="J83" t="str">
        <f ca="1">VLOOKUP($A83,Sheet1!$A$2:$J$621,COLUMN(J83)-COLUMN($B$4)+2,FALSE)</f>
        <v>否</v>
      </c>
      <c r="K83">
        <f ca="1" t="shared" si="18"/>
        <v>0</v>
      </c>
      <c r="L83" s="7">
        <f ca="1" t="shared" si="19"/>
        <v>1</v>
      </c>
      <c r="M83" s="7" cm="1">
        <f ca="1" t="array" ref="M83">IF(L82="",IF(OR(G82=0,G82=""),M82,""),IF(ROW()&lt;32,"",AVERAGE(IF(OFFSET(L$2,ROW()-31,0,30,1)&lt;&gt;"",OFFSET(L$2,ROW()-31,0,30,1)))))</f>
        <v>0.7</v>
      </c>
      <c r="N83" s="8">
        <f ca="1" t="shared" si="14"/>
        <v>0.654838709677419</v>
      </c>
      <c r="O83" s="7">
        <f ca="1" t="array" ref="O83">IF(L82="","",IF(ROW()&lt;32,"",AVERAGE(IF(OFFSET(L$2,ROW()-21,0,20,1)&lt;&gt;"",OFFSET(L$2,ROW()-21,0,20,1)))))</f>
        <v>0.65</v>
      </c>
      <c r="P83" s="8">
        <f ca="1" t="shared" si="5"/>
        <v>0.608064516129032</v>
      </c>
      <c r="Q83" s="7">
        <f ca="1" t="shared" si="20"/>
        <v>-68.1</v>
      </c>
      <c r="R83" s="7">
        <f ca="1" t="shared" si="22"/>
        <v>9122.52919999998</v>
      </c>
      <c r="S83" s="14">
        <f ca="1" t="shared" si="6"/>
        <v>-0.0265737551323809</v>
      </c>
      <c r="T83" s="15">
        <f ca="1" t="shared" si="7"/>
        <v>0.654838709677419</v>
      </c>
      <c r="U83" s="14">
        <f ca="1" t="shared" si="8"/>
        <v>0.0615529685734285</v>
      </c>
      <c r="V83" s="9">
        <f ca="1" t="shared" si="9"/>
        <v>0.833644525829972</v>
      </c>
      <c r="W83" s="16">
        <f ca="1" t="shared" si="15"/>
        <v>0.755105911371098</v>
      </c>
      <c r="X83" s="17">
        <f ca="1" t="shared" si="10"/>
        <v>0.263404768543848</v>
      </c>
      <c r="Y83" s="9">
        <f ca="1" t="shared" si="11"/>
        <v>0.255990201968215</v>
      </c>
      <c r="Z83" s="5">
        <f ca="1" t="shared" si="12"/>
        <v>0.063498566191832</v>
      </c>
      <c r="AA83">
        <f ca="1" t="shared" si="21"/>
        <v>0</v>
      </c>
      <c r="AB83">
        <f ca="1" t="shared" si="17"/>
        <v>9900</v>
      </c>
      <c r="AC83">
        <f ca="1" t="shared" si="13"/>
        <v>0</v>
      </c>
      <c r="AD83" s="5">
        <f ca="1" t="shared" si="16"/>
        <v>0</v>
      </c>
      <c r="AE83">
        <f ca="1">IF(X83&gt;=$Y$1,I83,0)</f>
        <v>0</v>
      </c>
    </row>
    <row r="84" spans="1:31">
      <c r="A84" cm="1">
        <f ca="1" t="array" ref="A84">INDEX(Sheet1!$A$2:$J$621,RANDBETWEEN(1,COUNTA(Sheet1!$A$2:$A$621)),COLUMN(A83))</f>
        <v>3275820</v>
      </c>
      <c r="B84" t="str">
        <f ca="1">VLOOKUP($A84,Sheet1!$A$2:$J$621,COLUMN(B84)-COLUMN($B$4)+2,FALSE)</f>
        <v>2025-04-20 01:47:42</v>
      </c>
      <c r="C84" t="str">
        <f ca="1">VLOOKUP($A84,Sheet1!$A$2:$J$621,COLUMN(C84)-COLUMN($B$4)+2,FALSE)</f>
        <v>小单32.36  大双32.36  大单35.28</v>
      </c>
      <c r="D84" t="str">
        <f ca="1">VLOOKUP($A84,Sheet1!$A$2:$J$621,COLUMN(D84)-COLUMN($B$4)+2,FALSE)</f>
        <v>大单</v>
      </c>
      <c r="E84">
        <f ca="1">VLOOKUP($A84,Sheet1!$A$2:$J$621,COLUMN(E84)-COLUMN($B$4)+2,FALSE)</f>
        <v>100</v>
      </c>
      <c r="F84">
        <f ca="1">VLOOKUP($A84,Sheet1!$A$2:$J$621,COLUMN(F84)-COLUMN($B$4)+2,FALSE)</f>
        <v>9</v>
      </c>
      <c r="G84" t="str">
        <f ca="1">VLOOKUP($A84,Sheet1!$A$2:$J$621,COLUMN(G84)-COLUMN($B$4)+2,FALSE)</f>
        <v>小单</v>
      </c>
      <c r="H84">
        <f ca="1">VLOOKUP($A84,Sheet1!$A$2:$J$621,COLUMN(H84)-COLUMN($B$4)+2,FALSE)</f>
        <v>152.7392</v>
      </c>
      <c r="I84">
        <f ca="1">VLOOKUP($A84,Sheet1!$A$2:$J$621,COLUMN(I84)-COLUMN($B$4)+2,FALSE)</f>
        <v>52.7392</v>
      </c>
      <c r="J84" t="str">
        <f ca="1">VLOOKUP($A84,Sheet1!$A$2:$J$621,COLUMN(J84)-COLUMN($B$4)+2,FALSE)</f>
        <v>是</v>
      </c>
      <c r="K84">
        <f ca="1" t="shared" si="18"/>
        <v>1</v>
      </c>
      <c r="L84" s="7">
        <f ca="1" t="shared" si="19"/>
        <v>1</v>
      </c>
      <c r="M84" s="7" cm="1">
        <f ca="1" t="array" ref="M84">IF(L83="",IF(OR(G83=0,G83=""),M83,""),IF(ROW()&lt;32,"",AVERAGE(IF(OFFSET(L$2,ROW()-31,0,30,1)&lt;&gt;"",OFFSET(L$2,ROW()-31,0,30,1)))))</f>
        <v>0.7</v>
      </c>
      <c r="N84" s="8">
        <f ca="1" t="shared" si="14"/>
        <v>0.719354838709677</v>
      </c>
      <c r="O84" s="7">
        <f ca="1" t="array" ref="O84">IF(L83="","",IF(ROW()&lt;32,"",AVERAGE(IF(OFFSET(L$2,ROW()-21,0,20,1)&lt;&gt;"",OFFSET(L$2,ROW()-21,0,20,1)))))</f>
        <v>0.7</v>
      </c>
      <c r="P84" s="8">
        <f ca="1" t="shared" si="5"/>
        <v>0.719354838709677</v>
      </c>
      <c r="Q84" s="7">
        <f ca="1" t="shared" si="20"/>
        <v>52.7392</v>
      </c>
      <c r="R84" s="7">
        <f ca="1" t="shared" si="22"/>
        <v>9175.26839999998</v>
      </c>
      <c r="S84" s="14">
        <f ca="1" t="shared" si="6"/>
        <v>-0.0391537409340544</v>
      </c>
      <c r="T84" s="15">
        <f ca="1" t="shared" si="7"/>
        <v>0.719354838709677</v>
      </c>
      <c r="U84" s="14">
        <f ca="1" t="shared" si="8"/>
        <v>0.0685065994347573</v>
      </c>
      <c r="V84" s="9">
        <f ca="1" t="shared" si="9"/>
        <v>0.718717414995859</v>
      </c>
      <c r="W84" s="16">
        <f ca="1" t="shared" si="15"/>
        <v>0.656456778917896</v>
      </c>
      <c r="X84" s="17">
        <f ca="1" t="shared" si="10"/>
        <v>0.249090285022667</v>
      </c>
      <c r="Y84" s="9">
        <f ca="1" t="shared" si="11"/>
        <v>0.255676569379781</v>
      </c>
      <c r="Z84" s="5">
        <f ca="1" t="shared" si="12"/>
        <v>0.0620552799349945</v>
      </c>
      <c r="AA84">
        <f ca="1" t="shared" si="21"/>
        <v>0</v>
      </c>
      <c r="AB84">
        <f ca="1" t="shared" si="17"/>
        <v>9900</v>
      </c>
      <c r="AC84">
        <f ca="1" t="shared" si="13"/>
        <v>1</v>
      </c>
      <c r="AD84" s="5">
        <f ca="1" t="shared" si="16"/>
        <v>0</v>
      </c>
      <c r="AE84">
        <f ca="1">IF(X84&gt;=$Y$1,I84,0)</f>
        <v>0</v>
      </c>
    </row>
    <row r="85" spans="1:31">
      <c r="A85" cm="1">
        <f ca="1" t="array" ref="A85">INDEX(Sheet1!$A$2:$J$621,RANDBETWEEN(1,COUNTA(Sheet1!$A$2:$A$621)),COLUMN(A84))</f>
        <v>3276062</v>
      </c>
      <c r="B85" t="str">
        <f ca="1">VLOOKUP($A85,Sheet1!$A$2:$J$621,COLUMN(B85)-COLUMN($B$4)+2,FALSE)</f>
        <v>2025-04-20 15:54:48</v>
      </c>
      <c r="C85" t="str">
        <f ca="1">VLOOKUP($A85,Sheet1!$A$2:$J$621,COLUMN(C85)-COLUMN($B$4)+2,FALSE)</f>
        <v>小单31.45  小双34.28  大单34.28</v>
      </c>
      <c r="D85" t="str">
        <f ca="1">VLOOKUP($A85,Sheet1!$A$2:$J$621,COLUMN(D85)-COLUMN($B$4)+2,FALSE)</f>
        <v>小单</v>
      </c>
      <c r="E85">
        <f ca="1">VLOOKUP($A85,Sheet1!$A$2:$J$621,COLUMN(E85)-COLUMN($B$4)+2,FALSE)</f>
        <v>100.01</v>
      </c>
      <c r="F85">
        <f ca="1">VLOOKUP($A85,Sheet1!$A$2:$J$621,COLUMN(F85)-COLUMN($B$4)+2,FALSE)</f>
        <v>17</v>
      </c>
      <c r="G85" t="str">
        <f ca="1">VLOOKUP($A85,Sheet1!$A$2:$J$621,COLUMN(G85)-COLUMN($B$4)+2,FALSE)</f>
        <v>大单</v>
      </c>
      <c r="H85">
        <f ca="1">VLOOKUP($A85,Sheet1!$A$2:$J$621,COLUMN(H85)-COLUMN($B$4)+2,FALSE)</f>
        <v>148.4324</v>
      </c>
      <c r="I85">
        <f ca="1">VLOOKUP($A85,Sheet1!$A$2:$J$621,COLUMN(I85)-COLUMN($B$4)+2,FALSE)</f>
        <v>48.4224</v>
      </c>
      <c r="J85" t="str">
        <f ca="1">VLOOKUP($A85,Sheet1!$A$2:$J$621,COLUMN(J85)-COLUMN($B$4)+2,FALSE)</f>
        <v>是</v>
      </c>
      <c r="K85">
        <f ca="1" t="shared" si="18"/>
        <v>1</v>
      </c>
      <c r="L85" s="7">
        <f ca="1" t="shared" si="19"/>
        <v>1</v>
      </c>
      <c r="M85" s="7" cm="1">
        <f ca="1" t="array" ref="M85">IF(L84="",IF(OR(G84=0,G84=""),M84,""),IF(ROW()&lt;32,"",AVERAGE(IF(OFFSET(L$2,ROW()-31,0,30,1)&lt;&gt;"",OFFSET(L$2,ROW()-31,0,30,1)))))</f>
        <v>0.7</v>
      </c>
      <c r="N85" s="8">
        <f ca="1" t="shared" si="14"/>
        <v>0.719354838709677</v>
      </c>
      <c r="O85" s="7">
        <f ca="1" t="array" ref="O85">IF(L84="","",IF(ROW()&lt;32,"",AVERAGE(IF(OFFSET(L$2,ROW()-21,0,20,1)&lt;&gt;"",OFFSET(L$2,ROW()-21,0,20,1)))))</f>
        <v>0.7</v>
      </c>
      <c r="P85" s="8">
        <f ca="1" t="shared" si="5"/>
        <v>0.719354838709677</v>
      </c>
      <c r="Q85" s="7">
        <f ca="1" t="shared" si="20"/>
        <v>48.4224</v>
      </c>
      <c r="R85" s="7">
        <f ca="1" t="shared" si="22"/>
        <v>9223.69079999998</v>
      </c>
      <c r="S85" s="14">
        <f ca="1" t="shared" si="6"/>
        <v>-0.0385038648184581</v>
      </c>
      <c r="T85" s="15">
        <f ca="1" t="shared" si="7"/>
        <v>0.719354838709677</v>
      </c>
      <c r="U85" s="14">
        <f ca="1" t="shared" si="8"/>
        <v>0.0685065994347573</v>
      </c>
      <c r="V85" s="9">
        <f ca="1" t="shared" si="9"/>
        <v>0.591586326935411</v>
      </c>
      <c r="W85" s="16">
        <f ca="1" t="shared" si="15"/>
        <v>0.656456778917896</v>
      </c>
      <c r="X85" s="17">
        <f ca="1" t="shared" si="10"/>
        <v>0.236572139051302</v>
      </c>
      <c r="Y85" s="9">
        <f ca="1" t="shared" si="11"/>
        <v>0.254845941974195</v>
      </c>
      <c r="Z85" s="5">
        <f ca="1" t="shared" si="12"/>
        <v>0.0608161811586531</v>
      </c>
      <c r="AA85">
        <f ca="1" t="shared" si="21"/>
        <v>0</v>
      </c>
      <c r="AB85">
        <f ca="1" t="shared" si="17"/>
        <v>9900</v>
      </c>
      <c r="AC85">
        <f ca="1" t="shared" si="13"/>
        <v>0</v>
      </c>
      <c r="AD85" s="5">
        <f ca="1" t="shared" si="16"/>
        <v>0</v>
      </c>
      <c r="AE85">
        <f ca="1">IF(X85&gt;=$Y$1,I85,0)</f>
        <v>0</v>
      </c>
    </row>
    <row r="86" spans="1:31">
      <c r="A86" cm="1">
        <f ca="1" t="array" ref="A86">INDEX(Sheet1!$A$2:$J$621,RANDBETWEEN(1,COUNTA(Sheet1!$A$2:$A$621)),COLUMN(A85))</f>
        <v>3275667</v>
      </c>
      <c r="B86" t="str">
        <f ca="1">VLOOKUP($A86,Sheet1!$A$2:$J$621,COLUMN(B86)-COLUMN($B$4)+2,FALSE)</f>
        <v>2025-04-19 16:19:25</v>
      </c>
      <c r="C86" t="str">
        <f ca="1">VLOOKUP($A86,Sheet1!$A$2:$J$621,COLUMN(C86)-COLUMN($B$4)+2,FALSE)</f>
        <v>小单32.36  小双35.28  大双32.36</v>
      </c>
      <c r="D86" t="str">
        <f ca="1">VLOOKUP($A86,Sheet1!$A$2:$J$621,COLUMN(D86)-COLUMN($B$4)+2,FALSE)</f>
        <v>小双</v>
      </c>
      <c r="E86">
        <f ca="1">VLOOKUP($A86,Sheet1!$A$2:$J$621,COLUMN(E86)-COLUMN($B$4)+2,FALSE)</f>
        <v>100</v>
      </c>
      <c r="F86">
        <f ca="1">VLOOKUP($A86,Sheet1!$A$2:$J$621,COLUMN(F86)-COLUMN($B$4)+2,FALSE)</f>
        <v>9</v>
      </c>
      <c r="G86" t="str">
        <f ca="1">VLOOKUP($A86,Sheet1!$A$2:$J$621,COLUMN(G86)-COLUMN($B$4)+2,FALSE)</f>
        <v>小单</v>
      </c>
      <c r="H86">
        <f ca="1">VLOOKUP($A86,Sheet1!$A$2:$J$621,COLUMN(H86)-COLUMN($B$4)+2,FALSE)</f>
        <v>152.7392</v>
      </c>
      <c r="I86">
        <f ca="1">VLOOKUP($A86,Sheet1!$A$2:$J$621,COLUMN(I86)-COLUMN($B$4)+2,FALSE)</f>
        <v>52.7392</v>
      </c>
      <c r="J86" t="str">
        <f ca="1">VLOOKUP($A86,Sheet1!$A$2:$J$621,COLUMN(J86)-COLUMN($B$4)+2,FALSE)</f>
        <v>是</v>
      </c>
      <c r="K86">
        <f ca="1" t="shared" si="18"/>
        <v>1</v>
      </c>
      <c r="L86" s="7">
        <f ca="1" t="shared" si="19"/>
        <v>1</v>
      </c>
      <c r="M86" s="7" cm="1">
        <f ca="1" t="array" ref="M86">IF(L85="",IF(OR(G85=0,G85=""),M85,""),IF(ROW()&lt;32,"",AVERAGE(IF(OFFSET(L$2,ROW()-31,0,30,1)&lt;&gt;"",OFFSET(L$2,ROW()-31,0,30,1)))))</f>
        <v>0.7</v>
      </c>
      <c r="N86" s="8">
        <f ca="1" t="shared" si="14"/>
        <v>0.719354838709677</v>
      </c>
      <c r="O86" s="7">
        <f ca="1" t="array" ref="O86">IF(L85="","",IF(ROW()&lt;32,"",AVERAGE(IF(OFFSET(L$2,ROW()-21,0,20,1)&lt;&gt;"",OFFSET(L$2,ROW()-21,0,20,1)))))</f>
        <v>0.7</v>
      </c>
      <c r="P86" s="8">
        <f ca="1" t="shared" si="5"/>
        <v>0.719354838709677</v>
      </c>
      <c r="Q86" s="7">
        <f ca="1" t="shared" si="20"/>
        <v>52.7392</v>
      </c>
      <c r="R86" s="7">
        <f ca="1" t="shared" si="22"/>
        <v>9276.42999999998</v>
      </c>
      <c r="S86" s="14">
        <f ca="1" t="shared" si="6"/>
        <v>-0.0383094715429328</v>
      </c>
      <c r="T86" s="15">
        <f ca="1" t="shared" si="7"/>
        <v>0.719354838709677</v>
      </c>
      <c r="U86" s="14">
        <f ca="1" t="shared" si="8"/>
        <v>0.0685065994347573</v>
      </c>
      <c r="V86" s="9">
        <f ca="1" t="shared" si="9"/>
        <v>0.491823536163295</v>
      </c>
      <c r="W86" s="16">
        <f ca="1" t="shared" si="15"/>
        <v>0.656447856252788</v>
      </c>
      <c r="X86" s="17">
        <f ca="1" t="shared" si="10"/>
        <v>0.226653285690237</v>
      </c>
      <c r="Y86" s="9">
        <f ca="1" t="shared" si="11"/>
        <v>0.253671247962364</v>
      </c>
      <c r="Z86" s="5">
        <f ca="1" t="shared" si="12"/>
        <v>0.0598016476955414</v>
      </c>
      <c r="AA86">
        <f ca="1" t="shared" si="21"/>
        <v>0</v>
      </c>
      <c r="AB86">
        <f ca="1" t="shared" si="17"/>
        <v>9900</v>
      </c>
      <c r="AC86">
        <f ca="1" t="shared" si="13"/>
        <v>0</v>
      </c>
      <c r="AD86" s="5">
        <f ca="1" t="shared" si="16"/>
        <v>0</v>
      </c>
      <c r="AE86">
        <f ca="1">IF(X86&gt;=$Y$1,I86,0)</f>
        <v>0</v>
      </c>
    </row>
    <row r="87" spans="1:31">
      <c r="A87" cm="1">
        <f ca="1" t="array" ref="A87">INDEX(Sheet1!$A$2:$J$621,RANDBETWEEN(1,COUNTA(Sheet1!$A$2:$A$621)),COLUMN(A86))</f>
        <v>3275966</v>
      </c>
      <c r="B87" t="str">
        <f ca="1">VLOOKUP($A87,Sheet1!$A$2:$J$621,COLUMN(B87)-COLUMN($B$4)+2,FALSE)</f>
        <v>2025-04-20 10:18:46</v>
      </c>
      <c r="C87" t="str">
        <f ca="1">VLOOKUP($A87,Sheet1!$A$2:$J$621,COLUMN(C87)-COLUMN($B$4)+2,FALSE)</f>
        <v>小单31.45  小双34.28  大单34.28</v>
      </c>
      <c r="D87" t="str">
        <f ca="1">VLOOKUP($A87,Sheet1!$A$2:$J$621,COLUMN(D87)-COLUMN($B$4)+2,FALSE)</f>
        <v>小单</v>
      </c>
      <c r="E87">
        <f ca="1">VLOOKUP($A87,Sheet1!$A$2:$J$621,COLUMN(E87)-COLUMN($B$4)+2,FALSE)</f>
        <v>100.01</v>
      </c>
      <c r="F87">
        <f ca="1">VLOOKUP($A87,Sheet1!$A$2:$J$621,COLUMN(F87)-COLUMN($B$4)+2,FALSE)</f>
        <v>9</v>
      </c>
      <c r="G87" t="str">
        <f ca="1">VLOOKUP($A87,Sheet1!$A$2:$J$621,COLUMN(G87)-COLUMN($B$4)+2,FALSE)</f>
        <v>小单</v>
      </c>
      <c r="H87">
        <f ca="1">VLOOKUP($A87,Sheet1!$A$2:$J$621,COLUMN(H87)-COLUMN($B$4)+2,FALSE)</f>
        <v>148.444</v>
      </c>
      <c r="I87">
        <f ca="1">VLOOKUP($A87,Sheet1!$A$2:$J$621,COLUMN(I87)-COLUMN($B$4)+2,FALSE)</f>
        <v>48.434</v>
      </c>
      <c r="J87" t="str">
        <f ca="1">VLOOKUP($A87,Sheet1!$A$2:$J$621,COLUMN(J87)-COLUMN($B$4)+2,FALSE)</f>
        <v>是</v>
      </c>
      <c r="K87">
        <f ca="1" t="shared" si="18"/>
        <v>1</v>
      </c>
      <c r="L87" s="7">
        <f ca="1" t="shared" si="19"/>
        <v>1</v>
      </c>
      <c r="M87" s="7" cm="1">
        <f ca="1" t="array" ref="M87">IF(L86="",IF(OR(G86=0,G86=""),M86,""),IF(ROW()&lt;32,"",AVERAGE(IF(OFFSET(L$2,ROW()-31,0,30,1)&lt;&gt;"",OFFSET(L$2,ROW()-31,0,30,1)))))</f>
        <v>0.7</v>
      </c>
      <c r="N87" s="8">
        <f ca="1" t="shared" si="14"/>
        <v>0.719354838709677</v>
      </c>
      <c r="O87" s="7">
        <f ca="1" t="array" ref="O87">IF(L86="","",IF(ROW()&lt;32,"",AVERAGE(IF(OFFSET(L$2,ROW()-21,0,20,1)&lt;&gt;"",OFFSET(L$2,ROW()-21,0,20,1)))))</f>
        <v>0.75</v>
      </c>
      <c r="P87" s="8">
        <f ca="1" t="shared" si="5"/>
        <v>0.766129032258065</v>
      </c>
      <c r="Q87" s="7">
        <f ca="1" t="shared" si="20"/>
        <v>48.434</v>
      </c>
      <c r="R87" s="7">
        <f ca="1" t="shared" si="22"/>
        <v>9324.86399999998</v>
      </c>
      <c r="S87" s="14">
        <f ca="1" t="shared" si="6"/>
        <v>-0.0380999692571266</v>
      </c>
      <c r="T87" s="15">
        <f ca="1" t="shared" si="7"/>
        <v>0.719354838709677</v>
      </c>
      <c r="U87" s="14">
        <f ca="1" t="shared" si="8"/>
        <v>0.0685065994347573</v>
      </c>
      <c r="V87" s="9">
        <f ca="1" t="shared" si="9"/>
        <v>0.410318973854493</v>
      </c>
      <c r="W87" s="16">
        <f ca="1" t="shared" si="15"/>
        <v>0.659768318385305</v>
      </c>
      <c r="X87" s="17">
        <f ca="1" t="shared" si="10"/>
        <v>0.21889772635835</v>
      </c>
      <c r="Y87" s="9">
        <f ca="1" t="shared" si="11"/>
        <v>0.252280307098203</v>
      </c>
      <c r="Z87" s="5">
        <f ca="1" t="shared" si="12"/>
        <v>0.0589883105379344</v>
      </c>
      <c r="AA87">
        <f ca="1" t="shared" si="21"/>
        <v>0</v>
      </c>
      <c r="AB87">
        <f ca="1" t="shared" si="17"/>
        <v>9900</v>
      </c>
      <c r="AC87">
        <f ca="1" t="shared" si="13"/>
        <v>0</v>
      </c>
      <c r="AD87" s="5">
        <f ca="1" t="shared" si="16"/>
        <v>0</v>
      </c>
      <c r="AE87">
        <f ca="1">IF(X87&gt;=$Y$1,I87,0)</f>
        <v>0</v>
      </c>
    </row>
    <row r="88" spans="1:31">
      <c r="A88" cm="1">
        <f ca="1" t="array" ref="A88">INDEX(Sheet1!$A$2:$J$621,RANDBETWEEN(1,COUNTA(Sheet1!$A$2:$A$621)),COLUMN(A87))</f>
        <v>3275560</v>
      </c>
      <c r="B88" t="str">
        <f ca="1">VLOOKUP($A88,Sheet1!$A$2:$J$621,COLUMN(B88)-COLUMN($B$4)+2,FALSE)</f>
        <v>2025-04-19 10:04:48</v>
      </c>
      <c r="C88" t="str">
        <f ca="1">VLOOKUP($A88,Sheet1!$A$2:$J$621,COLUMN(C88)-COLUMN($B$4)+2,FALSE)</f>
        <v>小单32.36  小双35.28  大双32.36</v>
      </c>
      <c r="D88" t="str">
        <f ca="1">VLOOKUP($A88,Sheet1!$A$2:$J$621,COLUMN(D88)-COLUMN($B$4)+2,FALSE)</f>
        <v>小双</v>
      </c>
      <c r="E88">
        <f ca="1">VLOOKUP($A88,Sheet1!$A$2:$J$621,COLUMN(E88)-COLUMN($B$4)+2,FALSE)</f>
        <v>100</v>
      </c>
      <c r="F88">
        <f ca="1">VLOOKUP($A88,Sheet1!$A$2:$J$621,COLUMN(F88)-COLUMN($B$4)+2,FALSE)</f>
        <v>9</v>
      </c>
      <c r="G88" t="str">
        <f ca="1">VLOOKUP($A88,Sheet1!$A$2:$J$621,COLUMN(G88)-COLUMN($B$4)+2,FALSE)</f>
        <v>小单</v>
      </c>
      <c r="H88">
        <f ca="1">VLOOKUP($A88,Sheet1!$A$2:$J$621,COLUMN(H88)-COLUMN($B$4)+2,FALSE)</f>
        <v>152.7392</v>
      </c>
      <c r="I88">
        <f ca="1">VLOOKUP($A88,Sheet1!$A$2:$J$621,COLUMN(I88)-COLUMN($B$4)+2,FALSE)</f>
        <v>52.7392</v>
      </c>
      <c r="J88" t="str">
        <f ca="1">VLOOKUP($A88,Sheet1!$A$2:$J$621,COLUMN(J88)-COLUMN($B$4)+2,FALSE)</f>
        <v>是</v>
      </c>
      <c r="K88">
        <f ca="1" t="shared" si="18"/>
        <v>1</v>
      </c>
      <c r="L88" s="7">
        <f ca="1" t="shared" si="19"/>
        <v>1</v>
      </c>
      <c r="M88" s="7" cm="1">
        <f ca="1" t="array" ref="M88">IF(L87="",IF(OR(G87=0,G87=""),M87,""),IF(ROW()&lt;32,"",AVERAGE(IF(OFFSET(L$2,ROW()-31,0,30,1)&lt;&gt;"",OFFSET(L$2,ROW()-31,0,30,1)))))</f>
        <v>0.7</v>
      </c>
      <c r="N88" s="8">
        <f ca="1" t="shared" si="14"/>
        <v>0.719354838709677</v>
      </c>
      <c r="O88" s="7">
        <f ca="1" t="array" ref="O88">IF(L87="","",IF(ROW()&lt;32,"",AVERAGE(IF(OFFSET(L$2,ROW()-21,0,20,1)&lt;&gt;"",OFFSET(L$2,ROW()-21,0,20,1)))))</f>
        <v>0.75</v>
      </c>
      <c r="P88" s="8">
        <f ca="1" t="shared" si="5"/>
        <v>0.766129032258065</v>
      </c>
      <c r="Q88" s="7">
        <f ca="1" t="shared" si="20"/>
        <v>52.7392</v>
      </c>
      <c r="R88" s="7">
        <f ca="1" t="shared" si="22"/>
        <v>9377.60319999998</v>
      </c>
      <c r="S88" s="14">
        <f ca="1" t="shared" si="6"/>
        <v>-0.0379084259527217</v>
      </c>
      <c r="T88" s="15">
        <f ca="1" t="shared" si="7"/>
        <v>0.719354838709677</v>
      </c>
      <c r="U88" s="14">
        <f ca="1" t="shared" si="8"/>
        <v>0.0685065994347573</v>
      </c>
      <c r="V88" s="9">
        <f ca="1" t="shared" si="9"/>
        <v>0.320439292388633</v>
      </c>
      <c r="W88" s="16">
        <f ca="1" t="shared" si="15"/>
        <v>0.656456778917896</v>
      </c>
      <c r="X88" s="17">
        <f ca="1" t="shared" si="10"/>
        <v>0.209636067256345</v>
      </c>
      <c r="Y88" s="9">
        <f ca="1" t="shared" si="11"/>
        <v>0.250640144027362</v>
      </c>
      <c r="Z88" s="5">
        <f ca="1" t="shared" si="12"/>
        <v>0.0584212511345604</v>
      </c>
      <c r="AA88">
        <f ca="1" t="shared" si="21"/>
        <v>0</v>
      </c>
      <c r="AB88">
        <f ca="1" t="shared" si="17"/>
        <v>9900</v>
      </c>
      <c r="AC88">
        <f ca="1" t="shared" si="13"/>
        <v>0</v>
      </c>
      <c r="AD88" s="5">
        <f ca="1" t="shared" si="16"/>
        <v>0</v>
      </c>
      <c r="AE88">
        <f ca="1">IF(X88&gt;=$Y$1,I88,0)</f>
        <v>0</v>
      </c>
    </row>
    <row r="89" spans="1:31">
      <c r="A89" cm="1">
        <f ca="1" t="array" ref="A89">INDEX(Sheet1!$A$2:$J$621,RANDBETWEEN(1,COUNTA(Sheet1!$A$2:$A$621)),COLUMN(A88))</f>
        <v>3276062</v>
      </c>
      <c r="B89" t="str">
        <f ca="1">VLOOKUP($A89,Sheet1!$A$2:$J$621,COLUMN(B89)-COLUMN($B$4)+2,FALSE)</f>
        <v>2025-04-20 15:54:48</v>
      </c>
      <c r="C89" t="str">
        <f ca="1">VLOOKUP($A89,Sheet1!$A$2:$J$621,COLUMN(C89)-COLUMN($B$4)+2,FALSE)</f>
        <v>小单31.45  小双34.28  大单34.28</v>
      </c>
      <c r="D89" t="str">
        <f ca="1">VLOOKUP($A89,Sheet1!$A$2:$J$621,COLUMN(D89)-COLUMN($B$4)+2,FALSE)</f>
        <v>小单</v>
      </c>
      <c r="E89">
        <f ca="1">VLOOKUP($A89,Sheet1!$A$2:$J$621,COLUMN(E89)-COLUMN($B$4)+2,FALSE)</f>
        <v>100.01</v>
      </c>
      <c r="F89">
        <f ca="1">VLOOKUP($A89,Sheet1!$A$2:$J$621,COLUMN(F89)-COLUMN($B$4)+2,FALSE)</f>
        <v>17</v>
      </c>
      <c r="G89" t="str">
        <f ca="1">VLOOKUP($A89,Sheet1!$A$2:$J$621,COLUMN(G89)-COLUMN($B$4)+2,FALSE)</f>
        <v>大单</v>
      </c>
      <c r="H89">
        <f ca="1">VLOOKUP($A89,Sheet1!$A$2:$J$621,COLUMN(H89)-COLUMN($B$4)+2,FALSE)</f>
        <v>148.4324</v>
      </c>
      <c r="I89">
        <f ca="1">VLOOKUP($A89,Sheet1!$A$2:$J$621,COLUMN(I89)-COLUMN($B$4)+2,FALSE)</f>
        <v>48.4224</v>
      </c>
      <c r="J89" t="str">
        <f ca="1">VLOOKUP($A89,Sheet1!$A$2:$J$621,COLUMN(J89)-COLUMN($B$4)+2,FALSE)</f>
        <v>是</v>
      </c>
      <c r="K89">
        <f ca="1" t="shared" si="18"/>
        <v>1</v>
      </c>
      <c r="L89" s="7">
        <f ca="1" t="shared" si="19"/>
        <v>1</v>
      </c>
      <c r="M89" s="7" cm="1">
        <f ca="1" t="array" ref="M89">IF(L88="",IF(OR(G88=0,G88=""),M88,""),IF(ROW()&lt;32,"",AVERAGE(IF(OFFSET(L$2,ROW()-31,0,30,1)&lt;&gt;"",OFFSET(L$2,ROW()-31,0,30,1)))))</f>
        <v>0.7</v>
      </c>
      <c r="N89" s="8">
        <f ca="1" t="shared" si="14"/>
        <v>0.719354838709677</v>
      </c>
      <c r="O89" s="7">
        <f ca="1" t="array" ref="O89">IF(L88="","",IF(ROW()&lt;32,"",AVERAGE(IF(OFFSET(L$2,ROW()-21,0,20,1)&lt;&gt;"",OFFSET(L$2,ROW()-21,0,20,1)))))</f>
        <v>0.75</v>
      </c>
      <c r="P89" s="8">
        <f ca="1" t="shared" si="5"/>
        <v>0.766129032258065</v>
      </c>
      <c r="Q89" s="7">
        <f ca="1" t="shared" si="20"/>
        <v>48.4224</v>
      </c>
      <c r="R89" s="7">
        <f ca="1" t="shared" si="22"/>
        <v>9426.02559999998</v>
      </c>
      <c r="S89" s="14">
        <f ca="1" t="shared" si="6"/>
        <v>-0.0372768067233248</v>
      </c>
      <c r="T89" s="15">
        <f ca="1" t="shared" si="7"/>
        <v>0.719354838709677</v>
      </c>
      <c r="U89" s="14">
        <f ca="1" t="shared" si="8"/>
        <v>0.0685065994347573</v>
      </c>
      <c r="V89" s="9">
        <f ca="1" t="shared" si="9"/>
        <v>0.242369986179302</v>
      </c>
      <c r="W89" s="16">
        <f ca="1" t="shared" si="15"/>
        <v>0.659777241050413</v>
      </c>
      <c r="X89" s="17">
        <f ca="1" t="shared" si="10"/>
        <v>0.202350668617482</v>
      </c>
      <c r="Y89" s="9">
        <f ca="1" t="shared" si="11"/>
        <v>0.248851644938108</v>
      </c>
      <c r="Z89" s="5">
        <f ca="1" t="shared" si="12"/>
        <v>0.0580499832328052</v>
      </c>
      <c r="AA89">
        <f ca="1" t="shared" si="21"/>
        <v>0</v>
      </c>
      <c r="AB89">
        <f ca="1" t="shared" si="17"/>
        <v>9900</v>
      </c>
      <c r="AC89">
        <f ca="1" t="shared" si="13"/>
        <v>0</v>
      </c>
      <c r="AD89" s="5">
        <f ca="1" t="shared" si="16"/>
        <v>0</v>
      </c>
      <c r="AE89">
        <f ca="1">IF(X89&gt;=$Y$1,I89,0)</f>
        <v>0</v>
      </c>
    </row>
    <row r="90" spans="1:31">
      <c r="A90" cm="1">
        <f ca="1" t="array" ref="A90">INDEX(Sheet1!$A$2:$J$621,RANDBETWEEN(1,COUNTA(Sheet1!$A$2:$A$621)),COLUMN(A89))</f>
        <v>3275678</v>
      </c>
      <c r="B90" t="str">
        <f ca="1">VLOOKUP($A90,Sheet1!$A$2:$J$621,COLUMN(B90)-COLUMN($B$4)+2,FALSE)</f>
        <v>2025-04-19 16:57:44</v>
      </c>
      <c r="C90" t="str">
        <f ca="1">VLOOKUP($A90,Sheet1!$A$2:$J$621,COLUMN(C90)-COLUMN($B$4)+2,FALSE)</f>
        <v>小单32.36  大双32.36  大单35.28</v>
      </c>
      <c r="D90" t="str">
        <f ca="1">VLOOKUP($A90,Sheet1!$A$2:$J$621,COLUMN(D90)-COLUMN($B$4)+2,FALSE)</f>
        <v>大单</v>
      </c>
      <c r="E90">
        <f ca="1">VLOOKUP($A90,Sheet1!$A$2:$J$621,COLUMN(E90)-COLUMN($B$4)+2,FALSE)</f>
        <v>100</v>
      </c>
      <c r="F90">
        <f ca="1">VLOOKUP($A90,Sheet1!$A$2:$J$621,COLUMN(F90)-COLUMN($B$4)+2,FALSE)</f>
        <v>8</v>
      </c>
      <c r="G90" t="str">
        <f ca="1">VLOOKUP($A90,Sheet1!$A$2:$J$621,COLUMN(G90)-COLUMN($B$4)+2,FALSE)</f>
        <v>小双</v>
      </c>
      <c r="H90">
        <f ca="1">VLOOKUP($A90,Sheet1!$A$2:$J$621,COLUMN(H90)-COLUMN($B$4)+2,FALSE)</f>
        <v>0</v>
      </c>
      <c r="I90">
        <f ca="1">VLOOKUP($A90,Sheet1!$A$2:$J$621,COLUMN(I90)-COLUMN($B$4)+2,FALSE)</f>
        <v>-100</v>
      </c>
      <c r="J90" t="str">
        <f ca="1">VLOOKUP($A90,Sheet1!$A$2:$J$621,COLUMN(J90)-COLUMN($B$4)+2,FALSE)</f>
        <v>否</v>
      </c>
      <c r="K90">
        <f ca="1" t="shared" si="18"/>
        <v>0</v>
      </c>
      <c r="L90" s="7">
        <f ca="1" t="shared" si="19"/>
        <v>0</v>
      </c>
      <c r="M90" s="7" cm="1">
        <f ca="1" t="array" ref="M90">IF(L89="",IF(OR(G89=0,G89=""),M89,""),IF(ROW()&lt;32,"",AVERAGE(IF(OFFSET(L$2,ROW()-31,0,30,1)&lt;&gt;"",OFFSET(L$2,ROW()-31,0,30,1)))))</f>
        <v>0.666666666666667</v>
      </c>
      <c r="N90" s="8">
        <f ca="1" t="shared" si="14"/>
        <v>0.719354838709677</v>
      </c>
      <c r="O90" s="7">
        <f ca="1" t="array" ref="O90">IF(L89="","",IF(ROW()&lt;32,"",AVERAGE(IF(OFFSET(L$2,ROW()-21,0,20,1)&lt;&gt;"",OFFSET(L$2,ROW()-21,0,20,1)))))</f>
        <v>0.7</v>
      </c>
      <c r="P90" s="8">
        <f ca="1" t="shared" si="5"/>
        <v>0.719354838709677</v>
      </c>
      <c r="Q90" s="7">
        <f ca="1" t="shared" si="20"/>
        <v>-100</v>
      </c>
      <c r="R90" s="7">
        <f ca="1" t="shared" si="22"/>
        <v>9326.02559999998</v>
      </c>
      <c r="S90" s="14">
        <f ca="1" t="shared" si="6"/>
        <v>-0.0375168500464727</v>
      </c>
      <c r="T90" s="15">
        <f ca="1" t="shared" si="7"/>
        <v>0.719354838709677</v>
      </c>
      <c r="U90" s="14">
        <f ca="1" t="shared" si="8"/>
        <v>0.0685065994347573</v>
      </c>
      <c r="V90" s="9">
        <f ca="1" t="shared" si="9"/>
        <v>0.171881864914051</v>
      </c>
      <c r="W90" s="16">
        <f ca="1" t="shared" si="15"/>
        <v>0.659777241050413</v>
      </c>
      <c r="X90" s="17">
        <f ca="1" t="shared" si="10"/>
        <v>0.195229843494013</v>
      </c>
      <c r="Y90" s="9">
        <f ca="1" t="shared" si="11"/>
        <v>0.246936580600818</v>
      </c>
      <c r="Z90" s="5">
        <f ca="1" t="shared" si="12"/>
        <v>0.0578659853609877</v>
      </c>
      <c r="AA90">
        <f ca="1" t="shared" si="21"/>
        <v>0</v>
      </c>
      <c r="AB90">
        <f ca="1" t="shared" si="17"/>
        <v>9900</v>
      </c>
      <c r="AC90">
        <f ca="1" t="shared" si="13"/>
        <v>0</v>
      </c>
      <c r="AD90" s="5">
        <f ca="1" t="shared" si="16"/>
        <v>0</v>
      </c>
      <c r="AE90">
        <f ca="1">IF(X90&gt;=$Y$1,I90,0)</f>
        <v>0</v>
      </c>
    </row>
    <row r="91" spans="1:31">
      <c r="A91" cm="1">
        <f ca="1" t="array" ref="A91">INDEX(Sheet1!$A$2:$J$621,RANDBETWEEN(1,COUNTA(Sheet1!$A$2:$A$621)),COLUMN(A90))</f>
        <v>3275701</v>
      </c>
      <c r="B91" t="str">
        <f ca="1">VLOOKUP($A91,Sheet1!$A$2:$J$621,COLUMN(B91)-COLUMN($B$4)+2,FALSE)</f>
        <v>2025-04-19 18:18:13</v>
      </c>
      <c r="C91" t="str">
        <f ca="1">VLOOKUP($A91,Sheet1!$A$2:$J$621,COLUMN(C91)-COLUMN($B$4)+2,FALSE)</f>
        <v>小单32.36  小双35.28  大双32.36</v>
      </c>
      <c r="D91" t="str">
        <f ca="1">VLOOKUP($A91,Sheet1!$A$2:$J$621,COLUMN(D91)-COLUMN($B$4)+2,FALSE)</f>
        <v>小双</v>
      </c>
      <c r="E91">
        <f ca="1">VLOOKUP($A91,Sheet1!$A$2:$J$621,COLUMN(E91)-COLUMN($B$4)+2,FALSE)</f>
        <v>100</v>
      </c>
      <c r="F91">
        <f ca="1">VLOOKUP($A91,Sheet1!$A$2:$J$621,COLUMN(F91)-COLUMN($B$4)+2,FALSE)</f>
        <v>13</v>
      </c>
      <c r="G91" t="str">
        <f ca="1">VLOOKUP($A91,Sheet1!$A$2:$J$621,COLUMN(G91)-COLUMN($B$4)+2,FALSE)</f>
        <v>小单</v>
      </c>
      <c r="H91">
        <f ca="1">VLOOKUP($A91,Sheet1!$A$2:$J$621,COLUMN(H91)-COLUMN($B$4)+2,FALSE)</f>
        <v>0</v>
      </c>
      <c r="I91">
        <f ca="1">VLOOKUP($A91,Sheet1!$A$2:$J$621,COLUMN(I91)-COLUMN($B$4)+2,FALSE)</f>
        <v>-100</v>
      </c>
      <c r="J91" t="str">
        <f ca="1">VLOOKUP($A91,Sheet1!$A$2:$J$621,COLUMN(J91)-COLUMN($B$4)+2,FALSE)</f>
        <v>否</v>
      </c>
      <c r="K91">
        <f ca="1" t="shared" si="18"/>
        <v>0</v>
      </c>
      <c r="L91" s="7">
        <f ca="1" t="shared" si="19"/>
        <v>1</v>
      </c>
      <c r="M91" s="7" cm="1">
        <f ca="1" t="array" ref="M91">IF(L90="",IF(OR(G90=0,G90=""),M90,""),IF(ROW()&lt;32,"",AVERAGE(IF(OFFSET(L$2,ROW()-31,0,30,1)&lt;&gt;"",OFFSET(L$2,ROW()-31,0,30,1)))))</f>
        <v>0.7</v>
      </c>
      <c r="N91" s="8">
        <f ca="1" t="shared" si="14"/>
        <v>0.623655913978495</v>
      </c>
      <c r="O91" s="7">
        <f ca="1" t="array" ref="O91">IF(L90="","",IF(ROW()&lt;32,"",AVERAGE(IF(OFFSET(L$2,ROW()-21,0,20,1)&lt;&gt;"",OFFSET(L$2,ROW()-21,0,20,1)))))</f>
        <v>0.7</v>
      </c>
      <c r="P91" s="8">
        <f ca="1" t="shared" si="5"/>
        <v>0.654838709677419</v>
      </c>
      <c r="Q91" s="7">
        <f ca="1" t="shared" si="20"/>
        <v>-68.1</v>
      </c>
      <c r="R91" s="7">
        <f ca="1" t="shared" si="22"/>
        <v>9257.92559999998</v>
      </c>
      <c r="S91" s="14">
        <f ca="1" t="shared" si="6"/>
        <v>-0.0379028907276508</v>
      </c>
      <c r="T91" s="15">
        <f ca="1" t="shared" si="7"/>
        <v>0.623655913978495</v>
      </c>
      <c r="U91" s="14">
        <f ca="1" t="shared" si="8"/>
        <v>0.0588961097669947</v>
      </c>
      <c r="V91" s="9">
        <f ca="1" t="shared" si="9"/>
        <v>0.0892981961682325</v>
      </c>
      <c r="W91" s="16">
        <f ca="1" t="shared" si="15"/>
        <v>0.574983072154051</v>
      </c>
      <c r="X91" s="17">
        <f ca="1" t="shared" si="10"/>
        <v>0.162119609479534</v>
      </c>
      <c r="Y91" s="9">
        <f ca="1" t="shared" si="11"/>
        <v>0.244011857458705</v>
      </c>
      <c r="Z91" s="5">
        <f ca="1" t="shared" si="12"/>
        <v>0.058928090533045</v>
      </c>
      <c r="AA91">
        <f ca="1" t="shared" si="21"/>
        <v>0</v>
      </c>
      <c r="AB91">
        <f ca="1" t="shared" si="17"/>
        <v>9900</v>
      </c>
      <c r="AC91">
        <f ca="1" t="shared" si="13"/>
        <v>0</v>
      </c>
      <c r="AD91" s="5">
        <f ca="1" t="shared" si="16"/>
        <v>0</v>
      </c>
      <c r="AE91">
        <f ca="1">IF(X91&gt;=$Y$1,I91,0)</f>
        <v>0</v>
      </c>
    </row>
    <row r="92" spans="1:31">
      <c r="A92" cm="1">
        <f ca="1" t="array" ref="A92">INDEX(Sheet1!$A$2:$J$621,RANDBETWEEN(1,COUNTA(Sheet1!$A$2:$A$621)),COLUMN(A91))</f>
        <v>3275700</v>
      </c>
      <c r="B92" t="str">
        <f ca="1">VLOOKUP($A92,Sheet1!$A$2:$J$621,COLUMN(B92)-COLUMN($B$4)+2,FALSE)</f>
        <v>2025-04-19 18:14:42</v>
      </c>
      <c r="C92" t="str">
        <f ca="1">VLOOKUP($A92,Sheet1!$A$2:$J$621,COLUMN(C92)-COLUMN($B$4)+2,FALSE)</f>
        <v>小单32.36  小双35.28  大双32.36</v>
      </c>
      <c r="D92" t="str">
        <f ca="1">VLOOKUP($A92,Sheet1!$A$2:$J$621,COLUMN(D92)-COLUMN($B$4)+2,FALSE)</f>
        <v>小双</v>
      </c>
      <c r="E92">
        <f ca="1">VLOOKUP($A92,Sheet1!$A$2:$J$621,COLUMN(E92)-COLUMN($B$4)+2,FALSE)</f>
        <v>100</v>
      </c>
      <c r="F92">
        <f ca="1">VLOOKUP($A92,Sheet1!$A$2:$J$621,COLUMN(F92)-COLUMN($B$4)+2,FALSE)</f>
        <v>19</v>
      </c>
      <c r="G92" t="str">
        <f ca="1">VLOOKUP($A92,Sheet1!$A$2:$J$621,COLUMN(G92)-COLUMN($B$4)+2,FALSE)</f>
        <v>大单</v>
      </c>
      <c r="H92">
        <f ca="1">VLOOKUP($A92,Sheet1!$A$2:$J$621,COLUMN(H92)-COLUMN($B$4)+2,FALSE)</f>
        <v>0</v>
      </c>
      <c r="I92">
        <f ca="1">VLOOKUP($A92,Sheet1!$A$2:$J$621,COLUMN(I92)-COLUMN($B$4)+2,FALSE)</f>
        <v>-100</v>
      </c>
      <c r="J92" t="str">
        <f ca="1">VLOOKUP($A92,Sheet1!$A$2:$J$621,COLUMN(J92)-COLUMN($B$4)+2,FALSE)</f>
        <v>否</v>
      </c>
      <c r="K92">
        <f ca="1" t="shared" si="18"/>
        <v>0</v>
      </c>
      <c r="L92" s="7">
        <f ca="1" t="shared" si="19"/>
        <v>0</v>
      </c>
      <c r="M92" s="7" cm="1">
        <f ca="1" t="array" ref="M92">IF(L91="",IF(OR(G91=0,G91=""),M91,""),IF(ROW()&lt;32,"",AVERAGE(IF(OFFSET(L$2,ROW()-31,0,30,1)&lt;&gt;"",OFFSET(L$2,ROW()-31,0,30,1)))))</f>
        <v>0.7</v>
      </c>
      <c r="N92" s="8">
        <f ca="1" t="shared" si="14"/>
        <v>0.719354838709677</v>
      </c>
      <c r="O92" s="7">
        <f ca="1" t="array" ref="O92">IF(L91="","",IF(ROW()&lt;32,"",AVERAGE(IF(OFFSET(L$2,ROW()-21,0,20,1)&lt;&gt;"",OFFSET(L$2,ROW()-21,0,20,1)))))</f>
        <v>0.65</v>
      </c>
      <c r="P92" s="8">
        <f ca="1" t="shared" si="5"/>
        <v>0.67258064516129</v>
      </c>
      <c r="Q92" s="7">
        <f ca="1" t="shared" si="20"/>
        <v>-100</v>
      </c>
      <c r="R92" s="7">
        <f ca="1" t="shared" si="22"/>
        <v>9157.92559999998</v>
      </c>
      <c r="S92" s="14">
        <f ca="1" t="shared" si="6"/>
        <v>-0.034971786092492</v>
      </c>
      <c r="T92" s="15">
        <f ca="1" t="shared" si="7"/>
        <v>0.719354838709677</v>
      </c>
      <c r="U92" s="14">
        <f ca="1" t="shared" si="8"/>
        <v>0.0570152055488368</v>
      </c>
      <c r="V92" s="9">
        <f ca="1" t="shared" si="9"/>
        <v>0.0303528427839526</v>
      </c>
      <c r="W92" s="16">
        <f ca="1" t="shared" si="15"/>
        <v>0.57498717902932</v>
      </c>
      <c r="X92" s="17">
        <f ca="1" t="shared" si="10"/>
        <v>0.176808872430864</v>
      </c>
      <c r="Y92" s="9">
        <f ca="1" t="shared" si="11"/>
        <v>0.241771757957777</v>
      </c>
      <c r="Z92" s="5">
        <f ca="1" t="shared" si="12"/>
        <v>0.059180169985585</v>
      </c>
      <c r="AA92">
        <f ca="1" t="shared" si="21"/>
        <v>0</v>
      </c>
      <c r="AB92">
        <f ca="1" t="shared" si="17"/>
        <v>9900</v>
      </c>
      <c r="AC92">
        <f ca="1" t="shared" si="13"/>
        <v>1</v>
      </c>
      <c r="AD92" s="5">
        <f ca="1" t="shared" si="16"/>
        <v>0</v>
      </c>
      <c r="AE92">
        <f ca="1">IF(X92&gt;=$Y$1,I92,0)</f>
        <v>0</v>
      </c>
    </row>
    <row r="93" spans="1:31">
      <c r="A93" cm="1">
        <f ca="1" t="array" ref="A93">INDEX(Sheet1!$A$2:$J$621,RANDBETWEEN(1,COUNTA(Sheet1!$A$2:$A$621)),COLUMN(A92))</f>
        <v>3275415</v>
      </c>
      <c r="B93" t="str">
        <f ca="1">VLOOKUP($A93,Sheet1!$A$2:$J$621,COLUMN(B93)-COLUMN($B$4)+2,FALSE)</f>
        <v>2025-04-19 01:37:13</v>
      </c>
      <c r="C93" t="str">
        <f ca="1">VLOOKUP($A93,Sheet1!$A$2:$J$621,COLUMN(C93)-COLUMN($B$4)+2,FALSE)</f>
        <v>小单32.36  小双35.28  大双32.36</v>
      </c>
      <c r="D93" t="str">
        <f ca="1">VLOOKUP($A93,Sheet1!$A$2:$J$621,COLUMN(D93)-COLUMN($B$4)+2,FALSE)</f>
        <v>小双</v>
      </c>
      <c r="E93">
        <f ca="1">VLOOKUP($A93,Sheet1!$A$2:$J$621,COLUMN(E93)-COLUMN($B$4)+2,FALSE)</f>
        <v>100</v>
      </c>
      <c r="F93">
        <f ca="1">VLOOKUP($A93,Sheet1!$A$2:$J$621,COLUMN(F93)-COLUMN($B$4)+2,FALSE)</f>
        <v>9</v>
      </c>
      <c r="G93" t="str">
        <f ca="1">VLOOKUP($A93,Sheet1!$A$2:$J$621,COLUMN(G93)-COLUMN($B$4)+2,FALSE)</f>
        <v>小单</v>
      </c>
      <c r="H93">
        <f ca="1">VLOOKUP($A93,Sheet1!$A$2:$J$621,COLUMN(H93)-COLUMN($B$4)+2,FALSE)</f>
        <v>152.7392</v>
      </c>
      <c r="I93">
        <f ca="1">VLOOKUP($A93,Sheet1!$A$2:$J$621,COLUMN(I93)-COLUMN($B$4)+2,FALSE)</f>
        <v>52.7392</v>
      </c>
      <c r="J93" t="str">
        <f ca="1">VLOOKUP($A93,Sheet1!$A$2:$J$621,COLUMN(J93)-COLUMN($B$4)+2,FALSE)</f>
        <v>是</v>
      </c>
      <c r="K93">
        <f ca="1" t="shared" si="18"/>
        <v>1</v>
      </c>
      <c r="L93" s="7">
        <f ca="1" t="shared" si="19"/>
        <v>1</v>
      </c>
      <c r="M93" s="7" cm="1">
        <f ca="1" t="array" ref="M93">IF(L92="",IF(OR(G92=0,G92=""),M92,""),IF(ROW()&lt;32,"",AVERAGE(IF(OFFSET(L$2,ROW()-31,0,30,1)&lt;&gt;"",OFFSET(L$2,ROW()-31,0,30,1)))))</f>
        <v>0.7</v>
      </c>
      <c r="N93" s="8">
        <f ca="1" t="shared" si="14"/>
        <v>0.654838709677419</v>
      </c>
      <c r="O93" s="7">
        <f ca="1" t="array" ref="O93">IF(L92="","",IF(ROW()&lt;32,"",AVERAGE(IF(OFFSET(L$2,ROW()-21,0,20,1)&lt;&gt;"",OFFSET(L$2,ROW()-21,0,20,1)))))</f>
        <v>0.7</v>
      </c>
      <c r="P93" s="8">
        <f ca="1" t="shared" si="5"/>
        <v>0.654838709677419</v>
      </c>
      <c r="Q93" s="7">
        <f ca="1" t="shared" si="20"/>
        <v>52.7392</v>
      </c>
      <c r="R93" s="7">
        <f ca="1" t="shared" si="22"/>
        <v>9210.66479999998</v>
      </c>
      <c r="S93" s="14">
        <f ca="1" t="shared" si="6"/>
        <v>-0.0385707792347414</v>
      </c>
      <c r="T93" s="15">
        <f ca="1" t="shared" si="7"/>
        <v>0.654838709677419</v>
      </c>
      <c r="U93" s="14">
        <f ca="1" t="shared" si="8"/>
        <v>0.0570152055488368</v>
      </c>
      <c r="V93" s="9">
        <f ca="1" t="shared" si="9"/>
        <v>-0.0302168522219913</v>
      </c>
      <c r="W93" s="16">
        <f ca="1" t="shared" si="15"/>
        <v>0.574991285963258</v>
      </c>
      <c r="X93" s="17">
        <f ca="1" t="shared" si="10"/>
        <v>0.156769389874537</v>
      </c>
      <c r="Y93" s="9">
        <f ca="1" t="shared" si="11"/>
        <v>0.242503071090991</v>
      </c>
      <c r="Z93" s="5">
        <f ca="1" t="shared" si="12"/>
        <v>0.0579774649100183</v>
      </c>
      <c r="AA93">
        <f ca="1" t="shared" si="21"/>
        <v>0</v>
      </c>
      <c r="AB93">
        <f ca="1" t="shared" si="17"/>
        <v>9900</v>
      </c>
      <c r="AC93">
        <f ca="1" t="shared" si="13"/>
        <v>0</v>
      </c>
      <c r="AD93" s="5">
        <f ca="1" t="shared" si="16"/>
        <v>0</v>
      </c>
      <c r="AE93">
        <f ca="1">IF(X93&gt;=$Y$1,I93,0)</f>
        <v>0</v>
      </c>
    </row>
    <row r="94" spans="1:31">
      <c r="A94" cm="1">
        <f ca="1" t="array" ref="A94">INDEX(Sheet1!$A$2:$J$621,RANDBETWEEN(1,COUNTA(Sheet1!$A$2:$A$621)),COLUMN(A93))</f>
        <v>3275800</v>
      </c>
      <c r="B94" t="str">
        <f ca="1">VLOOKUP($A94,Sheet1!$A$2:$J$621,COLUMN(B94)-COLUMN($B$4)+2,FALSE)</f>
        <v>2025-04-20 00:37:44</v>
      </c>
      <c r="C94" t="str">
        <f ca="1">VLOOKUP($A94,Sheet1!$A$2:$J$621,COLUMN(C94)-COLUMN($B$4)+2,FALSE)</f>
        <v>小单32.36  小双35.28  大双32.36</v>
      </c>
      <c r="D94" t="str">
        <f ca="1">VLOOKUP($A94,Sheet1!$A$2:$J$621,COLUMN(D94)-COLUMN($B$4)+2,FALSE)</f>
        <v>小双</v>
      </c>
      <c r="E94">
        <f ca="1">VLOOKUP($A94,Sheet1!$A$2:$J$621,COLUMN(E94)-COLUMN($B$4)+2,FALSE)</f>
        <v>100</v>
      </c>
      <c r="F94">
        <f ca="1">VLOOKUP($A94,Sheet1!$A$2:$J$621,COLUMN(F94)-COLUMN($B$4)+2,FALSE)</f>
        <v>22</v>
      </c>
      <c r="G94" t="str">
        <f ca="1">VLOOKUP($A94,Sheet1!$A$2:$J$621,COLUMN(G94)-COLUMN($B$4)+2,FALSE)</f>
        <v>大双</v>
      </c>
      <c r="H94">
        <f ca="1">VLOOKUP($A94,Sheet1!$A$2:$J$621,COLUMN(H94)-COLUMN($B$4)+2,FALSE)</f>
        <v>152.7392</v>
      </c>
      <c r="I94">
        <f ca="1">VLOOKUP($A94,Sheet1!$A$2:$J$621,COLUMN(I94)-COLUMN($B$4)+2,FALSE)</f>
        <v>52.7392</v>
      </c>
      <c r="J94" t="str">
        <f ca="1">VLOOKUP($A94,Sheet1!$A$2:$J$621,COLUMN(J94)-COLUMN($B$4)+2,FALSE)</f>
        <v>是</v>
      </c>
      <c r="K94">
        <f ca="1" t="shared" si="18"/>
        <v>1</v>
      </c>
      <c r="L94" s="7">
        <f ca="1" t="shared" si="19"/>
        <v>1</v>
      </c>
      <c r="M94" s="7" cm="1">
        <f ca="1" t="array" ref="M94">IF(L93="",IF(OR(G93=0,G93=""),M93,""),IF(ROW()&lt;32,"",AVERAGE(IF(OFFSET(L$2,ROW()-31,0,30,1)&lt;&gt;"",OFFSET(L$2,ROW()-31,0,30,1)))))</f>
        <v>0.733333333333333</v>
      </c>
      <c r="N94" s="8">
        <f ca="1" t="shared" si="14"/>
        <v>0.719354838709677</v>
      </c>
      <c r="O94" s="7">
        <f ca="1" t="array" ref="O94">IF(L93="","",IF(ROW()&lt;32,"",AVERAGE(IF(OFFSET(L$2,ROW()-21,0,20,1)&lt;&gt;"",OFFSET(L$2,ROW()-21,0,20,1)))))</f>
        <v>0.7</v>
      </c>
      <c r="P94" s="8">
        <f ca="1" t="shared" si="5"/>
        <v>0.719354838709677</v>
      </c>
      <c r="Q94" s="7">
        <f ca="1" t="shared" si="20"/>
        <v>52.7392</v>
      </c>
      <c r="R94" s="7">
        <f ca="1" t="shared" si="22"/>
        <v>9263.40399999998</v>
      </c>
      <c r="S94" s="14">
        <f ca="1" t="shared" si="6"/>
        <v>-0.0227748119619185</v>
      </c>
      <c r="T94" s="15">
        <f ca="1" t="shared" si="7"/>
        <v>0.719354838709677</v>
      </c>
      <c r="U94" s="14">
        <f ca="1" t="shared" si="8"/>
        <v>0.0570152055488368</v>
      </c>
      <c r="V94" s="9">
        <f ca="1" t="shared" si="9"/>
        <v>-0.0585916570965833</v>
      </c>
      <c r="W94" s="16">
        <f ca="1" t="shared" si="15"/>
        <v>0.6597924663277</v>
      </c>
      <c r="X94" s="17">
        <f ca="1" t="shared" si="10"/>
        <v>0.180054043411821</v>
      </c>
      <c r="Y94" s="9">
        <f ca="1" t="shared" si="11"/>
        <v>0.243296209097104</v>
      </c>
      <c r="Z94" s="5">
        <f ca="1" t="shared" si="12"/>
        <v>0.0569457982470982</v>
      </c>
      <c r="AA94">
        <f ca="1" t="shared" si="21"/>
        <v>0</v>
      </c>
      <c r="AB94">
        <f ca="1" t="shared" si="17"/>
        <v>9900</v>
      </c>
      <c r="AC94">
        <f ca="1" t="shared" si="13"/>
        <v>0</v>
      </c>
      <c r="AD94" s="5">
        <f ca="1" t="shared" si="16"/>
        <v>0</v>
      </c>
      <c r="AE94">
        <f ca="1">IF(X94&gt;=$Y$1,I94,0)</f>
        <v>0</v>
      </c>
    </row>
    <row r="95" spans="1:31">
      <c r="A95" cm="1">
        <f ca="1" t="array" ref="A95">INDEX(Sheet1!$A$2:$J$621,RANDBETWEEN(1,COUNTA(Sheet1!$A$2:$A$621)),COLUMN(A94))</f>
        <v>3275810</v>
      </c>
      <c r="B95" t="str">
        <f ca="1">VLOOKUP($A95,Sheet1!$A$2:$J$621,COLUMN(B95)-COLUMN($B$4)+2,FALSE)</f>
        <v>2025-04-20 01:12:43</v>
      </c>
      <c r="C95" t="str">
        <f ca="1">VLOOKUP($A95,Sheet1!$A$2:$J$621,COLUMN(C95)-COLUMN($B$4)+2,FALSE)</f>
        <v>大双31.45  小双34.28  大单34.28</v>
      </c>
      <c r="D95" t="str">
        <f ca="1">VLOOKUP($A95,Sheet1!$A$2:$J$621,COLUMN(D95)-COLUMN($B$4)+2,FALSE)</f>
        <v>大双</v>
      </c>
      <c r="E95">
        <f ca="1">VLOOKUP($A95,Sheet1!$A$2:$J$621,COLUMN(E95)-COLUMN($B$4)+2,FALSE)</f>
        <v>100.01</v>
      </c>
      <c r="F95">
        <f ca="1">VLOOKUP($A95,Sheet1!$A$2:$J$621,COLUMN(F95)-COLUMN($B$4)+2,FALSE)</f>
        <v>19</v>
      </c>
      <c r="G95" t="str">
        <f ca="1">VLOOKUP($A95,Sheet1!$A$2:$J$621,COLUMN(G95)-COLUMN($B$4)+2,FALSE)</f>
        <v>大单</v>
      </c>
      <c r="H95">
        <f ca="1">VLOOKUP($A95,Sheet1!$A$2:$J$621,COLUMN(H95)-COLUMN($B$4)+2,FALSE)</f>
        <v>148.4324</v>
      </c>
      <c r="I95">
        <f ca="1">VLOOKUP($A95,Sheet1!$A$2:$J$621,COLUMN(I95)-COLUMN($B$4)+2,FALSE)</f>
        <v>48.4224</v>
      </c>
      <c r="J95" t="str">
        <f ca="1">VLOOKUP($A95,Sheet1!$A$2:$J$621,COLUMN(J95)-COLUMN($B$4)+2,FALSE)</f>
        <v>是</v>
      </c>
      <c r="K95">
        <f ca="1" t="shared" si="18"/>
        <v>1</v>
      </c>
      <c r="L95" s="7">
        <f ca="1" t="shared" si="19"/>
        <v>1</v>
      </c>
      <c r="M95" s="7" cm="1">
        <f ca="1" t="array" ref="M95">IF(L94="",IF(OR(G94=0,G94=""),M94,""),IF(ROW()&lt;32,"",AVERAGE(IF(OFFSET(L$2,ROW()-31,0,30,1)&lt;&gt;"",OFFSET(L$2,ROW()-31,0,30,1)))))</f>
        <v>0.733333333333333</v>
      </c>
      <c r="N95" s="8">
        <f ca="1" t="shared" si="14"/>
        <v>0.750537634408602</v>
      </c>
      <c r="O95" s="7">
        <f ca="1" t="array" ref="O95">IF(L94="","",IF(ROW()&lt;32,"",AVERAGE(IF(OFFSET(L$2,ROW()-21,0,20,1)&lt;&gt;"",OFFSET(L$2,ROW()-21,0,20,1)))))</f>
        <v>0.7</v>
      </c>
      <c r="P95" s="8">
        <f ca="1" t="shared" si="5"/>
        <v>0.719354838709677</v>
      </c>
      <c r="Q95" s="7">
        <f ca="1" t="shared" si="20"/>
        <v>48.4224</v>
      </c>
      <c r="R95" s="7">
        <f ca="1" t="shared" si="22"/>
        <v>9311.82639999998</v>
      </c>
      <c r="S95" s="14">
        <f ca="1" t="shared" si="6"/>
        <v>-0.0226480850941719</v>
      </c>
      <c r="T95" s="15">
        <f ca="1" t="shared" si="7"/>
        <v>0.750537634408602</v>
      </c>
      <c r="U95" s="14">
        <f ca="1" t="shared" si="8"/>
        <v>0.0570152055488368</v>
      </c>
      <c r="V95" s="9">
        <f ca="1" t="shared" si="9"/>
        <v>-0.0865309539749254</v>
      </c>
      <c r="W95" s="16">
        <f ca="1" t="shared" si="15"/>
        <v>0.758722031949201</v>
      </c>
      <c r="X95" s="17">
        <f ca="1" t="shared" si="10"/>
        <v>0.193427647486245</v>
      </c>
      <c r="Y95" s="9">
        <f ca="1" t="shared" si="11"/>
        <v>0.24544876186237</v>
      </c>
      <c r="Z95" s="5">
        <f ca="1" t="shared" si="12"/>
        <v>0.0537075090837749</v>
      </c>
      <c r="AA95">
        <f ca="1" t="shared" si="21"/>
        <v>0</v>
      </c>
      <c r="AB95">
        <f ca="1" t="shared" si="17"/>
        <v>9900</v>
      </c>
      <c r="AC95">
        <f ca="1" t="shared" si="13"/>
        <v>0</v>
      </c>
      <c r="AD95" s="5">
        <f ca="1" t="shared" si="16"/>
        <v>0</v>
      </c>
      <c r="AE95">
        <f ca="1">IF(X95&gt;=$Y$1,I95,0)</f>
        <v>0</v>
      </c>
    </row>
    <row r="96" s="5" customFormat="1" spans="1:31">
      <c r="A96" cm="1">
        <f ca="1" t="array" ref="A96">INDEX(Sheet1!$A$2:$J$621,RANDBETWEEN(1,COUNTA(Sheet1!$A$2:$A$621)),COLUMN(A95))</f>
        <v>3275604</v>
      </c>
      <c r="B96" t="str">
        <f ca="1">VLOOKUP($A96,Sheet1!$A$2:$J$621,COLUMN(B96)-COLUMN($B$4)+2,FALSE)</f>
        <v>2025-04-19 12:38:43</v>
      </c>
      <c r="C96" t="str">
        <f ca="1">VLOOKUP($A96,Sheet1!$A$2:$J$621,COLUMN(C96)-COLUMN($B$4)+2,FALSE)</f>
        <v>小单32.36  大双32.36  大单35.28</v>
      </c>
      <c r="D96" t="str">
        <f ca="1">VLOOKUP($A96,Sheet1!$A$2:$J$621,COLUMN(D96)-COLUMN($B$4)+2,FALSE)</f>
        <v>大单</v>
      </c>
      <c r="E96">
        <f ca="1">VLOOKUP($A96,Sheet1!$A$2:$J$621,COLUMN(E96)-COLUMN($B$4)+2,FALSE)</f>
        <v>100</v>
      </c>
      <c r="F96">
        <f ca="1">VLOOKUP($A96,Sheet1!$A$2:$J$621,COLUMN(F96)-COLUMN($B$4)+2,FALSE)</f>
        <v>14</v>
      </c>
      <c r="G96" t="str">
        <f ca="1">VLOOKUP($A96,Sheet1!$A$2:$J$621,COLUMN(G96)-COLUMN($B$4)+2,FALSE)</f>
        <v>大双</v>
      </c>
      <c r="H96">
        <f ca="1">VLOOKUP($A96,Sheet1!$A$2:$J$621,COLUMN(H96)-COLUMN($B$4)+2,FALSE)</f>
        <v>0</v>
      </c>
      <c r="I96">
        <f ca="1">VLOOKUP($A96,Sheet1!$A$2:$J$621,COLUMN(I96)-COLUMN($B$4)+2,FALSE)</f>
        <v>-100</v>
      </c>
      <c r="J96" t="str">
        <f ca="1">VLOOKUP($A96,Sheet1!$A$2:$J$621,COLUMN(J96)-COLUMN($B$4)+2,FALSE)</f>
        <v>否</v>
      </c>
      <c r="K96" s="5">
        <f ca="1" t="shared" si="18"/>
        <v>0</v>
      </c>
      <c r="L96" s="9">
        <f ca="1" t="shared" si="19"/>
        <v>1</v>
      </c>
      <c r="M96" s="7" cm="1">
        <f ca="1" t="array" ref="M96">IF(L95="",IF(OR(G95=0,G95=""),M95,""),IF(ROW()&lt;32,"",AVERAGE(IF(OFFSET(L$2,ROW()-31,0,30,1)&lt;&gt;"",OFFSET(L$2,ROW()-31,0,30,1)))))</f>
        <v>0.733333333333333</v>
      </c>
      <c r="N96" s="8">
        <f ca="1" t="shared" si="14"/>
        <v>0.750537634408602</v>
      </c>
      <c r="O96" s="9">
        <f ca="1" t="array" ref="O96">IF(L95="","",IF(ROW()&lt;32,"",AVERAGE(IF(OFFSET(L$2,ROW()-21,0,20,1)&lt;&gt;"",OFFSET(L$2,ROW()-21,0,20,1)))))</f>
        <v>0.75</v>
      </c>
      <c r="P96" s="24">
        <f ca="1" t="shared" ref="P96:P159" si="23">IF(G95=0,P94,IF(L95="","",IF(ROW()&lt;32,"",IF(ROW()=32,AVERAGE(L65:L94),2/31*L95+(1-2/31)*O96))))</f>
        <v>0.766129032258065</v>
      </c>
      <c r="Q96" s="9">
        <f ca="1" t="shared" si="20"/>
        <v>-68.1</v>
      </c>
      <c r="R96" s="7">
        <f ca="1" t="shared" si="22"/>
        <v>9243.72639999998</v>
      </c>
      <c r="S96" s="14">
        <f ca="1" t="shared" si="6"/>
        <v>-0.0225329666140087</v>
      </c>
      <c r="T96" s="15">
        <f ca="1" t="shared" si="7"/>
        <v>0.750537634408602</v>
      </c>
      <c r="U96" s="14">
        <f ca="1" t="shared" si="8"/>
        <v>0.0570152055488368</v>
      </c>
      <c r="V96" s="9">
        <f ca="1" t="shared" si="9"/>
        <v>-0.128726960122875</v>
      </c>
      <c r="W96" s="16">
        <f ca="1" t="shared" si="15"/>
        <v>0.755124788546953</v>
      </c>
      <c r="X96" s="17">
        <f ca="1" t="shared" si="10"/>
        <v>0.188882858075275</v>
      </c>
      <c r="Y96" s="9">
        <f ca="1" t="shared" si="11"/>
        <v>0.245933597688382</v>
      </c>
      <c r="Z96" s="5">
        <f ca="1" t="shared" si="12"/>
        <v>0.0531258801290535</v>
      </c>
      <c r="AA96">
        <f ca="1" t="shared" si="21"/>
        <v>0</v>
      </c>
      <c r="AB96">
        <f ca="1" t="shared" si="17"/>
        <v>9900</v>
      </c>
      <c r="AC96">
        <f ca="1" t="shared" si="13"/>
        <v>0</v>
      </c>
      <c r="AD96" s="5">
        <f ca="1" t="shared" si="16"/>
        <v>0</v>
      </c>
      <c r="AE96">
        <f ca="1">IF(X96&gt;=$Y$1,I96,0)</f>
        <v>0</v>
      </c>
    </row>
    <row r="97" spans="1:31">
      <c r="A97" cm="1">
        <f ca="1" t="array" ref="A97">INDEX(Sheet1!$A$2:$J$621,RANDBETWEEN(1,COUNTA(Sheet1!$A$2:$A$621)),COLUMN(A96))</f>
        <v>3276064</v>
      </c>
      <c r="B97" t="str">
        <f ca="1">VLOOKUP($A97,Sheet1!$A$2:$J$621,COLUMN(B97)-COLUMN($B$4)+2,FALSE)</f>
        <v>2025-04-20 16:01:40</v>
      </c>
      <c r="C97" t="str">
        <f ca="1">VLOOKUP($A97,Sheet1!$A$2:$J$621,COLUMN(C97)-COLUMN($B$4)+2,FALSE)</f>
        <v>小单32.36  大双32.36  大单35.28</v>
      </c>
      <c r="D97" t="str">
        <f ca="1">VLOOKUP($A97,Sheet1!$A$2:$J$621,COLUMN(D97)-COLUMN($B$4)+2,FALSE)</f>
        <v>大单</v>
      </c>
      <c r="E97">
        <f ca="1">VLOOKUP($A97,Sheet1!$A$2:$J$621,COLUMN(E97)-COLUMN($B$4)+2,FALSE)</f>
        <v>100</v>
      </c>
      <c r="F97">
        <f ca="1">VLOOKUP($A97,Sheet1!$A$2:$J$621,COLUMN(F97)-COLUMN($B$4)+2,FALSE)</f>
        <v>18</v>
      </c>
      <c r="G97" t="str">
        <f ca="1">VLOOKUP($A97,Sheet1!$A$2:$J$621,COLUMN(G97)-COLUMN($B$4)+2,FALSE)</f>
        <v>大双</v>
      </c>
      <c r="H97">
        <f ca="1">VLOOKUP($A97,Sheet1!$A$2:$J$621,COLUMN(H97)-COLUMN($B$4)+2,FALSE)</f>
        <v>152.7392</v>
      </c>
      <c r="I97">
        <f ca="1">VLOOKUP($A97,Sheet1!$A$2:$J$621,COLUMN(I97)-COLUMN($B$4)+2,FALSE)</f>
        <v>52.7392</v>
      </c>
      <c r="J97" t="str">
        <f ca="1">VLOOKUP($A97,Sheet1!$A$2:$J$621,COLUMN(J97)-COLUMN($B$4)+2,FALSE)</f>
        <v>是</v>
      </c>
      <c r="K97">
        <f ca="1" t="shared" si="18"/>
        <v>1</v>
      </c>
      <c r="L97" s="7">
        <f ca="1" t="shared" si="19"/>
        <v>1</v>
      </c>
      <c r="M97" s="7" cm="1">
        <f ca="1" t="array" ref="M97">IF(L96="",IF(OR(G96=0,G96=""),M96,""),IF(ROW()&lt;32,"",AVERAGE(IF(OFFSET(L$2,ROW()-31,0,30,1)&lt;&gt;"",OFFSET(L$2,ROW()-31,0,30,1)))))</f>
        <v>0.766666666666667</v>
      </c>
      <c r="N97" s="8">
        <f ca="1" t="shared" si="14"/>
        <v>0.750537634408602</v>
      </c>
      <c r="O97" s="7">
        <f ca="1" t="array" ref="O97">IF(L96="","",IF(ROW()&lt;32,"",AVERAGE(IF(OFFSET(L$2,ROW()-21,0,20,1)&lt;&gt;"",OFFSET(L$2,ROW()-21,0,20,1)))))</f>
        <v>0.75</v>
      </c>
      <c r="P97" s="8">
        <f ca="1" t="shared" si="23"/>
        <v>0.766129032258065</v>
      </c>
      <c r="Q97" s="7">
        <f ca="1" t="shared" si="20"/>
        <v>52.7392</v>
      </c>
      <c r="R97" s="7">
        <f ca="1" t="shared" si="22"/>
        <v>9296.46559999998</v>
      </c>
      <c r="S97" s="14">
        <f ca="1" t="shared" ref="S97:S160" si="24">IF(R96="","",(R96-R67)/R67)</f>
        <v>-0.0193879237973555</v>
      </c>
      <c r="T97" s="15">
        <f ca="1" t="shared" ref="T97:T160" si="25">N97</f>
        <v>0.750537634408602</v>
      </c>
      <c r="U97" s="14">
        <f ca="1" t="shared" ref="U97:U160" si="26">IF(R96="","",(MAX(R67:R96)-MIN(R67:R96))/MAX(R67:R96))</f>
        <v>0.0570152055488368</v>
      </c>
      <c r="V97" s="9">
        <f ca="1" t="shared" ref="V97:V160" si="27">IF(ROW()&lt;=62,"",IF(S97="","",(AVERAGE(S68:S97)-0)/(_xlfn.STDEV.P(S68:S97)+1/1000000)))</f>
        <v>-0.188987448768013</v>
      </c>
      <c r="W97" s="16">
        <f ca="1" t="shared" si="15"/>
        <v>0.6597924663277</v>
      </c>
      <c r="X97" s="17">
        <f ca="1" t="shared" ref="X97:X160" si="28">IF(V97="","",S97*0.3+T97*0.2-0.3*U97+0.1*V97+0.1*W97)</f>
        <v>0.174267089833831</v>
      </c>
      <c r="Y97" s="9">
        <f ca="1" t="shared" ref="Y97:Y160" si="29">IF(X97="","",AVERAGE(X68:X97))</f>
        <v>0.244813773343396</v>
      </c>
      <c r="Z97" s="5">
        <f ca="1" t="shared" ref="Z97:Z160" si="30">IF(X97="","",(_xlfn.STDEV.P(X68:X97)))</f>
        <v>0.0542585729304183</v>
      </c>
      <c r="AA97">
        <f ca="1" t="shared" si="21"/>
        <v>0</v>
      </c>
      <c r="AB97">
        <f ca="1" t="shared" si="17"/>
        <v>9900</v>
      </c>
      <c r="AC97">
        <f ca="1" t="shared" ref="AC97:AC160" si="31">IF(S97="","",IF(OR(F96=13,F96=14),1,0))</f>
        <v>1</v>
      </c>
      <c r="AD97" s="5">
        <f ca="1" t="shared" si="16"/>
        <v>0</v>
      </c>
      <c r="AE97">
        <f ca="1">IF(X97&gt;=$Y$1,I97,0)</f>
        <v>0</v>
      </c>
    </row>
    <row r="98" spans="1:31">
      <c r="A98" cm="1">
        <f ca="1" t="array" ref="A98">INDEX(Sheet1!$A$2:$J$621,RANDBETWEEN(1,COUNTA(Sheet1!$A$2:$A$621)),COLUMN(A97))</f>
        <v>3275726</v>
      </c>
      <c r="B98" t="str">
        <f ca="1">VLOOKUP($A98,Sheet1!$A$2:$J$621,COLUMN(B98)-COLUMN($B$4)+2,FALSE)</f>
        <v>2025-04-19 20:18:51</v>
      </c>
      <c r="C98" t="str">
        <f ca="1">VLOOKUP($A98,Sheet1!$A$2:$J$621,COLUMN(C98)-COLUMN($B$4)+2,FALSE)</f>
        <v>小单32.36  小双35.28  大双32.36</v>
      </c>
      <c r="D98" t="str">
        <f ca="1">VLOOKUP($A98,Sheet1!$A$2:$J$621,COLUMN(D98)-COLUMN($B$4)+2,FALSE)</f>
        <v>小双</v>
      </c>
      <c r="E98">
        <f ca="1">VLOOKUP($A98,Sheet1!$A$2:$J$621,COLUMN(E98)-COLUMN($B$4)+2,FALSE)</f>
        <v>100</v>
      </c>
      <c r="F98">
        <f ca="1">VLOOKUP($A98,Sheet1!$A$2:$J$621,COLUMN(F98)-COLUMN($B$4)+2,FALSE)</f>
        <v>9</v>
      </c>
      <c r="G98" t="str">
        <f ca="1">VLOOKUP($A98,Sheet1!$A$2:$J$621,COLUMN(G98)-COLUMN($B$4)+2,FALSE)</f>
        <v>小单</v>
      </c>
      <c r="H98">
        <f ca="1">VLOOKUP($A98,Sheet1!$A$2:$J$621,COLUMN(H98)-COLUMN($B$4)+2,FALSE)</f>
        <v>152.7392</v>
      </c>
      <c r="I98">
        <f ca="1">VLOOKUP($A98,Sheet1!$A$2:$J$621,COLUMN(I98)-COLUMN($B$4)+2,FALSE)</f>
        <v>52.7392</v>
      </c>
      <c r="J98" t="str">
        <f ca="1">VLOOKUP($A98,Sheet1!$A$2:$J$621,COLUMN(J98)-COLUMN($B$4)+2,FALSE)</f>
        <v>是</v>
      </c>
      <c r="K98">
        <f ca="1" t="shared" si="18"/>
        <v>1</v>
      </c>
      <c r="L98" s="7">
        <f ca="1" t="shared" si="19"/>
        <v>1</v>
      </c>
      <c r="M98" s="7" cm="1">
        <f ca="1" t="array" ref="M98">IF(L97="",IF(OR(G97=0,G97=""),M97,""),IF(ROW()&lt;32,"",AVERAGE(IF(OFFSET(L$2,ROW()-31,0,30,1)&lt;&gt;"",OFFSET(L$2,ROW()-31,0,30,1)))))</f>
        <v>0.766666666666667</v>
      </c>
      <c r="N98" s="8">
        <f ca="1" t="shared" ref="N98:N161" si="32">IF(OR(G97=0,G97=""),N97,IF(L97="","",IF(ROW()&lt;32,"",IF(ROW()=32,AVERAGE(L67:L96),2/31*L97+(1-2/31)*M97))))</f>
        <v>0.781720430107527</v>
      </c>
      <c r="O98" s="7">
        <f ca="1" t="array" ref="O98">IF(L97="","",IF(ROW()&lt;32,"",AVERAGE(IF(OFFSET(L$2,ROW()-21,0,20,1)&lt;&gt;"",OFFSET(L$2,ROW()-21,0,20,1)))))</f>
        <v>0.75</v>
      </c>
      <c r="P98" s="8">
        <f ca="1" t="shared" si="23"/>
        <v>0.766129032258065</v>
      </c>
      <c r="Q98" s="7">
        <f ca="1" t="shared" si="20"/>
        <v>52.7392</v>
      </c>
      <c r="R98" s="7">
        <f ca="1" t="shared" si="22"/>
        <v>9349.20479999998</v>
      </c>
      <c r="S98" s="14">
        <f ca="1" t="shared" si="24"/>
        <v>-0.0188332366850863</v>
      </c>
      <c r="T98" s="15">
        <f ca="1" t="shared" si="25"/>
        <v>0.781720430107527</v>
      </c>
      <c r="U98" s="14">
        <f ca="1" t="shared" si="26"/>
        <v>0.0570152055488368</v>
      </c>
      <c r="V98" s="9">
        <f ca="1" t="shared" si="27"/>
        <v>-0.229077523954753</v>
      </c>
      <c r="W98" s="16">
        <f ca="1" t="shared" ref="W98:W161" si="33">IF(I97="",W97,IF(ABS(SUMIF(I68:I97,"&lt;0"))=0,10,IF(SUMIF(I68:I97,"&gt;0")/ABS(SUMIF(I68:I97,"&lt;0"))&gt;10,10,SUMIF(I68:I97,"&gt;0")/ABS(SUMIF(I68:I97,"&lt;0")))))</f>
        <v>0.758722031949201</v>
      </c>
      <c r="X98" s="17">
        <f ca="1" t="shared" si="28"/>
        <v>0.186554004150773</v>
      </c>
      <c r="Y98" s="9">
        <f ca="1" t="shared" si="29"/>
        <v>0.244431319378726</v>
      </c>
      <c r="Z98" s="5">
        <f ca="1" t="shared" si="30"/>
        <v>0.0546261997010103</v>
      </c>
      <c r="AA98">
        <f ca="1" t="shared" si="21"/>
        <v>0</v>
      </c>
      <c r="AB98">
        <f ca="1" t="shared" si="17"/>
        <v>9900</v>
      </c>
      <c r="AC98">
        <f ca="1" t="shared" si="31"/>
        <v>0</v>
      </c>
      <c r="AD98" s="5">
        <f ca="1" t="shared" si="16"/>
        <v>0</v>
      </c>
      <c r="AE98">
        <f ca="1">IF(X98&gt;=$Y$1,I98,0)</f>
        <v>0</v>
      </c>
    </row>
    <row r="99" spans="1:31">
      <c r="A99" cm="1">
        <f ca="1" t="array" ref="A99">INDEX(Sheet1!$A$2:$J$621,RANDBETWEEN(1,COUNTA(Sheet1!$A$2:$A$621)),COLUMN(A98))</f>
        <v>3275499</v>
      </c>
      <c r="B99" t="str">
        <f ca="1">VLOOKUP($A99,Sheet1!$A$2:$J$621,COLUMN(B99)-COLUMN($B$4)+2,FALSE)</f>
        <v>2025-04-19 06:31:23</v>
      </c>
      <c r="C99" t="str">
        <f ca="1">VLOOKUP($A99,Sheet1!$A$2:$J$621,COLUMN(C99)-COLUMN($B$4)+2,FALSE)</f>
        <v>小单31.45  小双34.28  大单34.28</v>
      </c>
      <c r="D99" t="str">
        <f ca="1">VLOOKUP($A99,Sheet1!$A$2:$J$621,COLUMN(D99)-COLUMN($B$4)+2,FALSE)</f>
        <v>小单</v>
      </c>
      <c r="E99">
        <f ca="1">VLOOKUP($A99,Sheet1!$A$2:$J$621,COLUMN(E99)-COLUMN($B$4)+2,FALSE)</f>
        <v>100.01</v>
      </c>
      <c r="F99">
        <f ca="1">VLOOKUP($A99,Sheet1!$A$2:$J$621,COLUMN(F99)-COLUMN($B$4)+2,FALSE)</f>
        <v>20</v>
      </c>
      <c r="G99" t="str">
        <f ca="1">VLOOKUP($A99,Sheet1!$A$2:$J$621,COLUMN(G99)-COLUMN($B$4)+2,FALSE)</f>
        <v>大双</v>
      </c>
      <c r="H99">
        <f ca="1">VLOOKUP($A99,Sheet1!$A$2:$J$621,COLUMN(H99)-COLUMN($B$4)+2,FALSE)</f>
        <v>0</v>
      </c>
      <c r="I99">
        <f ca="1">VLOOKUP($A99,Sheet1!$A$2:$J$621,COLUMN(I99)-COLUMN($B$4)+2,FALSE)</f>
        <v>-100.01</v>
      </c>
      <c r="J99" t="str">
        <f ca="1">VLOOKUP($A99,Sheet1!$A$2:$J$621,COLUMN(J99)-COLUMN($B$4)+2,FALSE)</f>
        <v>否</v>
      </c>
      <c r="K99">
        <f ca="1" t="shared" si="18"/>
        <v>0</v>
      </c>
      <c r="L99" s="7">
        <f ca="1" t="shared" si="19"/>
        <v>0</v>
      </c>
      <c r="M99" s="7" cm="1">
        <f ca="1" t="array" ref="M99">IF(L98="",IF(OR(G98=0,G98=""),M98,""),IF(ROW()&lt;32,"",AVERAGE(IF(OFFSET(L$2,ROW()-31,0,30,1)&lt;&gt;"",OFFSET(L$2,ROW()-31,0,30,1)))))</f>
        <v>0.733333333333333</v>
      </c>
      <c r="N99" s="8">
        <f ca="1" t="shared" si="32"/>
        <v>0.781720430107527</v>
      </c>
      <c r="O99" s="7">
        <f ca="1" t="array" ref="O99">IF(L98="","",IF(ROW()&lt;32,"",AVERAGE(IF(OFFSET(L$2,ROW()-21,0,20,1)&lt;&gt;"",OFFSET(L$2,ROW()-21,0,20,1)))))</f>
        <v>0.75</v>
      </c>
      <c r="P99" s="8">
        <f ca="1" t="shared" si="23"/>
        <v>0.766129032258065</v>
      </c>
      <c r="Q99" s="7">
        <f ca="1" t="shared" si="20"/>
        <v>-100.01</v>
      </c>
      <c r="R99" s="7">
        <f ca="1" t="shared" si="22"/>
        <v>9249.19479999998</v>
      </c>
      <c r="S99" s="14">
        <f ca="1" t="shared" si="24"/>
        <v>-0.0182841903051746</v>
      </c>
      <c r="T99" s="15">
        <f ca="1" t="shared" si="25"/>
        <v>0.781720430107527</v>
      </c>
      <c r="U99" s="14">
        <f ca="1" t="shared" si="26"/>
        <v>0.0570152055488368</v>
      </c>
      <c r="V99" s="9">
        <f ca="1" t="shared" si="27"/>
        <v>-0.293680237784981</v>
      </c>
      <c r="W99" s="16">
        <f ca="1" t="shared" si="33"/>
        <v>0.762319275351449</v>
      </c>
      <c r="X99" s="17">
        <f ca="1" t="shared" si="28"/>
        <v>0.180618171021949</v>
      </c>
      <c r="Y99" s="9">
        <f ca="1" t="shared" si="29"/>
        <v>0.242910645095395</v>
      </c>
      <c r="Z99" s="5">
        <f ca="1" t="shared" si="30"/>
        <v>0.0557352111551417</v>
      </c>
      <c r="AA99">
        <f ca="1" t="shared" si="21"/>
        <v>0</v>
      </c>
      <c r="AB99">
        <f ca="1" t="shared" si="17"/>
        <v>9900</v>
      </c>
      <c r="AC99">
        <f ca="1" t="shared" si="31"/>
        <v>0</v>
      </c>
      <c r="AD99" s="5">
        <f ca="1" t="shared" si="16"/>
        <v>0</v>
      </c>
      <c r="AE99">
        <f ca="1">IF(X99&gt;=$Y$1,I99,0)</f>
        <v>0</v>
      </c>
    </row>
    <row r="100" spans="1:31">
      <c r="A100" cm="1">
        <f ca="1" t="array" ref="A100">INDEX(Sheet1!$A$2:$J$621,RANDBETWEEN(1,COUNTA(Sheet1!$A$2:$A$621)),COLUMN(A99))</f>
        <v>3275872</v>
      </c>
      <c r="B100" t="str">
        <f ca="1">VLOOKUP($A100,Sheet1!$A$2:$J$621,COLUMN(B100)-COLUMN($B$4)+2,FALSE)</f>
        <v>2025-04-20 04:49:39</v>
      </c>
      <c r="C100" t="str">
        <f ca="1">VLOOKUP($A100,Sheet1!$A$2:$J$621,COLUMN(C100)-COLUMN($B$4)+2,FALSE)</f>
        <v>小单32.36  小双35.28  大双32.36</v>
      </c>
      <c r="D100" t="str">
        <f ca="1">VLOOKUP($A100,Sheet1!$A$2:$J$621,COLUMN(D100)-COLUMN($B$4)+2,FALSE)</f>
        <v>小双</v>
      </c>
      <c r="E100">
        <f ca="1">VLOOKUP($A100,Sheet1!$A$2:$J$621,COLUMN(E100)-COLUMN($B$4)+2,FALSE)</f>
        <v>100</v>
      </c>
      <c r="F100">
        <f ca="1">VLOOKUP($A100,Sheet1!$A$2:$J$621,COLUMN(F100)-COLUMN($B$4)+2,FALSE)</f>
        <v>6</v>
      </c>
      <c r="G100" t="str">
        <f ca="1">VLOOKUP($A100,Sheet1!$A$2:$J$621,COLUMN(G100)-COLUMN($B$4)+2,FALSE)</f>
        <v>小双</v>
      </c>
      <c r="H100">
        <f ca="1">VLOOKUP($A100,Sheet1!$A$2:$J$621,COLUMN(H100)-COLUMN($B$4)+2,FALSE)</f>
        <v>152.7624</v>
      </c>
      <c r="I100">
        <f ca="1">VLOOKUP($A100,Sheet1!$A$2:$J$621,COLUMN(I100)-COLUMN($B$4)+2,FALSE)</f>
        <v>52.7624</v>
      </c>
      <c r="J100" t="str">
        <f ca="1">VLOOKUP($A100,Sheet1!$A$2:$J$621,COLUMN(J100)-COLUMN($B$4)+2,FALSE)</f>
        <v>是</v>
      </c>
      <c r="K100">
        <f ca="1" t="shared" si="18"/>
        <v>1</v>
      </c>
      <c r="L100" s="7">
        <f ca="1" t="shared" si="19"/>
        <v>1</v>
      </c>
      <c r="M100" s="7" cm="1">
        <f ca="1" t="array" ref="M100">IF(L99="",IF(OR(G99=0,G99=""),M99,""),IF(ROW()&lt;32,"",AVERAGE(IF(OFFSET(L$2,ROW()-31,0,30,1)&lt;&gt;"",OFFSET(L$2,ROW()-31,0,30,1)))))</f>
        <v>0.733333333333333</v>
      </c>
      <c r="N100" s="8">
        <f ca="1" t="shared" si="32"/>
        <v>0.686021505376344</v>
      </c>
      <c r="O100" s="7">
        <f ca="1" t="array" ref="O100">IF(L99="","",IF(ROW()&lt;32,"",AVERAGE(IF(OFFSET(L$2,ROW()-21,0,20,1)&lt;&gt;"",OFFSET(L$2,ROW()-21,0,20,1)))))</f>
        <v>0.75</v>
      </c>
      <c r="P100" s="8">
        <f ca="1" t="shared" si="23"/>
        <v>0.701612903225806</v>
      </c>
      <c r="Q100" s="7">
        <f ca="1" t="shared" si="20"/>
        <v>52.7624</v>
      </c>
      <c r="R100" s="7">
        <f ca="1" t="shared" si="22"/>
        <v>9301.95719999998</v>
      </c>
      <c r="S100" s="14">
        <f ca="1" t="shared" si="24"/>
        <v>-0.0341346279158523</v>
      </c>
      <c r="T100" s="15">
        <f ca="1" t="shared" si="25"/>
        <v>0.686021505376344</v>
      </c>
      <c r="U100" s="14">
        <f ca="1" t="shared" si="26"/>
        <v>0.0570152055488368</v>
      </c>
      <c r="V100" s="9">
        <f ca="1" t="shared" si="27"/>
        <v>-0.377351924595798</v>
      </c>
      <c r="W100" s="16">
        <f ca="1" t="shared" si="33"/>
        <v>0.666428417587151</v>
      </c>
      <c r="X100" s="17">
        <f ca="1" t="shared" si="28"/>
        <v>0.138767000334997</v>
      </c>
      <c r="Y100" s="9">
        <f ca="1" t="shared" si="29"/>
        <v>0.238745883896443</v>
      </c>
      <c r="Z100" s="5">
        <f ca="1" t="shared" si="30"/>
        <v>0.0586189241880656</v>
      </c>
      <c r="AA100">
        <f ca="1" t="shared" si="21"/>
        <v>0</v>
      </c>
      <c r="AB100">
        <f ca="1" t="shared" si="17"/>
        <v>9900</v>
      </c>
      <c r="AC100">
        <f ca="1" t="shared" si="31"/>
        <v>0</v>
      </c>
      <c r="AD100" s="5">
        <f ca="1" t="shared" si="16"/>
        <v>0</v>
      </c>
      <c r="AE100">
        <f ca="1">IF(X100&gt;=$Y$1,I100,0)</f>
        <v>0</v>
      </c>
    </row>
    <row r="101" spans="1:31">
      <c r="A101" cm="1">
        <f ca="1" t="array" ref="A101">INDEX(Sheet1!$A$2:$J$621,RANDBETWEEN(1,COUNTA(Sheet1!$A$2:$A$621)),COLUMN(A100))</f>
        <v>3275979</v>
      </c>
      <c r="B101" t="str">
        <f ca="1">VLOOKUP($A101,Sheet1!$A$2:$J$621,COLUMN(B101)-COLUMN($B$4)+2,FALSE)</f>
        <v>2025-04-20 11:04:18</v>
      </c>
      <c r="C101" t="str">
        <f ca="1">VLOOKUP($A101,Sheet1!$A$2:$J$621,COLUMN(C101)-COLUMN($B$4)+2,FALSE)</f>
        <v>小单31.45  小双34.28  大单34.28</v>
      </c>
      <c r="D101" t="str">
        <f ca="1">VLOOKUP($A101,Sheet1!$A$2:$J$621,COLUMN(D101)-COLUMN($B$4)+2,FALSE)</f>
        <v>小单</v>
      </c>
      <c r="E101">
        <f ca="1">VLOOKUP($A101,Sheet1!$A$2:$J$621,COLUMN(E101)-COLUMN($B$4)+2,FALSE)</f>
        <v>100.01</v>
      </c>
      <c r="F101">
        <f ca="1">VLOOKUP($A101,Sheet1!$A$2:$J$621,COLUMN(F101)-COLUMN($B$4)+2,FALSE)</f>
        <v>14</v>
      </c>
      <c r="G101" t="str">
        <f ca="1">VLOOKUP($A101,Sheet1!$A$2:$J$621,COLUMN(G101)-COLUMN($B$4)+2,FALSE)</f>
        <v>大双</v>
      </c>
      <c r="H101">
        <f ca="1">VLOOKUP($A101,Sheet1!$A$2:$J$621,COLUMN(H101)-COLUMN($B$4)+2,FALSE)</f>
        <v>0</v>
      </c>
      <c r="I101">
        <f ca="1">VLOOKUP($A101,Sheet1!$A$2:$J$621,COLUMN(I101)-COLUMN($B$4)+2,FALSE)</f>
        <v>-100.01</v>
      </c>
      <c r="J101" t="str">
        <f ca="1">VLOOKUP($A101,Sheet1!$A$2:$J$621,COLUMN(J101)-COLUMN($B$4)+2,FALSE)</f>
        <v>否</v>
      </c>
      <c r="K101">
        <f ca="1" t="shared" si="18"/>
        <v>0</v>
      </c>
      <c r="L101" s="7">
        <f ca="1" t="shared" si="19"/>
        <v>0</v>
      </c>
      <c r="M101" s="7" cm="1">
        <f ca="1" t="array" ref="M101">IF(L100="",IF(OR(G100=0,G100=""),M100,""),IF(ROW()&lt;32,"",AVERAGE(IF(OFFSET(L$2,ROW()-31,0,30,1)&lt;&gt;"",OFFSET(L$2,ROW()-31,0,30,1)))))</f>
        <v>0.7</v>
      </c>
      <c r="N101" s="8">
        <f ca="1" t="shared" si="32"/>
        <v>0.750537634408602</v>
      </c>
      <c r="O101" s="7">
        <f ca="1" t="array" ref="O101">IF(L100="","",IF(ROW()&lt;32,"",AVERAGE(IF(OFFSET(L$2,ROW()-21,0,20,1)&lt;&gt;"",OFFSET(L$2,ROW()-21,0,20,1)))))</f>
        <v>0.75</v>
      </c>
      <c r="P101" s="8">
        <f ca="1" t="shared" si="23"/>
        <v>0.766129032258065</v>
      </c>
      <c r="Q101" s="7">
        <f ca="1" t="shared" si="20"/>
        <v>-100.01</v>
      </c>
      <c r="R101" s="7">
        <f ca="1" t="shared" si="22"/>
        <v>9201.94719999998</v>
      </c>
      <c r="S101" s="14">
        <f ca="1" t="shared" si="24"/>
        <v>-0.0335119581574218</v>
      </c>
      <c r="T101" s="15">
        <f ca="1" t="shared" si="25"/>
        <v>0.750537634408602</v>
      </c>
      <c r="U101" s="14">
        <f ca="1" t="shared" si="26"/>
        <v>0.0570152055488368</v>
      </c>
      <c r="V101" s="9">
        <f ca="1" t="shared" si="27"/>
        <v>-0.468291162848774</v>
      </c>
      <c r="W101" s="16">
        <f ca="1" t="shared" si="33"/>
        <v>0.666446263191902</v>
      </c>
      <c r="X101" s="17">
        <f ca="1" t="shared" si="28"/>
        <v>0.142764887804156</v>
      </c>
      <c r="Y101" s="9">
        <f ca="1" t="shared" si="29"/>
        <v>0.234358575305242</v>
      </c>
      <c r="Z101" s="5">
        <f ca="1" t="shared" si="30"/>
        <v>0.0606767829862001</v>
      </c>
      <c r="AA101">
        <f ca="1" t="shared" si="21"/>
        <v>0</v>
      </c>
      <c r="AB101">
        <f ca="1" t="shared" si="17"/>
        <v>9900</v>
      </c>
      <c r="AC101">
        <f ca="1" t="shared" si="31"/>
        <v>0</v>
      </c>
      <c r="AD101" s="5">
        <f ca="1" t="shared" si="16"/>
        <v>0</v>
      </c>
      <c r="AE101">
        <f ca="1">IF(X101&gt;=$Y$1,I101,0)</f>
        <v>0</v>
      </c>
    </row>
    <row r="102" spans="1:31">
      <c r="A102" cm="1">
        <f ca="1" t="array" ref="A102">INDEX(Sheet1!$A$2:$J$621,RANDBETWEEN(1,COUNTA(Sheet1!$A$2:$A$621)),COLUMN(A101))</f>
        <v>3275838</v>
      </c>
      <c r="B102" t="str">
        <f ca="1">VLOOKUP($A102,Sheet1!$A$2:$J$621,COLUMN(B102)-COLUMN($B$4)+2,FALSE)</f>
        <v>2025-04-20 02:50:48</v>
      </c>
      <c r="C102" t="str">
        <f ca="1">VLOOKUP($A102,Sheet1!$A$2:$J$621,COLUMN(C102)-COLUMN($B$4)+2,FALSE)</f>
        <v>小单31.45  小双34.28  大单34.28</v>
      </c>
      <c r="D102" t="str">
        <f ca="1">VLOOKUP($A102,Sheet1!$A$2:$J$621,COLUMN(D102)-COLUMN($B$4)+2,FALSE)</f>
        <v>小单</v>
      </c>
      <c r="E102">
        <f ca="1">VLOOKUP($A102,Sheet1!$A$2:$J$621,COLUMN(E102)-COLUMN($B$4)+2,FALSE)</f>
        <v>100.01</v>
      </c>
      <c r="F102">
        <f ca="1">VLOOKUP($A102,Sheet1!$A$2:$J$621,COLUMN(F102)-COLUMN($B$4)+2,FALSE)</f>
        <v>12</v>
      </c>
      <c r="G102" t="str">
        <f ca="1">VLOOKUP($A102,Sheet1!$A$2:$J$621,COLUMN(G102)-COLUMN($B$4)+2,FALSE)</f>
        <v>小双</v>
      </c>
      <c r="H102">
        <f ca="1">VLOOKUP($A102,Sheet1!$A$2:$J$621,COLUMN(H102)-COLUMN($B$4)+2,FALSE)</f>
        <v>148.4324</v>
      </c>
      <c r="I102">
        <f ca="1">VLOOKUP($A102,Sheet1!$A$2:$J$621,COLUMN(I102)-COLUMN($B$4)+2,FALSE)</f>
        <v>48.4224</v>
      </c>
      <c r="J102" t="str">
        <f ca="1">VLOOKUP($A102,Sheet1!$A$2:$J$621,COLUMN(J102)-COLUMN($B$4)+2,FALSE)</f>
        <v>是</v>
      </c>
      <c r="K102">
        <f ca="1" t="shared" si="18"/>
        <v>1</v>
      </c>
      <c r="L102" s="7">
        <f ca="1" t="shared" si="19"/>
        <v>1</v>
      </c>
      <c r="M102" s="7" cm="1">
        <f ca="1" t="array" ref="M102">IF(L101="",IF(OR(G101=0,G101=""),M101,""),IF(ROW()&lt;32,"",AVERAGE(IF(OFFSET(L$2,ROW()-31,0,30,1)&lt;&gt;"",OFFSET(L$2,ROW()-31,0,30,1)))))</f>
        <v>0.7</v>
      </c>
      <c r="N102" s="8">
        <f ca="1" t="shared" si="32"/>
        <v>0.654838709677419</v>
      </c>
      <c r="O102" s="7">
        <f ca="1" t="array" ref="O102">IF(L101="","",IF(ROW()&lt;32,"",AVERAGE(IF(OFFSET(L$2,ROW()-21,0,20,1)&lt;&gt;"",OFFSET(L$2,ROW()-21,0,20,1)))))</f>
        <v>0.8</v>
      </c>
      <c r="P102" s="8">
        <f ca="1" t="shared" si="23"/>
        <v>0.748387096774194</v>
      </c>
      <c r="Q102" s="7">
        <f ca="1" t="shared" si="20"/>
        <v>48.4224</v>
      </c>
      <c r="R102" s="7">
        <f ca="1" t="shared" si="22"/>
        <v>9250.36959999997</v>
      </c>
      <c r="S102" s="14">
        <f ca="1" t="shared" si="24"/>
        <v>-0.0486893547872731</v>
      </c>
      <c r="T102" s="15">
        <f ca="1" t="shared" si="25"/>
        <v>0.654838709677419</v>
      </c>
      <c r="U102" s="14">
        <f ca="1" t="shared" si="26"/>
        <v>0.0570152055488368</v>
      </c>
      <c r="V102" s="9">
        <f ca="1" t="shared" si="27"/>
        <v>-0.625334366798468</v>
      </c>
      <c r="W102" s="16">
        <f ca="1" t="shared" si="33"/>
        <v>0.584253705224813</v>
      </c>
      <c r="X102" s="17">
        <f ca="1" t="shared" si="28"/>
        <v>0.0951483076772854</v>
      </c>
      <c r="Y102" s="9">
        <f ca="1" t="shared" si="29"/>
        <v>0.227839950721342</v>
      </c>
      <c r="Z102" s="5">
        <f ca="1" t="shared" si="30"/>
        <v>0.0646476950779805</v>
      </c>
      <c r="AA102">
        <f ca="1" t="shared" si="21"/>
        <v>0</v>
      </c>
      <c r="AB102">
        <f ca="1" t="shared" si="17"/>
        <v>9900</v>
      </c>
      <c r="AC102">
        <f ca="1" t="shared" si="31"/>
        <v>1</v>
      </c>
      <c r="AD102" s="5">
        <f ca="1" t="shared" si="16"/>
        <v>0</v>
      </c>
      <c r="AE102">
        <f ca="1">IF(X102&gt;=$Y$1,I102,0)</f>
        <v>0</v>
      </c>
    </row>
    <row r="103" spans="1:31">
      <c r="A103" cm="1">
        <f ca="1" t="array" ref="A103">INDEX(Sheet1!$A$2:$J$621,RANDBETWEEN(1,COUNTA(Sheet1!$A$2:$A$621)),COLUMN(A102))</f>
        <v>3275608</v>
      </c>
      <c r="B103" t="str">
        <f ca="1">VLOOKUP($A103,Sheet1!$A$2:$J$621,COLUMN(B103)-COLUMN($B$4)+2,FALSE)</f>
        <v>2025-04-19 12:52:46</v>
      </c>
      <c r="C103" t="str">
        <f ca="1">VLOOKUP($A103,Sheet1!$A$2:$J$621,COLUMN(C103)-COLUMN($B$4)+2,FALSE)</f>
        <v>小单32.36  大双32.36  大单35.28</v>
      </c>
      <c r="D103" t="str">
        <f ca="1">VLOOKUP($A103,Sheet1!$A$2:$J$621,COLUMN(D103)-COLUMN($B$4)+2,FALSE)</f>
        <v>大单</v>
      </c>
      <c r="E103">
        <f ca="1">VLOOKUP($A103,Sheet1!$A$2:$J$621,COLUMN(E103)-COLUMN($B$4)+2,FALSE)</f>
        <v>100</v>
      </c>
      <c r="F103">
        <f ca="1">VLOOKUP($A103,Sheet1!$A$2:$J$621,COLUMN(F103)-COLUMN($B$4)+2,FALSE)</f>
        <v>18</v>
      </c>
      <c r="G103" t="str">
        <f ca="1">VLOOKUP($A103,Sheet1!$A$2:$J$621,COLUMN(G103)-COLUMN($B$4)+2,FALSE)</f>
        <v>大双</v>
      </c>
      <c r="H103">
        <f ca="1">VLOOKUP($A103,Sheet1!$A$2:$J$621,COLUMN(H103)-COLUMN($B$4)+2,FALSE)</f>
        <v>152.7392</v>
      </c>
      <c r="I103">
        <f ca="1">VLOOKUP($A103,Sheet1!$A$2:$J$621,COLUMN(I103)-COLUMN($B$4)+2,FALSE)</f>
        <v>52.7392</v>
      </c>
      <c r="J103" t="str">
        <f ca="1">VLOOKUP($A103,Sheet1!$A$2:$J$621,COLUMN(J103)-COLUMN($B$4)+2,FALSE)</f>
        <v>是</v>
      </c>
      <c r="K103">
        <f ca="1" t="shared" si="18"/>
        <v>1</v>
      </c>
      <c r="L103" s="7">
        <f ca="1" t="shared" si="19"/>
        <v>1</v>
      </c>
      <c r="M103" s="7" cm="1">
        <f ca="1" t="array" ref="M103">IF(L102="",IF(OR(G102=0,G102=""),M102,""),IF(ROW()&lt;32,"",AVERAGE(IF(OFFSET(L$2,ROW()-31,0,30,1)&lt;&gt;"",OFFSET(L$2,ROW()-31,0,30,1)))))</f>
        <v>0.733333333333333</v>
      </c>
      <c r="N103" s="8">
        <f ca="1" t="shared" si="32"/>
        <v>0.719354838709677</v>
      </c>
      <c r="O103" s="7">
        <f ca="1" t="array" ref="O103">IF(L102="","",IF(ROW()&lt;32,"",AVERAGE(IF(OFFSET(L$2,ROW()-21,0,20,1)&lt;&gt;"",OFFSET(L$2,ROW()-21,0,20,1)))))</f>
        <v>0.8</v>
      </c>
      <c r="P103" s="8">
        <f ca="1" t="shared" si="23"/>
        <v>0.812903225806452</v>
      </c>
      <c r="Q103" s="7">
        <f ca="1" t="shared" si="20"/>
        <v>52.7392</v>
      </c>
      <c r="R103" s="7">
        <f ca="1" t="shared" si="22"/>
        <v>9303.10879999997</v>
      </c>
      <c r="S103" s="14">
        <f ca="1" t="shared" si="24"/>
        <v>-0.0336935607661089</v>
      </c>
      <c r="T103" s="15">
        <f ca="1" t="shared" si="25"/>
        <v>0.719354838709677</v>
      </c>
      <c r="U103" s="14">
        <f ca="1" t="shared" si="26"/>
        <v>0.0570152055488368</v>
      </c>
      <c r="V103" s="9">
        <f ca="1" t="shared" si="27"/>
        <v>-0.818852880281988</v>
      </c>
      <c r="W103" s="16">
        <f ca="1" t="shared" si="33"/>
        <v>0.584253705224813</v>
      </c>
      <c r="X103" s="17">
        <f ca="1" t="shared" si="28"/>
        <v>0.0931984203417343</v>
      </c>
      <c r="Y103" s="9">
        <f ca="1" t="shared" si="29"/>
        <v>0.219745874809727</v>
      </c>
      <c r="Z103" s="5">
        <f ca="1" t="shared" si="30"/>
        <v>0.0657874304380411</v>
      </c>
      <c r="AA103">
        <f ca="1" t="shared" si="21"/>
        <v>0</v>
      </c>
      <c r="AB103">
        <f ca="1" t="shared" si="17"/>
        <v>9900</v>
      </c>
      <c r="AC103">
        <f ca="1" t="shared" si="31"/>
        <v>0</v>
      </c>
      <c r="AD103" s="5">
        <f ca="1" t="shared" si="16"/>
        <v>0</v>
      </c>
      <c r="AE103">
        <f ca="1">IF(X103&gt;=$Y$1,I103,0)</f>
        <v>0</v>
      </c>
    </row>
    <row r="104" spans="1:31">
      <c r="A104" cm="1">
        <f ca="1" t="array" ref="A104">INDEX(Sheet1!$A$2:$J$621,RANDBETWEEN(1,COUNTA(Sheet1!$A$2:$A$621)),COLUMN(A103))</f>
        <v>3275481</v>
      </c>
      <c r="B104" t="str">
        <f ca="1">VLOOKUP($A104,Sheet1!$A$2:$J$621,COLUMN(B104)-COLUMN($B$4)+2,FALSE)</f>
        <v>2025-04-19 05:28:10</v>
      </c>
      <c r="C104" t="str">
        <f ca="1">VLOOKUP($A104,Sheet1!$A$2:$J$621,COLUMN(C104)-COLUMN($B$4)+2,FALSE)</f>
        <v>大双31.45  小双34.28  大单34.28</v>
      </c>
      <c r="D104" t="str">
        <f ca="1">VLOOKUP($A104,Sheet1!$A$2:$J$621,COLUMN(D104)-COLUMN($B$4)+2,FALSE)</f>
        <v>大双</v>
      </c>
      <c r="E104">
        <f ca="1">VLOOKUP($A104,Sheet1!$A$2:$J$621,COLUMN(E104)-COLUMN($B$4)+2,FALSE)</f>
        <v>100.01</v>
      </c>
      <c r="F104">
        <f ca="1">VLOOKUP($A104,Sheet1!$A$2:$J$621,COLUMN(F104)-COLUMN($B$4)+2,FALSE)</f>
        <v>8</v>
      </c>
      <c r="G104" t="str">
        <f ca="1">VLOOKUP($A104,Sheet1!$A$2:$J$621,COLUMN(G104)-COLUMN($B$4)+2,FALSE)</f>
        <v>小双</v>
      </c>
      <c r="H104">
        <f ca="1">VLOOKUP($A104,Sheet1!$A$2:$J$621,COLUMN(H104)-COLUMN($B$4)+2,FALSE)</f>
        <v>148.4324</v>
      </c>
      <c r="I104">
        <f ca="1">VLOOKUP($A104,Sheet1!$A$2:$J$621,COLUMN(I104)-COLUMN($B$4)+2,FALSE)</f>
        <v>48.4224</v>
      </c>
      <c r="J104" t="str">
        <f ca="1">VLOOKUP($A104,Sheet1!$A$2:$J$621,COLUMN(J104)-COLUMN($B$4)+2,FALSE)</f>
        <v>是</v>
      </c>
      <c r="K104">
        <f ca="1" t="shared" si="18"/>
        <v>1</v>
      </c>
      <c r="L104" s="7">
        <f ca="1" t="shared" si="19"/>
        <v>1</v>
      </c>
      <c r="M104" s="7" cm="1">
        <f ca="1" t="array" ref="M104">IF(L103="",IF(OR(G103=0,G103=""),M103,""),IF(ROW()&lt;32,"",AVERAGE(IF(OFFSET(L$2,ROW()-31,0,30,1)&lt;&gt;"",OFFSET(L$2,ROW()-31,0,30,1)))))</f>
        <v>0.733333333333333</v>
      </c>
      <c r="N104" s="8">
        <f ca="1" t="shared" si="32"/>
        <v>0.750537634408602</v>
      </c>
      <c r="O104" s="7">
        <f ca="1" t="array" ref="O104">IF(L103="","",IF(ROW()&lt;32,"",AVERAGE(IF(OFFSET(L$2,ROW()-21,0,20,1)&lt;&gt;"",OFFSET(L$2,ROW()-21,0,20,1)))))</f>
        <v>0.8</v>
      </c>
      <c r="P104" s="8">
        <f ca="1" t="shared" si="23"/>
        <v>0.812903225806452</v>
      </c>
      <c r="Q104" s="7">
        <f ca="1" t="shared" si="20"/>
        <v>48.4224</v>
      </c>
      <c r="R104" s="7">
        <f ca="1" t="shared" si="22"/>
        <v>9351.53119999997</v>
      </c>
      <c r="S104" s="14">
        <f ca="1" t="shared" si="24"/>
        <v>-0.0335112823641638</v>
      </c>
      <c r="T104" s="15">
        <f ca="1" t="shared" si="25"/>
        <v>0.750537634408602</v>
      </c>
      <c r="U104" s="14">
        <f ca="1" t="shared" si="26"/>
        <v>0.0570152055488368</v>
      </c>
      <c r="V104" s="9">
        <f ca="1" t="shared" si="27"/>
        <v>-0.993588570832516</v>
      </c>
      <c r="W104" s="16">
        <f ca="1" t="shared" si="33"/>
        <v>0.669761624552902</v>
      </c>
      <c r="X104" s="17">
        <f ca="1" t="shared" si="28"/>
        <v>0.0905668858798588</v>
      </c>
      <c r="Y104" s="9">
        <f ca="1" t="shared" si="29"/>
        <v>0.212906141550683</v>
      </c>
      <c r="Z104" s="5">
        <f ca="1" t="shared" si="30"/>
        <v>0.0681531009921465</v>
      </c>
      <c r="AA104">
        <f ca="1" t="shared" si="21"/>
        <v>0</v>
      </c>
      <c r="AB104">
        <f ca="1" t="shared" si="17"/>
        <v>9900</v>
      </c>
      <c r="AC104">
        <f ca="1" t="shared" si="31"/>
        <v>0</v>
      </c>
      <c r="AD104" s="5">
        <f ca="1" t="shared" si="16"/>
        <v>0</v>
      </c>
      <c r="AE104">
        <f ca="1">IF(X104&gt;=$Y$1,I104,0)</f>
        <v>0</v>
      </c>
    </row>
    <row r="105" spans="1:31">
      <c r="A105" cm="1">
        <f ca="1" t="array" ref="A105">INDEX(Sheet1!$A$2:$J$621,RANDBETWEEN(1,COUNTA(Sheet1!$A$2:$A$621)),COLUMN(A104))</f>
        <v>3275687</v>
      </c>
      <c r="B105" t="str">
        <f ca="1">VLOOKUP($A105,Sheet1!$A$2:$J$621,COLUMN(B105)-COLUMN($B$4)+2,FALSE)</f>
        <v>2025-04-19 17:29:12</v>
      </c>
      <c r="C105" t="str">
        <f ca="1">VLOOKUP($A105,Sheet1!$A$2:$J$621,COLUMN(C105)-COLUMN($B$4)+2,FALSE)</f>
        <v>小单32.36  小双35.28  大双32.36</v>
      </c>
      <c r="D105" t="str">
        <f ca="1">VLOOKUP($A105,Sheet1!$A$2:$J$621,COLUMN(D105)-COLUMN($B$4)+2,FALSE)</f>
        <v>小双</v>
      </c>
      <c r="E105">
        <f ca="1">VLOOKUP($A105,Sheet1!$A$2:$J$621,COLUMN(E105)-COLUMN($B$4)+2,FALSE)</f>
        <v>100</v>
      </c>
      <c r="F105">
        <f ca="1">VLOOKUP($A105,Sheet1!$A$2:$J$621,COLUMN(F105)-COLUMN($B$4)+2,FALSE)</f>
        <v>7</v>
      </c>
      <c r="G105" t="str">
        <f ca="1">VLOOKUP($A105,Sheet1!$A$2:$J$621,COLUMN(G105)-COLUMN($B$4)+2,FALSE)</f>
        <v>小单</v>
      </c>
      <c r="H105">
        <f ca="1">VLOOKUP($A105,Sheet1!$A$2:$J$621,COLUMN(H105)-COLUMN($B$4)+2,FALSE)</f>
        <v>152.7392</v>
      </c>
      <c r="I105">
        <f ca="1">VLOOKUP($A105,Sheet1!$A$2:$J$621,COLUMN(I105)-COLUMN($B$4)+2,FALSE)</f>
        <v>52.7392</v>
      </c>
      <c r="J105" t="str">
        <f ca="1">VLOOKUP($A105,Sheet1!$A$2:$J$621,COLUMN(J105)-COLUMN($B$4)+2,FALSE)</f>
        <v>是</v>
      </c>
      <c r="K105">
        <f ca="1" t="shared" si="18"/>
        <v>1</v>
      </c>
      <c r="L105" s="7">
        <f ca="1" t="shared" si="19"/>
        <v>1</v>
      </c>
      <c r="M105" s="7" cm="1">
        <f ca="1" t="array" ref="M105">IF(L104="",IF(OR(G104=0,G104=""),M104,""),IF(ROW()&lt;32,"",AVERAGE(IF(OFFSET(L$2,ROW()-31,0,30,1)&lt;&gt;"",OFFSET(L$2,ROW()-31,0,30,1)))))</f>
        <v>0.733333333333333</v>
      </c>
      <c r="N105" s="8">
        <f ca="1" t="shared" si="32"/>
        <v>0.750537634408602</v>
      </c>
      <c r="O105" s="7">
        <f ca="1" t="array" ref="O105">IF(L104="","",IF(ROW()&lt;32,"",AVERAGE(IF(OFFSET(L$2,ROW()-21,0,20,1)&lt;&gt;"",OFFSET(L$2,ROW()-21,0,20,1)))))</f>
        <v>0.8</v>
      </c>
      <c r="P105" s="8">
        <f ca="1" t="shared" si="23"/>
        <v>0.812903225806452</v>
      </c>
      <c r="Q105" s="7">
        <f ca="1" t="shared" si="20"/>
        <v>52.7392</v>
      </c>
      <c r="R105" s="7">
        <f ca="1" t="shared" si="22"/>
        <v>9404.27039999997</v>
      </c>
      <c r="S105" s="14">
        <f ca="1" t="shared" si="24"/>
        <v>-0.0333435461696703</v>
      </c>
      <c r="T105" s="15">
        <f ca="1" t="shared" si="25"/>
        <v>0.750537634408602</v>
      </c>
      <c r="U105" s="14">
        <f ca="1" t="shared" si="26"/>
        <v>0.0570152055488368</v>
      </c>
      <c r="V105" s="9">
        <f ca="1" t="shared" si="27"/>
        <v>-1.22814299667625</v>
      </c>
      <c r="W105" s="16">
        <f ca="1" t="shared" si="33"/>
        <v>0.666423291411869</v>
      </c>
      <c r="X105" s="17">
        <f ca="1" t="shared" si="28"/>
        <v>0.0668279308397302</v>
      </c>
      <c r="Y105" s="9">
        <f ca="1" t="shared" si="29"/>
        <v>0.204467015300221</v>
      </c>
      <c r="Z105" s="5">
        <f ca="1" t="shared" si="30"/>
        <v>0.070018609612731</v>
      </c>
      <c r="AA105">
        <f ca="1" t="shared" si="21"/>
        <v>0</v>
      </c>
      <c r="AB105">
        <f ca="1" t="shared" si="17"/>
        <v>9900</v>
      </c>
      <c r="AC105">
        <f ca="1" t="shared" si="31"/>
        <v>0</v>
      </c>
      <c r="AD105" s="5">
        <f ca="1" t="shared" si="16"/>
        <v>0</v>
      </c>
      <c r="AE105">
        <f ca="1">IF(X105&gt;=$Y$1,I105,0)</f>
        <v>0</v>
      </c>
    </row>
    <row r="106" spans="1:31">
      <c r="A106" cm="1">
        <f ca="1" t="array" ref="A106">INDEX(Sheet1!$A$2:$J$621,RANDBETWEEN(1,COUNTA(Sheet1!$A$2:$A$621)),COLUMN(A105))</f>
        <v>3275617</v>
      </c>
      <c r="B106" t="str">
        <f ca="1">VLOOKUP($A106,Sheet1!$A$2:$J$621,COLUMN(B106)-COLUMN($B$4)+2,FALSE)</f>
        <v>2025-04-19 13:24:13</v>
      </c>
      <c r="C106" t="str">
        <f ca="1">VLOOKUP($A106,Sheet1!$A$2:$J$621,COLUMN(C106)-COLUMN($B$4)+2,FALSE)</f>
        <v>小单32.36  大双32.36  大单35.28</v>
      </c>
      <c r="D106" t="str">
        <f ca="1">VLOOKUP($A106,Sheet1!$A$2:$J$621,COLUMN(D106)-COLUMN($B$4)+2,FALSE)</f>
        <v>大单</v>
      </c>
      <c r="E106">
        <f ca="1">VLOOKUP($A106,Sheet1!$A$2:$J$621,COLUMN(E106)-COLUMN($B$4)+2,FALSE)</f>
        <v>100</v>
      </c>
      <c r="F106">
        <f ca="1">VLOOKUP($A106,Sheet1!$A$2:$J$621,COLUMN(F106)-COLUMN($B$4)+2,FALSE)</f>
        <v>15</v>
      </c>
      <c r="G106" t="str">
        <f ca="1">VLOOKUP($A106,Sheet1!$A$2:$J$621,COLUMN(G106)-COLUMN($B$4)+2,FALSE)</f>
        <v>大单</v>
      </c>
      <c r="H106">
        <f ca="1">VLOOKUP($A106,Sheet1!$A$2:$J$621,COLUMN(H106)-COLUMN($B$4)+2,FALSE)</f>
        <v>152.7624</v>
      </c>
      <c r="I106">
        <f ca="1">VLOOKUP($A106,Sheet1!$A$2:$J$621,COLUMN(I106)-COLUMN($B$4)+2,FALSE)</f>
        <v>52.7624</v>
      </c>
      <c r="J106" t="str">
        <f ca="1">VLOOKUP($A106,Sheet1!$A$2:$J$621,COLUMN(J106)-COLUMN($B$4)+2,FALSE)</f>
        <v>是</v>
      </c>
      <c r="K106">
        <f ca="1" t="shared" si="18"/>
        <v>1</v>
      </c>
      <c r="L106" s="7">
        <f ca="1" t="shared" si="19"/>
        <v>1</v>
      </c>
      <c r="M106" s="7" cm="1">
        <f ca="1" t="array" ref="M106">IF(L105="",IF(OR(G105=0,G105=""),M105,""),IF(ROW()&lt;32,"",AVERAGE(IF(OFFSET(L$2,ROW()-31,0,30,1)&lt;&gt;"",OFFSET(L$2,ROW()-31,0,30,1)))))</f>
        <v>0.766666666666667</v>
      </c>
      <c r="N106" s="8">
        <f ca="1" t="shared" si="32"/>
        <v>0.750537634408602</v>
      </c>
      <c r="O106" s="7">
        <f ca="1" t="array" ref="O106">IF(L105="","",IF(ROW()&lt;32,"",AVERAGE(IF(OFFSET(L$2,ROW()-21,0,20,1)&lt;&gt;"",OFFSET(L$2,ROW()-21,0,20,1)))))</f>
        <v>0.8</v>
      </c>
      <c r="P106" s="8">
        <f ca="1" t="shared" si="23"/>
        <v>0.812903225806452</v>
      </c>
      <c r="Q106" s="7">
        <f ca="1" t="shared" si="20"/>
        <v>52.7624</v>
      </c>
      <c r="R106" s="7">
        <f ca="1" t="shared" si="22"/>
        <v>9457.03279999997</v>
      </c>
      <c r="S106" s="14">
        <f ca="1" t="shared" si="24"/>
        <v>-0.0177384401667004</v>
      </c>
      <c r="T106" s="15">
        <f ca="1" t="shared" si="25"/>
        <v>0.750537634408602</v>
      </c>
      <c r="U106" s="14">
        <f ca="1" t="shared" si="26"/>
        <v>0.0523858339713415</v>
      </c>
      <c r="V106" s="9">
        <f ca="1" t="shared" si="27"/>
        <v>-1.54551635232322</v>
      </c>
      <c r="W106" s="16">
        <f ca="1" t="shared" si="33"/>
        <v>0.66974377908542</v>
      </c>
      <c r="X106" s="17">
        <f ca="1" t="shared" si="28"/>
        <v>0.0414929873165276</v>
      </c>
      <c r="Y106" s="9">
        <f ca="1" t="shared" si="29"/>
        <v>0.194800120665272</v>
      </c>
      <c r="Z106" s="5">
        <f ca="1" t="shared" si="30"/>
        <v>0.0718094478270357</v>
      </c>
      <c r="AA106">
        <f ca="1" t="shared" si="21"/>
        <v>0</v>
      </c>
      <c r="AB106">
        <f ca="1" t="shared" si="17"/>
        <v>9900</v>
      </c>
      <c r="AC106">
        <f ca="1" t="shared" si="31"/>
        <v>0</v>
      </c>
      <c r="AD106" s="5">
        <f ca="1" t="shared" si="16"/>
        <v>0</v>
      </c>
      <c r="AE106">
        <f ca="1">IF(X106&gt;=$Y$1,I106,0)</f>
        <v>0</v>
      </c>
    </row>
    <row r="107" spans="1:31">
      <c r="A107" cm="1">
        <f ca="1" t="array" ref="A107">INDEX(Sheet1!$A$2:$J$621,RANDBETWEEN(1,COUNTA(Sheet1!$A$2:$A$621)),COLUMN(A106))</f>
        <v>3275468</v>
      </c>
      <c r="B107" t="str">
        <f ca="1">VLOOKUP($A107,Sheet1!$A$2:$J$621,COLUMN(B107)-COLUMN($B$4)+2,FALSE)</f>
        <v>2025-04-19 04:42:41</v>
      </c>
      <c r="C107" t="str">
        <f ca="1">VLOOKUP($A107,Sheet1!$A$2:$J$621,COLUMN(C107)-COLUMN($B$4)+2,FALSE)</f>
        <v>小单32.36  大双32.36  大单35.28</v>
      </c>
      <c r="D107" t="str">
        <f ca="1">VLOOKUP($A107,Sheet1!$A$2:$J$621,COLUMN(D107)-COLUMN($B$4)+2,FALSE)</f>
        <v>大单</v>
      </c>
      <c r="E107">
        <f ca="1">VLOOKUP($A107,Sheet1!$A$2:$J$621,COLUMN(E107)-COLUMN($B$4)+2,FALSE)</f>
        <v>100</v>
      </c>
      <c r="F107">
        <f ca="1">VLOOKUP($A107,Sheet1!$A$2:$J$621,COLUMN(F107)-COLUMN($B$4)+2,FALSE)</f>
        <v>16</v>
      </c>
      <c r="G107" t="str">
        <f ca="1">VLOOKUP($A107,Sheet1!$A$2:$J$621,COLUMN(G107)-COLUMN($B$4)+2,FALSE)</f>
        <v>大双</v>
      </c>
      <c r="H107">
        <f ca="1">VLOOKUP($A107,Sheet1!$A$2:$J$621,COLUMN(H107)-COLUMN($B$4)+2,FALSE)</f>
        <v>152.7392</v>
      </c>
      <c r="I107">
        <f ca="1">VLOOKUP($A107,Sheet1!$A$2:$J$621,COLUMN(I107)-COLUMN($B$4)+2,FALSE)</f>
        <v>52.7392</v>
      </c>
      <c r="J107" t="str">
        <f ca="1">VLOOKUP($A107,Sheet1!$A$2:$J$621,COLUMN(J107)-COLUMN($B$4)+2,FALSE)</f>
        <v>是</v>
      </c>
      <c r="K107">
        <f ca="1" t="shared" si="18"/>
        <v>1</v>
      </c>
      <c r="L107" s="7">
        <f ca="1" t="shared" si="19"/>
        <v>1</v>
      </c>
      <c r="M107" s="7" cm="1">
        <f ca="1" t="array" ref="M107">IF(L106="",IF(OR(G106=0,G106=""),M106,""),IF(ROW()&lt;32,"",AVERAGE(IF(OFFSET(L$2,ROW()-31,0,30,1)&lt;&gt;"",OFFSET(L$2,ROW()-31,0,30,1)))))</f>
        <v>0.766666666666667</v>
      </c>
      <c r="N107" s="8">
        <f ca="1" t="shared" si="32"/>
        <v>0.781720430107527</v>
      </c>
      <c r="O107" s="7">
        <f ca="1" t="array" ref="O107">IF(L106="","",IF(ROW()&lt;32,"",AVERAGE(IF(OFFSET(L$2,ROW()-21,0,20,1)&lt;&gt;"",OFFSET(L$2,ROW()-21,0,20,1)))))</f>
        <v>0.8</v>
      </c>
      <c r="P107" s="8">
        <f ca="1" t="shared" si="23"/>
        <v>0.812903225806452</v>
      </c>
      <c r="Q107" s="7">
        <f ca="1" t="shared" si="20"/>
        <v>52.7392</v>
      </c>
      <c r="R107" s="7">
        <f ca="1" t="shared" si="22"/>
        <v>9509.77199999997</v>
      </c>
      <c r="S107" s="14">
        <f ca="1" t="shared" si="24"/>
        <v>-0.0176388528438293</v>
      </c>
      <c r="T107" s="15">
        <f ca="1" t="shared" si="25"/>
        <v>0.781720430107527</v>
      </c>
      <c r="U107" s="14">
        <f ca="1" t="shared" si="26"/>
        <v>0.0523858339713415</v>
      </c>
      <c r="V107" s="9">
        <f ca="1" t="shared" si="27"/>
        <v>-1.80117341541333</v>
      </c>
      <c r="W107" s="16">
        <f ca="1" t="shared" si="33"/>
        <v>0.76952026998875</v>
      </c>
      <c r="X107" s="17">
        <f ca="1" t="shared" si="28"/>
        <v>0.0321713654344959</v>
      </c>
      <c r="Y107" s="9">
        <f ca="1" t="shared" si="29"/>
        <v>0.185983657186741</v>
      </c>
      <c r="Z107" s="5">
        <f ca="1" t="shared" si="30"/>
        <v>0.0749305470619928</v>
      </c>
      <c r="AA107">
        <f ca="1" t="shared" si="21"/>
        <v>0</v>
      </c>
      <c r="AB107">
        <f ca="1" t="shared" si="17"/>
        <v>9900</v>
      </c>
      <c r="AC107">
        <f ca="1" t="shared" si="31"/>
        <v>0</v>
      </c>
      <c r="AD107" s="5">
        <f ca="1" t="shared" si="16"/>
        <v>0</v>
      </c>
      <c r="AE107">
        <f ca="1">IF(X107&gt;=$Y$1,I107,0)</f>
        <v>0</v>
      </c>
    </row>
    <row r="108" spans="1:31">
      <c r="A108" cm="1">
        <f ca="1" t="array" ref="A108">INDEX(Sheet1!$A$2:$J$621,RANDBETWEEN(1,COUNTA(Sheet1!$A$2:$A$621)),COLUMN(A107))</f>
        <v>3276083</v>
      </c>
      <c r="B108" t="str">
        <f ca="1">VLOOKUP($A108,Sheet1!$A$2:$J$621,COLUMN(B108)-COLUMN($B$4)+2,FALSE)</f>
        <v>2025-04-20 17:08:19</v>
      </c>
      <c r="C108" t="str">
        <f ca="1">VLOOKUP($A108,Sheet1!$A$2:$J$621,COLUMN(C108)-COLUMN($B$4)+2,FALSE)</f>
        <v>小单32.36  小双35.28  大双32.36</v>
      </c>
      <c r="D108" t="str">
        <f ca="1">VLOOKUP($A108,Sheet1!$A$2:$J$621,COLUMN(D108)-COLUMN($B$4)+2,FALSE)</f>
        <v>小双</v>
      </c>
      <c r="E108">
        <f ca="1">VLOOKUP($A108,Sheet1!$A$2:$J$621,COLUMN(E108)-COLUMN($B$4)+2,FALSE)</f>
        <v>100</v>
      </c>
      <c r="F108">
        <f ca="1">VLOOKUP($A108,Sheet1!$A$2:$J$621,COLUMN(F108)-COLUMN($B$4)+2,FALSE)</f>
        <v>11</v>
      </c>
      <c r="G108" t="str">
        <f ca="1">VLOOKUP($A108,Sheet1!$A$2:$J$621,COLUMN(G108)-COLUMN($B$4)+2,FALSE)</f>
        <v>小单</v>
      </c>
      <c r="H108">
        <f ca="1">VLOOKUP($A108,Sheet1!$A$2:$J$621,COLUMN(H108)-COLUMN($B$4)+2,FALSE)</f>
        <v>152.7392</v>
      </c>
      <c r="I108">
        <f ca="1">VLOOKUP($A108,Sheet1!$A$2:$J$621,COLUMN(I108)-COLUMN($B$4)+2,FALSE)</f>
        <v>52.7392</v>
      </c>
      <c r="J108" t="str">
        <f ca="1">VLOOKUP($A108,Sheet1!$A$2:$J$621,COLUMN(J108)-COLUMN($B$4)+2,FALSE)</f>
        <v>是</v>
      </c>
      <c r="K108">
        <f ca="1" t="shared" si="18"/>
        <v>1</v>
      </c>
      <c r="L108" s="7">
        <f ca="1" t="shared" si="19"/>
        <v>1</v>
      </c>
      <c r="M108" s="7" cm="1">
        <f ca="1" t="array" ref="M108">IF(L107="",IF(OR(G107=0,G107=""),M107,""),IF(ROW()&lt;32,"",AVERAGE(IF(OFFSET(L$2,ROW()-31,0,30,1)&lt;&gt;"",OFFSET(L$2,ROW()-31,0,30,1)))))</f>
        <v>0.766666666666667</v>
      </c>
      <c r="N108" s="8">
        <f ca="1" t="shared" si="32"/>
        <v>0.781720430107527</v>
      </c>
      <c r="O108" s="7">
        <f ca="1" t="array" ref="O108">IF(L107="","",IF(ROW()&lt;32,"",AVERAGE(IF(OFFSET(L$2,ROW()-21,0,20,1)&lt;&gt;"",OFFSET(L$2,ROW()-21,0,20,1)))))</f>
        <v>0.8</v>
      </c>
      <c r="P108" s="8">
        <f ca="1" t="shared" si="23"/>
        <v>0.812903225806452</v>
      </c>
      <c r="Q108" s="7">
        <f ca="1" t="shared" si="20"/>
        <v>52.7392</v>
      </c>
      <c r="R108" s="7">
        <f ca="1" t="shared" si="22"/>
        <v>9562.51119999997</v>
      </c>
      <c r="S108" s="14">
        <f ca="1" t="shared" si="24"/>
        <v>-0.00512276765538352</v>
      </c>
      <c r="T108" s="15">
        <f ca="1" t="shared" si="25"/>
        <v>0.781720430107527</v>
      </c>
      <c r="U108" s="14">
        <f ca="1" t="shared" si="26"/>
        <v>0.0456346795192406</v>
      </c>
      <c r="V108" s="9">
        <f ca="1" t="shared" si="27"/>
        <v>-2.05979965443933</v>
      </c>
      <c r="W108" s="16">
        <f ca="1" t="shared" si="33"/>
        <v>0.76952026998875</v>
      </c>
      <c r="X108" s="17">
        <f ca="1" t="shared" si="28"/>
        <v>0.0120889134240601</v>
      </c>
      <c r="Y108" s="9">
        <f ca="1" t="shared" si="29"/>
        <v>0.175656190310877</v>
      </c>
      <c r="Z108" s="5">
        <f ca="1" t="shared" si="30"/>
        <v>0.0768115717907611</v>
      </c>
      <c r="AA108">
        <f ca="1" t="shared" si="21"/>
        <v>0</v>
      </c>
      <c r="AB108">
        <f ca="1" t="shared" si="17"/>
        <v>9900</v>
      </c>
      <c r="AC108">
        <f ca="1" t="shared" si="31"/>
        <v>0</v>
      </c>
      <c r="AD108" s="5">
        <f ca="1" t="shared" si="16"/>
        <v>0</v>
      </c>
      <c r="AE108">
        <f ca="1">IF(X108&gt;=$Y$1,I108,0)</f>
        <v>0</v>
      </c>
    </row>
    <row r="109" spans="1:31">
      <c r="A109" cm="1">
        <f ca="1" t="array" ref="A109">INDEX(Sheet1!$A$2:$J$621,RANDBETWEEN(1,COUNTA(Sheet1!$A$2:$A$621)),COLUMN(A108))</f>
        <v>3275792</v>
      </c>
      <c r="B109" t="str">
        <f ca="1">VLOOKUP($A109,Sheet1!$A$2:$J$621,COLUMN(B109)-COLUMN($B$4)+2,FALSE)</f>
        <v>2025-04-20 00:09:47</v>
      </c>
      <c r="C109" t="str">
        <f ca="1">VLOOKUP($A109,Sheet1!$A$2:$J$621,COLUMN(C109)-COLUMN($B$4)+2,FALSE)</f>
        <v>小单32.36  大双32.36  大单35.28</v>
      </c>
      <c r="D109" t="str">
        <f ca="1">VLOOKUP($A109,Sheet1!$A$2:$J$621,COLUMN(D109)-COLUMN($B$4)+2,FALSE)</f>
        <v>大单</v>
      </c>
      <c r="E109">
        <f ca="1">VLOOKUP($A109,Sheet1!$A$2:$J$621,COLUMN(E109)-COLUMN($B$4)+2,FALSE)</f>
        <v>100</v>
      </c>
      <c r="F109">
        <f ca="1">VLOOKUP($A109,Sheet1!$A$2:$J$621,COLUMN(F109)-COLUMN($B$4)+2,FALSE)</f>
        <v>18</v>
      </c>
      <c r="G109" t="str">
        <f ca="1">VLOOKUP($A109,Sheet1!$A$2:$J$621,COLUMN(G109)-COLUMN($B$4)+2,FALSE)</f>
        <v>大双</v>
      </c>
      <c r="H109">
        <f ca="1">VLOOKUP($A109,Sheet1!$A$2:$J$621,COLUMN(H109)-COLUMN($B$4)+2,FALSE)</f>
        <v>152.7392</v>
      </c>
      <c r="I109">
        <f ca="1">VLOOKUP($A109,Sheet1!$A$2:$J$621,COLUMN(I109)-COLUMN($B$4)+2,FALSE)</f>
        <v>52.7392</v>
      </c>
      <c r="J109" t="str">
        <f ca="1">VLOOKUP($A109,Sheet1!$A$2:$J$621,COLUMN(J109)-COLUMN($B$4)+2,FALSE)</f>
        <v>是</v>
      </c>
      <c r="K109">
        <f ca="1" t="shared" si="18"/>
        <v>1</v>
      </c>
      <c r="L109" s="7">
        <f ca="1" t="shared" si="19"/>
        <v>1</v>
      </c>
      <c r="M109" s="7" cm="1">
        <f ca="1" t="array" ref="M109">IF(L108="",IF(OR(G108=0,G108=""),M108,""),IF(ROW()&lt;32,"",AVERAGE(IF(OFFSET(L$2,ROW()-31,0,30,1)&lt;&gt;"",OFFSET(L$2,ROW()-31,0,30,1)))))</f>
        <v>0.8</v>
      </c>
      <c r="N109" s="8">
        <f ca="1" t="shared" si="32"/>
        <v>0.781720430107527</v>
      </c>
      <c r="O109" s="7">
        <f ca="1" t="array" ref="O109">IF(L108="","",IF(ROW()&lt;32,"",AVERAGE(IF(OFFSET(L$2,ROW()-21,0,20,1)&lt;&gt;"",OFFSET(L$2,ROW()-21,0,20,1)))))</f>
        <v>0.8</v>
      </c>
      <c r="P109" s="8">
        <f ca="1" t="shared" si="23"/>
        <v>0.812903225806452</v>
      </c>
      <c r="Q109" s="7">
        <f ca="1" t="shared" si="20"/>
        <v>52.7392</v>
      </c>
      <c r="R109" s="7">
        <f ca="1" t="shared" si="22"/>
        <v>9615.25039999997</v>
      </c>
      <c r="S109" s="14">
        <f ca="1" t="shared" si="24"/>
        <v>0.0109710182092761</v>
      </c>
      <c r="T109" s="15">
        <f ca="1" t="shared" si="25"/>
        <v>0.781720430107527</v>
      </c>
      <c r="U109" s="14">
        <f ca="1" t="shared" si="26"/>
        <v>0.0460111356523165</v>
      </c>
      <c r="V109" s="9">
        <f ca="1" t="shared" si="27"/>
        <v>-1.93153318495723</v>
      </c>
      <c r="W109" s="16">
        <f ca="1" t="shared" si="33"/>
        <v>0.887424093669321</v>
      </c>
      <c r="X109" s="17">
        <f ca="1" t="shared" si="28"/>
        <v>0.0414211416598025</v>
      </c>
      <c r="Y109" s="9">
        <f ca="1" t="shared" si="29"/>
        <v>0.166780867040047</v>
      </c>
      <c r="Z109" s="5">
        <f ca="1" t="shared" si="30"/>
        <v>0.0764255468090429</v>
      </c>
      <c r="AA109">
        <f ca="1" t="shared" si="21"/>
        <v>0</v>
      </c>
      <c r="AB109">
        <f ca="1" t="shared" si="17"/>
        <v>9900</v>
      </c>
      <c r="AC109">
        <f ca="1" t="shared" si="31"/>
        <v>0</v>
      </c>
      <c r="AD109" s="5">
        <f ca="1" t="shared" si="16"/>
        <v>0</v>
      </c>
      <c r="AE109">
        <f ca="1">IF(X109&gt;=$Y$1,I109,0)</f>
        <v>0</v>
      </c>
    </row>
    <row r="110" spans="1:31">
      <c r="A110" cm="1">
        <f ca="1" t="array" ref="A110">INDEX(Sheet1!$A$2:$J$621,RANDBETWEEN(1,COUNTA(Sheet1!$A$2:$A$621)),COLUMN(A109))</f>
        <v>3275483</v>
      </c>
      <c r="B110" t="str">
        <f ca="1">VLOOKUP($A110,Sheet1!$A$2:$J$621,COLUMN(B110)-COLUMN($B$4)+2,FALSE)</f>
        <v>2025-04-19 05:35:11</v>
      </c>
      <c r="C110" t="str">
        <f ca="1">VLOOKUP($A110,Sheet1!$A$2:$J$621,COLUMN(C110)-COLUMN($B$4)+2,FALSE)</f>
        <v>小单32.36  小双35.28  大双32.36</v>
      </c>
      <c r="D110" t="str">
        <f ca="1">VLOOKUP($A110,Sheet1!$A$2:$J$621,COLUMN(D110)-COLUMN($B$4)+2,FALSE)</f>
        <v>小双</v>
      </c>
      <c r="E110">
        <f ca="1">VLOOKUP($A110,Sheet1!$A$2:$J$621,COLUMN(E110)-COLUMN($B$4)+2,FALSE)</f>
        <v>100</v>
      </c>
      <c r="F110">
        <f ca="1">VLOOKUP($A110,Sheet1!$A$2:$J$621,COLUMN(F110)-COLUMN($B$4)+2,FALSE)</f>
        <v>16</v>
      </c>
      <c r="G110" t="str">
        <f ca="1">VLOOKUP($A110,Sheet1!$A$2:$J$621,COLUMN(G110)-COLUMN($B$4)+2,FALSE)</f>
        <v>大双</v>
      </c>
      <c r="H110">
        <f ca="1">VLOOKUP($A110,Sheet1!$A$2:$J$621,COLUMN(H110)-COLUMN($B$4)+2,FALSE)</f>
        <v>152.7392</v>
      </c>
      <c r="I110">
        <f ca="1">VLOOKUP($A110,Sheet1!$A$2:$J$621,COLUMN(I110)-COLUMN($B$4)+2,FALSE)</f>
        <v>52.7392</v>
      </c>
      <c r="J110" t="str">
        <f ca="1">VLOOKUP($A110,Sheet1!$A$2:$J$621,COLUMN(J110)-COLUMN($B$4)+2,FALSE)</f>
        <v>是</v>
      </c>
      <c r="K110">
        <f ca="1" t="shared" si="18"/>
        <v>1</v>
      </c>
      <c r="L110" s="7">
        <f ca="1" t="shared" si="19"/>
        <v>1</v>
      </c>
      <c r="M110" s="7" cm="1">
        <f ca="1" t="array" ref="M110">IF(L109="",IF(OR(G109=0,G109=""),M109,""),IF(ROW()&lt;32,"",AVERAGE(IF(OFFSET(L$2,ROW()-31,0,30,1)&lt;&gt;"",OFFSET(L$2,ROW()-31,0,30,1)))))</f>
        <v>0.8</v>
      </c>
      <c r="N110" s="8">
        <f ca="1" t="shared" si="32"/>
        <v>0.812903225806452</v>
      </c>
      <c r="O110" s="7">
        <f ca="1" t="array" ref="O110">IF(L109="","",IF(ROW()&lt;32,"",AVERAGE(IF(OFFSET(L$2,ROW()-21,0,20,1)&lt;&gt;"",OFFSET(L$2,ROW()-21,0,20,1)))))</f>
        <v>0.85</v>
      </c>
      <c r="P110" s="8">
        <f ca="1" t="shared" si="23"/>
        <v>0.859677419354839</v>
      </c>
      <c r="Q110" s="7">
        <f ca="1" t="shared" si="20"/>
        <v>52.7392</v>
      </c>
      <c r="R110" s="7">
        <f ca="1" t="shared" si="22"/>
        <v>9667.98959999997</v>
      </c>
      <c r="S110" s="14">
        <f ca="1" t="shared" si="24"/>
        <v>0.0239186273922647</v>
      </c>
      <c r="T110" s="15">
        <f ca="1" t="shared" si="25"/>
        <v>0.812903225806452</v>
      </c>
      <c r="U110" s="14">
        <f ca="1" t="shared" si="26"/>
        <v>0.0512437200803419</v>
      </c>
      <c r="V110" s="9">
        <f ca="1" t="shared" si="27"/>
        <v>-1.64819764958079</v>
      </c>
      <c r="W110" s="16">
        <f ca="1" t="shared" si="33"/>
        <v>1.02890004399824</v>
      </c>
      <c r="X110" s="17">
        <f ca="1" t="shared" si="28"/>
        <v>0.0924533567966123</v>
      </c>
      <c r="Y110" s="9">
        <f ca="1" t="shared" si="29"/>
        <v>0.160595184216898</v>
      </c>
      <c r="Z110" s="5">
        <f ca="1" t="shared" si="30"/>
        <v>0.0746609280696076</v>
      </c>
      <c r="AA110">
        <f ca="1" t="shared" si="21"/>
        <v>0</v>
      </c>
      <c r="AB110">
        <f ca="1" t="shared" si="17"/>
        <v>9900</v>
      </c>
      <c r="AC110">
        <f ca="1" t="shared" si="31"/>
        <v>0</v>
      </c>
      <c r="AD110" s="5">
        <f ca="1" t="shared" si="16"/>
        <v>0</v>
      </c>
      <c r="AE110">
        <f ca="1">IF(X110&gt;=$Y$1,I110,0)</f>
        <v>0</v>
      </c>
    </row>
    <row r="111" spans="1:31">
      <c r="A111" cm="1">
        <f ca="1" t="array" ref="A111">INDEX(Sheet1!$A$2:$J$621,RANDBETWEEN(1,COUNTA(Sheet1!$A$2:$A$621)),COLUMN(A110))</f>
        <v>3275432</v>
      </c>
      <c r="B111" t="str">
        <f ca="1">VLOOKUP($A111,Sheet1!$A$2:$J$621,COLUMN(B111)-COLUMN($B$4)+2,FALSE)</f>
        <v>2025-04-19 02:36:45</v>
      </c>
      <c r="C111" t="str">
        <f ca="1">VLOOKUP($A111,Sheet1!$A$2:$J$621,COLUMN(C111)-COLUMN($B$4)+2,FALSE)</f>
        <v>小单32.36  大双32.36  大单35.28</v>
      </c>
      <c r="D111" t="str">
        <f ca="1">VLOOKUP($A111,Sheet1!$A$2:$J$621,COLUMN(D111)-COLUMN($B$4)+2,FALSE)</f>
        <v>大单</v>
      </c>
      <c r="E111">
        <f ca="1">VLOOKUP($A111,Sheet1!$A$2:$J$621,COLUMN(E111)-COLUMN($B$4)+2,FALSE)</f>
        <v>100</v>
      </c>
      <c r="F111">
        <f ca="1">VLOOKUP($A111,Sheet1!$A$2:$J$621,COLUMN(F111)-COLUMN($B$4)+2,FALSE)</f>
        <v>11</v>
      </c>
      <c r="G111" t="str">
        <f ca="1">VLOOKUP($A111,Sheet1!$A$2:$J$621,COLUMN(G111)-COLUMN($B$4)+2,FALSE)</f>
        <v>小单</v>
      </c>
      <c r="H111">
        <f ca="1">VLOOKUP($A111,Sheet1!$A$2:$J$621,COLUMN(H111)-COLUMN($B$4)+2,FALSE)</f>
        <v>152.7392</v>
      </c>
      <c r="I111">
        <f ca="1">VLOOKUP($A111,Sheet1!$A$2:$J$621,COLUMN(I111)-COLUMN($B$4)+2,FALSE)</f>
        <v>52.7392</v>
      </c>
      <c r="J111" t="str">
        <f ca="1">VLOOKUP($A111,Sheet1!$A$2:$J$621,COLUMN(J111)-COLUMN($B$4)+2,FALSE)</f>
        <v>是</v>
      </c>
      <c r="K111">
        <f ca="1" t="shared" si="18"/>
        <v>1</v>
      </c>
      <c r="L111" s="7">
        <f ca="1" t="shared" si="19"/>
        <v>1</v>
      </c>
      <c r="M111" s="7" cm="1">
        <f ca="1" t="array" ref="M111">IF(L110="",IF(OR(G110=0,G110=""),M110,""),IF(ROW()&lt;32,"",AVERAGE(IF(OFFSET(L$2,ROW()-31,0,30,1)&lt;&gt;"",OFFSET(L$2,ROW()-31,0,30,1)))))</f>
        <v>0.833333333333333</v>
      </c>
      <c r="N111" s="8">
        <f ca="1" t="shared" si="32"/>
        <v>0.812903225806452</v>
      </c>
      <c r="O111" s="7">
        <f ca="1" t="array" ref="O111">IF(L110="","",IF(ROW()&lt;32,"",AVERAGE(IF(OFFSET(L$2,ROW()-21,0,20,1)&lt;&gt;"",OFFSET(L$2,ROW()-21,0,20,1)))))</f>
        <v>0.85</v>
      </c>
      <c r="P111" s="8">
        <f ca="1" t="shared" si="23"/>
        <v>0.859677419354839</v>
      </c>
      <c r="Q111" s="7">
        <f ca="1" t="shared" si="20"/>
        <v>52.7392</v>
      </c>
      <c r="R111" s="7">
        <f ca="1" t="shared" si="22"/>
        <v>9720.72879999997</v>
      </c>
      <c r="S111" s="14">
        <f ca="1" t="shared" si="24"/>
        <v>0.0406161935553363</v>
      </c>
      <c r="T111" s="15">
        <f ca="1" t="shared" si="25"/>
        <v>0.812903225806452</v>
      </c>
      <c r="U111" s="14">
        <f ca="1" t="shared" si="26"/>
        <v>0.0564192166694093</v>
      </c>
      <c r="V111" s="9">
        <f ca="1" t="shared" si="27"/>
        <v>-1.2336503038751</v>
      </c>
      <c r="W111" s="16">
        <f ca="1" t="shared" si="33"/>
        <v>1.20182705020944</v>
      </c>
      <c r="X111" s="17">
        <f ca="1" t="shared" si="28"/>
        <v>0.154657412860502</v>
      </c>
      <c r="Y111" s="9">
        <f ca="1" t="shared" si="29"/>
        <v>0.15578991301162</v>
      </c>
      <c r="Z111" s="5">
        <f ca="1" t="shared" si="30"/>
        <v>0.0701106968416057</v>
      </c>
      <c r="AA111">
        <f ca="1" t="shared" si="21"/>
        <v>0</v>
      </c>
      <c r="AB111">
        <f ca="1" t="shared" si="17"/>
        <v>9900</v>
      </c>
      <c r="AC111">
        <f ca="1" t="shared" si="31"/>
        <v>0</v>
      </c>
      <c r="AD111" s="5">
        <f ca="1" t="shared" si="16"/>
        <v>0</v>
      </c>
      <c r="AE111">
        <f ca="1">IF(X111&gt;=$Y$1,I111,0)</f>
        <v>0</v>
      </c>
    </row>
    <row r="112" spans="1:31">
      <c r="A112" cm="1">
        <f ca="1" t="array" ref="A112">INDEX(Sheet1!$A$2:$J$621,RANDBETWEEN(1,COUNTA(Sheet1!$A$2:$A$621)),COLUMN(A111))</f>
        <v>3275885</v>
      </c>
      <c r="B112" t="str">
        <f ca="1">VLOOKUP($A112,Sheet1!$A$2:$J$621,COLUMN(B112)-COLUMN($B$4)+2,FALSE)</f>
        <v>2025-04-20 05:35:10</v>
      </c>
      <c r="C112" t="str">
        <f ca="1">VLOOKUP($A112,Sheet1!$A$2:$J$621,COLUMN(C112)-COLUMN($B$4)+2,FALSE)</f>
        <v>小单32.36  小双35.28  大双32.36</v>
      </c>
      <c r="D112" t="str">
        <f ca="1">VLOOKUP($A112,Sheet1!$A$2:$J$621,COLUMN(D112)-COLUMN($B$4)+2,FALSE)</f>
        <v>小双</v>
      </c>
      <c r="E112">
        <f ca="1">VLOOKUP($A112,Sheet1!$A$2:$J$621,COLUMN(E112)-COLUMN($B$4)+2,FALSE)</f>
        <v>100</v>
      </c>
      <c r="F112">
        <f ca="1">VLOOKUP($A112,Sheet1!$A$2:$J$621,COLUMN(F112)-COLUMN($B$4)+2,FALSE)</f>
        <v>18</v>
      </c>
      <c r="G112" t="str">
        <f ca="1">VLOOKUP($A112,Sheet1!$A$2:$J$621,COLUMN(G112)-COLUMN($B$4)+2,FALSE)</f>
        <v>大双</v>
      </c>
      <c r="H112">
        <f ca="1">VLOOKUP($A112,Sheet1!$A$2:$J$621,COLUMN(H112)-COLUMN($B$4)+2,FALSE)</f>
        <v>152.7392</v>
      </c>
      <c r="I112">
        <f ca="1">VLOOKUP($A112,Sheet1!$A$2:$J$621,COLUMN(I112)-COLUMN($B$4)+2,FALSE)</f>
        <v>52.7392</v>
      </c>
      <c r="J112" t="str">
        <f ca="1">VLOOKUP($A112,Sheet1!$A$2:$J$621,COLUMN(J112)-COLUMN($B$4)+2,FALSE)</f>
        <v>是</v>
      </c>
      <c r="K112">
        <f ca="1" t="shared" si="18"/>
        <v>1</v>
      </c>
      <c r="L112" s="7">
        <f ca="1" t="shared" si="19"/>
        <v>1</v>
      </c>
      <c r="M112" s="7" cm="1">
        <f ca="1" t="array" ref="M112">IF(L111="",IF(OR(G111=0,G111=""),M111,""),IF(ROW()&lt;32,"",AVERAGE(IF(OFFSET(L$2,ROW()-31,0,30,1)&lt;&gt;"",OFFSET(L$2,ROW()-31,0,30,1)))))</f>
        <v>0.866666666666667</v>
      </c>
      <c r="N112" s="8">
        <f ca="1" t="shared" si="32"/>
        <v>0.844086021505376</v>
      </c>
      <c r="O112" s="7">
        <f ca="1" t="array" ref="O112">IF(L111="","",IF(ROW()&lt;32,"",AVERAGE(IF(OFFSET(L$2,ROW()-21,0,20,1)&lt;&gt;"",OFFSET(L$2,ROW()-21,0,20,1)))))</f>
        <v>0.9</v>
      </c>
      <c r="P112" s="8">
        <f ca="1" t="shared" si="23"/>
        <v>0.906451612903226</v>
      </c>
      <c r="Q112" s="7">
        <f ca="1" t="shared" si="20"/>
        <v>52.7392</v>
      </c>
      <c r="R112" s="7">
        <f ca="1" t="shared" si="22"/>
        <v>9773.46799999997</v>
      </c>
      <c r="S112" s="14">
        <f ca="1" t="shared" si="24"/>
        <v>0.057678270819586</v>
      </c>
      <c r="T112" s="15">
        <f ca="1" t="shared" si="25"/>
        <v>0.844086021505376</v>
      </c>
      <c r="U112" s="14">
        <f ca="1" t="shared" si="26"/>
        <v>0.0615385545989099</v>
      </c>
      <c r="V112" s="9">
        <f ca="1" t="shared" si="27"/>
        <v>-0.895603987162511</v>
      </c>
      <c r="W112" s="16">
        <f ca="1" t="shared" si="33"/>
        <v>1.41797132607527</v>
      </c>
      <c r="X112" s="17">
        <f ca="1" t="shared" si="28"/>
        <v>0.219895853058554</v>
      </c>
      <c r="Y112" s="9">
        <f ca="1" t="shared" si="29"/>
        <v>0.15409303110758</v>
      </c>
      <c r="Z112" s="5">
        <f ca="1" t="shared" si="30"/>
        <v>0.0678873164760337</v>
      </c>
      <c r="AA112">
        <f ca="1" t="shared" si="21"/>
        <v>0</v>
      </c>
      <c r="AB112">
        <f ca="1" t="shared" si="17"/>
        <v>9900</v>
      </c>
      <c r="AC112">
        <f ca="1" t="shared" si="31"/>
        <v>0</v>
      </c>
      <c r="AD112" s="5">
        <f ca="1" t="shared" si="16"/>
        <v>0</v>
      </c>
      <c r="AE112">
        <f ca="1">IF(X112&gt;=$Y$1,I112,0)</f>
        <v>0</v>
      </c>
    </row>
    <row r="113" spans="1:31">
      <c r="A113" cm="1">
        <f ca="1" t="array" ref="A113">INDEX(Sheet1!$A$2:$J$621,RANDBETWEEN(1,COUNTA(Sheet1!$A$2:$A$621)),COLUMN(A112))</f>
        <v>3275441</v>
      </c>
      <c r="B113" t="str">
        <f ca="1">VLOOKUP($A113,Sheet1!$A$2:$J$621,COLUMN(B113)-COLUMN($B$4)+2,FALSE)</f>
        <v>2025-04-19 03:08:11</v>
      </c>
      <c r="C113" t="str">
        <f ca="1">VLOOKUP($A113,Sheet1!$A$2:$J$621,COLUMN(C113)-COLUMN($B$4)+2,FALSE)</f>
        <v>小单31.45  小双34.28  大单34.28</v>
      </c>
      <c r="D113" t="str">
        <f ca="1">VLOOKUP($A113,Sheet1!$A$2:$J$621,COLUMN(D113)-COLUMN($B$4)+2,FALSE)</f>
        <v>小单</v>
      </c>
      <c r="E113">
        <f ca="1">VLOOKUP($A113,Sheet1!$A$2:$J$621,COLUMN(E113)-COLUMN($B$4)+2,FALSE)</f>
        <v>100.01</v>
      </c>
      <c r="F113">
        <f ca="1">VLOOKUP($A113,Sheet1!$A$2:$J$621,COLUMN(F113)-COLUMN($B$4)+2,FALSE)</f>
        <v>20</v>
      </c>
      <c r="G113" t="str">
        <f ca="1">VLOOKUP($A113,Sheet1!$A$2:$J$621,COLUMN(G113)-COLUMN($B$4)+2,FALSE)</f>
        <v>大双</v>
      </c>
      <c r="H113">
        <f ca="1">VLOOKUP($A113,Sheet1!$A$2:$J$621,COLUMN(H113)-COLUMN($B$4)+2,FALSE)</f>
        <v>0</v>
      </c>
      <c r="I113">
        <f ca="1">VLOOKUP($A113,Sheet1!$A$2:$J$621,COLUMN(I113)-COLUMN($B$4)+2,FALSE)</f>
        <v>-100.01</v>
      </c>
      <c r="J113" t="str">
        <f ca="1">VLOOKUP($A113,Sheet1!$A$2:$J$621,COLUMN(J113)-COLUMN($B$4)+2,FALSE)</f>
        <v>否</v>
      </c>
      <c r="K113">
        <f ca="1" t="shared" si="18"/>
        <v>0</v>
      </c>
      <c r="L113" s="7">
        <f ca="1" t="shared" si="19"/>
        <v>0</v>
      </c>
      <c r="M113" s="7" cm="1">
        <f ca="1" t="array" ref="M113">IF(L112="",IF(OR(G112=0,G112=""),M112,""),IF(ROW()&lt;32,"",AVERAGE(IF(OFFSET(L$2,ROW()-31,0,30,1)&lt;&gt;"",OFFSET(L$2,ROW()-31,0,30,1)))))</f>
        <v>0.833333333333333</v>
      </c>
      <c r="N113" s="8">
        <f ca="1" t="shared" si="32"/>
        <v>0.875268817204301</v>
      </c>
      <c r="O113" s="7">
        <f ca="1" t="array" ref="O113">IF(L112="","",IF(ROW()&lt;32,"",AVERAGE(IF(OFFSET(L$2,ROW()-21,0,20,1)&lt;&gt;"",OFFSET(L$2,ROW()-21,0,20,1)))))</f>
        <v>0.85</v>
      </c>
      <c r="P113" s="8">
        <f ca="1" t="shared" si="23"/>
        <v>0.859677419354839</v>
      </c>
      <c r="Q113" s="7">
        <f ca="1" t="shared" si="20"/>
        <v>-100.01</v>
      </c>
      <c r="R113" s="7">
        <f ca="1" t="shared" si="22"/>
        <v>9673.45799999997</v>
      </c>
      <c r="S113" s="14">
        <f ca="1" t="shared" si="24"/>
        <v>0.0713550799048137</v>
      </c>
      <c r="T113" s="15">
        <f ca="1" t="shared" si="25"/>
        <v>0.875268817204301</v>
      </c>
      <c r="U113" s="14">
        <f ca="1" t="shared" si="26"/>
        <v>0.0666026429922312</v>
      </c>
      <c r="V113" s="9">
        <f ca="1" t="shared" si="27"/>
        <v>-0.628075121828881</v>
      </c>
      <c r="W113" s="16">
        <f ca="1" t="shared" si="33"/>
        <v>1.69589268878032</v>
      </c>
      <c r="X113" s="17">
        <f ca="1" t="shared" si="28"/>
        <v>0.283261251209779</v>
      </c>
      <c r="Y113" s="9">
        <f ca="1" t="shared" si="29"/>
        <v>0.154754913863111</v>
      </c>
      <c r="Z113" s="5">
        <f ca="1" t="shared" si="30"/>
        <v>0.0690369134664171</v>
      </c>
      <c r="AA113">
        <f ca="1" t="shared" si="21"/>
        <v>0</v>
      </c>
      <c r="AB113">
        <f ca="1" t="shared" si="17"/>
        <v>9900</v>
      </c>
      <c r="AC113">
        <f ca="1" t="shared" si="31"/>
        <v>0</v>
      </c>
      <c r="AD113" s="5">
        <f ca="1" t="shared" si="16"/>
        <v>0</v>
      </c>
      <c r="AE113">
        <f ca="1">IF(X113&gt;=$Y$1,I113,0)</f>
        <v>0</v>
      </c>
    </row>
    <row r="114" spans="1:31">
      <c r="A114" cm="1">
        <f ca="1" t="array" ref="A114">INDEX(Sheet1!$A$2:$J$621,RANDBETWEEN(1,COUNTA(Sheet1!$A$2:$A$621)),COLUMN(A113))</f>
        <v>3275450</v>
      </c>
      <c r="B114" t="str">
        <f ca="1">VLOOKUP($A114,Sheet1!$A$2:$J$621,COLUMN(B114)-COLUMN($B$4)+2,FALSE)</f>
        <v>2025-04-19 03:39:38</v>
      </c>
      <c r="C114" t="str">
        <f ca="1">VLOOKUP($A114,Sheet1!$A$2:$J$621,COLUMN(C114)-COLUMN($B$4)+2,FALSE)</f>
        <v>小单31.45  小双34.28  大单34.28</v>
      </c>
      <c r="D114" t="str">
        <f ca="1">VLOOKUP($A114,Sheet1!$A$2:$J$621,COLUMN(D114)-COLUMN($B$4)+2,FALSE)</f>
        <v>小单</v>
      </c>
      <c r="E114">
        <f ca="1">VLOOKUP($A114,Sheet1!$A$2:$J$621,COLUMN(E114)-COLUMN($B$4)+2,FALSE)</f>
        <v>100.01</v>
      </c>
      <c r="F114">
        <f ca="1">VLOOKUP($A114,Sheet1!$A$2:$J$621,COLUMN(F114)-COLUMN($B$4)+2,FALSE)</f>
        <v>10</v>
      </c>
      <c r="G114" t="str">
        <f ca="1">VLOOKUP($A114,Sheet1!$A$2:$J$621,COLUMN(G114)-COLUMN($B$4)+2,FALSE)</f>
        <v>小双</v>
      </c>
      <c r="H114">
        <f ca="1">VLOOKUP($A114,Sheet1!$A$2:$J$621,COLUMN(H114)-COLUMN($B$4)+2,FALSE)</f>
        <v>148.4324</v>
      </c>
      <c r="I114">
        <f ca="1">VLOOKUP($A114,Sheet1!$A$2:$J$621,COLUMN(I114)-COLUMN($B$4)+2,FALSE)</f>
        <v>48.4224</v>
      </c>
      <c r="J114" t="str">
        <f ca="1">VLOOKUP($A114,Sheet1!$A$2:$J$621,COLUMN(J114)-COLUMN($B$4)+2,FALSE)</f>
        <v>是</v>
      </c>
      <c r="K114">
        <f ca="1" t="shared" si="18"/>
        <v>1</v>
      </c>
      <c r="L114" s="7">
        <f ca="1" t="shared" si="19"/>
        <v>1</v>
      </c>
      <c r="M114" s="7" cm="1">
        <f ca="1" t="array" ref="M114">IF(L113="",IF(OR(G113=0,G113=""),M113,""),IF(ROW()&lt;32,"",AVERAGE(IF(OFFSET(L$2,ROW()-31,0,30,1)&lt;&gt;"",OFFSET(L$2,ROW()-31,0,30,1)))))</f>
        <v>0.833333333333333</v>
      </c>
      <c r="N114" s="8">
        <f ca="1" t="shared" si="32"/>
        <v>0.779569892473118</v>
      </c>
      <c r="O114" s="7">
        <f ca="1" t="array" ref="O114">IF(L113="","",IF(ROW()&lt;32,"",AVERAGE(IF(OFFSET(L$2,ROW()-21,0,20,1)&lt;&gt;"",OFFSET(L$2,ROW()-21,0,20,1)))))</f>
        <v>0.85</v>
      </c>
      <c r="P114" s="8">
        <f ca="1" t="shared" si="23"/>
        <v>0.795161290322581</v>
      </c>
      <c r="Q114" s="7">
        <f ca="1" t="shared" si="20"/>
        <v>48.4224</v>
      </c>
      <c r="R114" s="7">
        <f ca="1" t="shared" si="22"/>
        <v>9721.88039999997</v>
      </c>
      <c r="S114" s="14">
        <f ca="1" t="shared" si="24"/>
        <v>0.054297005633099</v>
      </c>
      <c r="T114" s="15">
        <f ca="1" t="shared" si="25"/>
        <v>0.779569892473118</v>
      </c>
      <c r="U114" s="14">
        <f ca="1" t="shared" si="26"/>
        <v>0.0629809602896329</v>
      </c>
      <c r="V114" s="9">
        <f ca="1" t="shared" si="27"/>
        <v>-0.481777771163475</v>
      </c>
      <c r="W114" s="16">
        <f ca="1" t="shared" si="33"/>
        <v>1.69586846278017</v>
      </c>
      <c r="X114" s="17">
        <f ca="1" t="shared" si="28"/>
        <v>0.274717861259333</v>
      </c>
      <c r="Y114" s="9">
        <f ca="1" t="shared" si="29"/>
        <v>0.155609166404333</v>
      </c>
      <c r="Z114" s="5">
        <f ca="1" t="shared" si="30"/>
        <v>0.0703450819657728</v>
      </c>
      <c r="AA114">
        <f ca="1" t="shared" si="21"/>
        <v>0</v>
      </c>
      <c r="AB114">
        <f ca="1" t="shared" si="17"/>
        <v>9900</v>
      </c>
      <c r="AC114">
        <f ca="1" t="shared" si="31"/>
        <v>0</v>
      </c>
      <c r="AD114" s="5">
        <f ca="1" t="shared" si="16"/>
        <v>0</v>
      </c>
      <c r="AE114">
        <f ca="1">IF(X114&gt;=$Y$1,I114,0)</f>
        <v>0</v>
      </c>
    </row>
    <row r="115" spans="1:31">
      <c r="A115" cm="1">
        <f ca="1" t="array" ref="A115">INDEX(Sheet1!$A$2:$J$621,RANDBETWEEN(1,COUNTA(Sheet1!$A$2:$A$621)),COLUMN(A114))</f>
        <v>3275594</v>
      </c>
      <c r="B115" t="str">
        <f ca="1">VLOOKUP($A115,Sheet1!$A$2:$J$621,COLUMN(B115)-COLUMN($B$4)+2,FALSE)</f>
        <v>2025-04-19 12:03:45</v>
      </c>
      <c r="C115" t="str">
        <f ca="1">VLOOKUP($A115,Sheet1!$A$2:$J$621,COLUMN(C115)-COLUMN($B$4)+2,FALSE)</f>
        <v>小单31.45  小双34.28  大单34.28</v>
      </c>
      <c r="D115" t="str">
        <f ca="1">VLOOKUP($A115,Sheet1!$A$2:$J$621,COLUMN(D115)-COLUMN($B$4)+2,FALSE)</f>
        <v>小单</v>
      </c>
      <c r="E115">
        <f ca="1">VLOOKUP($A115,Sheet1!$A$2:$J$621,COLUMN(E115)-COLUMN($B$4)+2,FALSE)</f>
        <v>100.01</v>
      </c>
      <c r="F115">
        <f ca="1">VLOOKUP($A115,Sheet1!$A$2:$J$621,COLUMN(F115)-COLUMN($B$4)+2,FALSE)</f>
        <v>13</v>
      </c>
      <c r="G115" t="str">
        <f ca="1">VLOOKUP($A115,Sheet1!$A$2:$J$621,COLUMN(G115)-COLUMN($B$4)+2,FALSE)</f>
        <v>小单</v>
      </c>
      <c r="H115">
        <f ca="1">VLOOKUP($A115,Sheet1!$A$2:$J$621,COLUMN(H115)-COLUMN($B$4)+2,FALSE)</f>
        <v>0</v>
      </c>
      <c r="I115">
        <f ca="1">VLOOKUP($A115,Sheet1!$A$2:$J$621,COLUMN(I115)-COLUMN($B$4)+2,FALSE)</f>
        <v>-100.01</v>
      </c>
      <c r="J115" t="str">
        <f ca="1">VLOOKUP($A115,Sheet1!$A$2:$J$621,COLUMN(J115)-COLUMN($B$4)+2,FALSE)</f>
        <v>否</v>
      </c>
      <c r="K115">
        <f ca="1" t="shared" si="18"/>
        <v>0</v>
      </c>
      <c r="L115" s="7">
        <f ca="1" t="shared" si="19"/>
        <v>1</v>
      </c>
      <c r="M115" s="7" cm="1">
        <f ca="1" t="array" ref="M115">IF(L114="",IF(OR(G114=0,G114=""),M114,""),IF(ROW()&lt;32,"",AVERAGE(IF(OFFSET(L$2,ROW()-31,0,30,1)&lt;&gt;"",OFFSET(L$2,ROW()-31,0,30,1)))))</f>
        <v>0.833333333333333</v>
      </c>
      <c r="N115" s="8">
        <f ca="1" t="shared" si="32"/>
        <v>0.844086021505376</v>
      </c>
      <c r="O115" s="7">
        <f ca="1" t="array" ref="O115">IF(L114="","",IF(ROW()&lt;32,"",AVERAGE(IF(OFFSET(L$2,ROW()-21,0,20,1)&lt;&gt;"",OFFSET(L$2,ROW()-21,0,20,1)))))</f>
        <v>0.85</v>
      </c>
      <c r="P115" s="8">
        <f ca="1" t="shared" si="23"/>
        <v>0.859677419354839</v>
      </c>
      <c r="Q115" s="7">
        <f ca="1" t="shared" si="20"/>
        <v>-68.1</v>
      </c>
      <c r="R115" s="7">
        <f ca="1" t="shared" si="22"/>
        <v>9653.78039999997</v>
      </c>
      <c r="S115" s="14">
        <f ca="1" t="shared" si="24"/>
        <v>0.0540119579897448</v>
      </c>
      <c r="T115" s="15">
        <f ca="1" t="shared" si="25"/>
        <v>0.844086021505376</v>
      </c>
      <c r="U115" s="14">
        <f ca="1" t="shared" si="26"/>
        <v>0.0629809602896329</v>
      </c>
      <c r="V115" s="9">
        <f ca="1" t="shared" si="27"/>
        <v>-0.362404760370929</v>
      </c>
      <c r="W115" s="16">
        <f ca="1" t="shared" si="33"/>
        <v>1.68970186991986</v>
      </c>
      <c r="X115" s="17">
        <f ca="1" t="shared" si="28"/>
        <v>0.298856214566002</v>
      </c>
      <c r="Y115" s="9">
        <f ca="1" t="shared" si="29"/>
        <v>0.157685302254823</v>
      </c>
      <c r="Z115" s="5">
        <f ca="1" t="shared" si="30"/>
        <v>0.0735500556012131</v>
      </c>
      <c r="AA115">
        <f ca="1" t="shared" si="21"/>
        <v>0</v>
      </c>
      <c r="AB115">
        <f ca="1" t="shared" si="17"/>
        <v>9900</v>
      </c>
      <c r="AC115">
        <f ca="1" t="shared" si="31"/>
        <v>0</v>
      </c>
      <c r="AD115" s="5">
        <f ca="1" t="shared" si="16"/>
        <v>0</v>
      </c>
      <c r="AE115">
        <f ca="1">IF(X115&gt;=$Y$1,I115,0)</f>
        <v>0</v>
      </c>
    </row>
    <row r="116" spans="1:31">
      <c r="A116" cm="1">
        <f ca="1" t="array" ref="A116">INDEX(Sheet1!$A$2:$J$621,RANDBETWEEN(1,COUNTA(Sheet1!$A$2:$A$621)),COLUMN(A115))</f>
        <v>3275866</v>
      </c>
      <c r="B116" t="str">
        <f ca="1">VLOOKUP($A116,Sheet1!$A$2:$J$621,COLUMN(B116)-COLUMN($B$4)+2,FALSE)</f>
        <v>2025-04-20 04:28:43</v>
      </c>
      <c r="C116" t="str">
        <f ca="1">VLOOKUP($A116,Sheet1!$A$2:$J$621,COLUMN(C116)-COLUMN($B$4)+2,FALSE)</f>
        <v>小单31.45  小双34.28  大单34.28</v>
      </c>
      <c r="D116" t="str">
        <f ca="1">VLOOKUP($A116,Sheet1!$A$2:$J$621,COLUMN(D116)-COLUMN($B$4)+2,FALSE)</f>
        <v>小单</v>
      </c>
      <c r="E116">
        <f ca="1">VLOOKUP($A116,Sheet1!$A$2:$J$621,COLUMN(E116)-COLUMN($B$4)+2,FALSE)</f>
        <v>100.01</v>
      </c>
      <c r="F116">
        <f ca="1">VLOOKUP($A116,Sheet1!$A$2:$J$621,COLUMN(F116)-COLUMN($B$4)+2,FALSE)</f>
        <v>12</v>
      </c>
      <c r="G116" t="str">
        <f ca="1">VLOOKUP($A116,Sheet1!$A$2:$J$621,COLUMN(G116)-COLUMN($B$4)+2,FALSE)</f>
        <v>小双</v>
      </c>
      <c r="H116">
        <f ca="1">VLOOKUP($A116,Sheet1!$A$2:$J$621,COLUMN(H116)-COLUMN($B$4)+2,FALSE)</f>
        <v>148.4324</v>
      </c>
      <c r="I116">
        <f ca="1">VLOOKUP($A116,Sheet1!$A$2:$J$621,COLUMN(I116)-COLUMN($B$4)+2,FALSE)</f>
        <v>48.4224</v>
      </c>
      <c r="J116" t="str">
        <f ca="1">VLOOKUP($A116,Sheet1!$A$2:$J$621,COLUMN(J116)-COLUMN($B$4)+2,FALSE)</f>
        <v>是</v>
      </c>
      <c r="K116">
        <f ca="1" t="shared" si="18"/>
        <v>1</v>
      </c>
      <c r="L116" s="7">
        <f ca="1" t="shared" si="19"/>
        <v>1</v>
      </c>
      <c r="M116" s="7" cm="1">
        <f ca="1" t="array" ref="M116">IF(L115="",IF(OR(G115=0,G115=""),M115,""),IF(ROW()&lt;32,"",AVERAGE(IF(OFFSET(L$2,ROW()-31,0,30,1)&lt;&gt;"",OFFSET(L$2,ROW()-31,0,30,1)))))</f>
        <v>0.833333333333333</v>
      </c>
      <c r="N116" s="8">
        <f ca="1" t="shared" si="32"/>
        <v>0.844086021505376</v>
      </c>
      <c r="O116" s="7">
        <f ca="1" t="array" ref="O116">IF(L115="","",IF(ROW()&lt;32,"",AVERAGE(IF(OFFSET(L$2,ROW()-21,0,20,1)&lt;&gt;"",OFFSET(L$2,ROW()-21,0,20,1)))))</f>
        <v>0.85</v>
      </c>
      <c r="P116" s="8">
        <f ca="1" t="shared" si="23"/>
        <v>0.859677419354839</v>
      </c>
      <c r="Q116" s="7">
        <f ca="1" t="shared" si="20"/>
        <v>48.4224</v>
      </c>
      <c r="R116" s="7">
        <f ca="1" t="shared" si="22"/>
        <v>9702.20279999997</v>
      </c>
      <c r="S116" s="14">
        <f ca="1" t="shared" si="24"/>
        <v>0.0406784075339322</v>
      </c>
      <c r="T116" s="15">
        <f ca="1" t="shared" si="25"/>
        <v>0.844086021505376</v>
      </c>
      <c r="U116" s="14">
        <f ca="1" t="shared" si="26"/>
        <v>0.0629809602896329</v>
      </c>
      <c r="V116" s="9">
        <f ca="1" t="shared" si="27"/>
        <v>-0.277346710821831</v>
      </c>
      <c r="W116" s="16">
        <f ca="1" t="shared" si="33"/>
        <v>1.41795360231988</v>
      </c>
      <c r="X116" s="17">
        <f ca="1" t="shared" si="28"/>
        <v>0.27618712762417</v>
      </c>
      <c r="Y116" s="9">
        <f ca="1" t="shared" si="29"/>
        <v>0.159336430319287</v>
      </c>
      <c r="Z116" s="5">
        <f ca="1" t="shared" si="30"/>
        <v>0.0756070176479247</v>
      </c>
      <c r="AA116">
        <f ca="1" t="shared" si="21"/>
        <v>0</v>
      </c>
      <c r="AB116">
        <f ca="1" t="shared" si="17"/>
        <v>9900</v>
      </c>
      <c r="AC116">
        <f ca="1" t="shared" si="31"/>
        <v>1</v>
      </c>
      <c r="AD116" s="5">
        <f ca="1" t="shared" si="16"/>
        <v>0</v>
      </c>
      <c r="AE116">
        <f ca="1">IF(X116&gt;=$Y$1,I116,0)</f>
        <v>0</v>
      </c>
    </row>
    <row r="117" spans="1:31">
      <c r="A117" cm="1">
        <f ca="1" t="array" ref="A117">INDEX(Sheet1!$A$2:$J$621,RANDBETWEEN(1,COUNTA(Sheet1!$A$2:$A$621)),COLUMN(A116))</f>
        <v>3275667</v>
      </c>
      <c r="B117" t="str">
        <f ca="1">VLOOKUP($A117,Sheet1!$A$2:$J$621,COLUMN(B117)-COLUMN($B$4)+2,FALSE)</f>
        <v>2025-04-19 16:19:25</v>
      </c>
      <c r="C117" t="str">
        <f ca="1">VLOOKUP($A117,Sheet1!$A$2:$J$621,COLUMN(C117)-COLUMN($B$4)+2,FALSE)</f>
        <v>小单32.36  小双35.28  大双32.36</v>
      </c>
      <c r="D117" t="str">
        <f ca="1">VLOOKUP($A117,Sheet1!$A$2:$J$621,COLUMN(D117)-COLUMN($B$4)+2,FALSE)</f>
        <v>小双</v>
      </c>
      <c r="E117">
        <f ca="1">VLOOKUP($A117,Sheet1!$A$2:$J$621,COLUMN(E117)-COLUMN($B$4)+2,FALSE)</f>
        <v>100</v>
      </c>
      <c r="F117">
        <f ca="1">VLOOKUP($A117,Sheet1!$A$2:$J$621,COLUMN(F117)-COLUMN($B$4)+2,FALSE)</f>
        <v>9</v>
      </c>
      <c r="G117" t="str">
        <f ca="1">VLOOKUP($A117,Sheet1!$A$2:$J$621,COLUMN(G117)-COLUMN($B$4)+2,FALSE)</f>
        <v>小单</v>
      </c>
      <c r="H117">
        <f ca="1">VLOOKUP($A117,Sheet1!$A$2:$J$621,COLUMN(H117)-COLUMN($B$4)+2,FALSE)</f>
        <v>152.7392</v>
      </c>
      <c r="I117">
        <f ca="1">VLOOKUP($A117,Sheet1!$A$2:$J$621,COLUMN(I117)-COLUMN($B$4)+2,FALSE)</f>
        <v>52.7392</v>
      </c>
      <c r="J117" t="str">
        <f ca="1">VLOOKUP($A117,Sheet1!$A$2:$J$621,COLUMN(J117)-COLUMN($B$4)+2,FALSE)</f>
        <v>是</v>
      </c>
      <c r="K117">
        <f ca="1" t="shared" si="18"/>
        <v>1</v>
      </c>
      <c r="L117" s="7">
        <f ca="1" t="shared" si="19"/>
        <v>1</v>
      </c>
      <c r="M117" s="7" cm="1">
        <f ca="1" t="array" ref="M117">IF(L116="",IF(OR(G116=0,G116=""),M116,""),IF(ROW()&lt;32,"",AVERAGE(IF(OFFSET(L$2,ROW()-31,0,30,1)&lt;&gt;"",OFFSET(L$2,ROW()-31,0,30,1)))))</f>
        <v>0.833333333333333</v>
      </c>
      <c r="N117" s="8">
        <f ca="1" t="shared" si="32"/>
        <v>0.844086021505376</v>
      </c>
      <c r="O117" s="7">
        <f ca="1" t="array" ref="O117">IF(L116="","",IF(ROW()&lt;32,"",AVERAGE(IF(OFFSET(L$2,ROW()-21,0,20,1)&lt;&gt;"",OFFSET(L$2,ROW()-21,0,20,1)))))</f>
        <v>0.85</v>
      </c>
      <c r="P117" s="8">
        <f ca="1" t="shared" si="23"/>
        <v>0.859677419354839</v>
      </c>
      <c r="Q117" s="7">
        <f ca="1" t="shared" si="20"/>
        <v>52.7392</v>
      </c>
      <c r="R117" s="7">
        <f ca="1" t="shared" si="22"/>
        <v>9754.94199999997</v>
      </c>
      <c r="S117" s="14">
        <f ca="1" t="shared" si="24"/>
        <v>0.0404658770358469</v>
      </c>
      <c r="T117" s="15">
        <f ca="1" t="shared" si="25"/>
        <v>0.844086021505376</v>
      </c>
      <c r="U117" s="14">
        <f ca="1" t="shared" si="26"/>
        <v>0.0629809602896329</v>
      </c>
      <c r="V117" s="9">
        <f ca="1" t="shared" si="27"/>
        <v>-0.198325167991372</v>
      </c>
      <c r="W117" s="16">
        <f ca="1" t="shared" si="33"/>
        <v>1.41255787210639</v>
      </c>
      <c r="X117" s="17">
        <f ca="1" t="shared" si="28"/>
        <v>0.283485949736442</v>
      </c>
      <c r="Y117" s="9">
        <f ca="1" t="shared" si="29"/>
        <v>0.161489371098557</v>
      </c>
      <c r="Z117" s="5">
        <f ca="1" t="shared" si="30"/>
        <v>0.0781492448447401</v>
      </c>
      <c r="AA117">
        <f ca="1" t="shared" si="21"/>
        <v>0</v>
      </c>
      <c r="AB117">
        <f ca="1" t="shared" si="17"/>
        <v>9900</v>
      </c>
      <c r="AC117">
        <f ca="1" t="shared" si="31"/>
        <v>0</v>
      </c>
      <c r="AD117" s="5">
        <f ca="1" t="shared" si="16"/>
        <v>0</v>
      </c>
      <c r="AE117">
        <f ca="1">IF(X117&gt;=$Y$1,I117,0)</f>
        <v>0</v>
      </c>
    </row>
    <row r="118" spans="1:31">
      <c r="A118" cm="1">
        <f ca="1" t="array" ref="A118">INDEX(Sheet1!$A$2:$J$621,RANDBETWEEN(1,COUNTA(Sheet1!$A$2:$A$621)),COLUMN(A117))</f>
        <v>3275631</v>
      </c>
      <c r="B118" t="str">
        <f ca="1">VLOOKUP($A118,Sheet1!$A$2:$J$621,COLUMN(B118)-COLUMN($B$4)+2,FALSE)</f>
        <v>2025-04-19 14:13:15</v>
      </c>
      <c r="C118" t="str">
        <f ca="1">VLOOKUP($A118,Sheet1!$A$2:$J$621,COLUMN(C118)-COLUMN($B$4)+2,FALSE)</f>
        <v>大双31.45  小双34.28  大单34.28</v>
      </c>
      <c r="D118" t="str">
        <f ca="1">VLOOKUP($A118,Sheet1!$A$2:$J$621,COLUMN(D118)-COLUMN($B$4)+2,FALSE)</f>
        <v>大双</v>
      </c>
      <c r="E118">
        <f ca="1">VLOOKUP($A118,Sheet1!$A$2:$J$621,COLUMN(E118)-COLUMN($B$4)+2,FALSE)</f>
        <v>100.01</v>
      </c>
      <c r="F118">
        <f ca="1">VLOOKUP($A118,Sheet1!$A$2:$J$621,COLUMN(F118)-COLUMN($B$4)+2,FALSE)</f>
        <v>16</v>
      </c>
      <c r="G118" t="str">
        <f ca="1">VLOOKUP($A118,Sheet1!$A$2:$J$621,COLUMN(G118)-COLUMN($B$4)+2,FALSE)</f>
        <v>大双</v>
      </c>
      <c r="H118">
        <f ca="1">VLOOKUP($A118,Sheet1!$A$2:$J$621,COLUMN(H118)-COLUMN($B$4)+2,FALSE)</f>
        <v>148.444</v>
      </c>
      <c r="I118">
        <f ca="1">VLOOKUP($A118,Sheet1!$A$2:$J$621,COLUMN(I118)-COLUMN($B$4)+2,FALSE)</f>
        <v>48.434</v>
      </c>
      <c r="J118" t="str">
        <f ca="1">VLOOKUP($A118,Sheet1!$A$2:$J$621,COLUMN(J118)-COLUMN($B$4)+2,FALSE)</f>
        <v>是</v>
      </c>
      <c r="K118">
        <f ca="1" t="shared" si="18"/>
        <v>1</v>
      </c>
      <c r="L118" s="7">
        <f ca="1" t="shared" si="19"/>
        <v>1</v>
      </c>
      <c r="M118" s="7" cm="1">
        <f ca="1" t="array" ref="M118">IF(L117="",IF(OR(G117=0,G117=""),M117,""),IF(ROW()&lt;32,"",AVERAGE(IF(OFFSET(L$2,ROW()-31,0,30,1)&lt;&gt;"",OFFSET(L$2,ROW()-31,0,30,1)))))</f>
        <v>0.833333333333333</v>
      </c>
      <c r="N118" s="8">
        <f ca="1" t="shared" si="32"/>
        <v>0.844086021505376</v>
      </c>
      <c r="O118" s="7">
        <f ca="1" t="array" ref="O118">IF(L117="","",IF(ROW()&lt;32,"",AVERAGE(IF(OFFSET(L$2,ROW()-21,0,20,1)&lt;&gt;"",OFFSET(L$2,ROW()-21,0,20,1)))))</f>
        <v>0.85</v>
      </c>
      <c r="P118" s="8">
        <f ca="1" t="shared" si="23"/>
        <v>0.859677419354839</v>
      </c>
      <c r="Q118" s="7">
        <f ca="1" t="shared" si="20"/>
        <v>48.434</v>
      </c>
      <c r="R118" s="7">
        <f ca="1" t="shared" si="22"/>
        <v>9803.37599999997</v>
      </c>
      <c r="S118" s="14">
        <f ca="1" t="shared" si="24"/>
        <v>0.0402382988437808</v>
      </c>
      <c r="T118" s="15">
        <f ca="1" t="shared" si="25"/>
        <v>0.844086021505376</v>
      </c>
      <c r="U118" s="14">
        <f ca="1" t="shared" si="26"/>
        <v>0.0629809602896329</v>
      </c>
      <c r="V118" s="9">
        <f ca="1" t="shared" si="27"/>
        <v>-0.123476302300855</v>
      </c>
      <c r="W118" s="16">
        <f ca="1" t="shared" si="33"/>
        <v>1.41793910304485</v>
      </c>
      <c r="X118" s="17">
        <f ca="1" t="shared" si="28"/>
        <v>0.291440685941719</v>
      </c>
      <c r="Y118" s="9">
        <f ca="1" t="shared" si="29"/>
        <v>0.164216191721403</v>
      </c>
      <c r="Z118" s="5">
        <f ca="1" t="shared" si="30"/>
        <v>0.0811511567901479</v>
      </c>
      <c r="AA118">
        <f ca="1" t="shared" si="21"/>
        <v>0</v>
      </c>
      <c r="AB118">
        <f ca="1" t="shared" si="17"/>
        <v>9900</v>
      </c>
      <c r="AC118">
        <f ca="1" t="shared" si="31"/>
        <v>0</v>
      </c>
      <c r="AD118" s="5">
        <f ca="1" t="shared" si="16"/>
        <v>0</v>
      </c>
      <c r="AE118">
        <f ca="1">IF(X118&gt;=$Y$1,I118,0)</f>
        <v>0</v>
      </c>
    </row>
    <row r="119" spans="1:31">
      <c r="A119" cm="1">
        <f ca="1" t="array" ref="A119">INDEX(Sheet1!$A$2:$J$621,RANDBETWEEN(1,COUNTA(Sheet1!$A$2:$A$621)),COLUMN(A118))</f>
        <v>3275422</v>
      </c>
      <c r="B119" t="str">
        <f ca="1">VLOOKUP($A119,Sheet1!$A$2:$J$621,COLUMN(B119)-COLUMN($B$4)+2,FALSE)</f>
        <v>2025-04-19 02:01:48</v>
      </c>
      <c r="C119" t="str">
        <f ca="1">VLOOKUP($A119,Sheet1!$A$2:$J$621,COLUMN(C119)-COLUMN($B$4)+2,FALSE)</f>
        <v>小单32.36  小双35.28  大双32.36</v>
      </c>
      <c r="D119" t="str">
        <f ca="1">VLOOKUP($A119,Sheet1!$A$2:$J$621,COLUMN(D119)-COLUMN($B$4)+2,FALSE)</f>
        <v>小双</v>
      </c>
      <c r="E119">
        <f ca="1">VLOOKUP($A119,Sheet1!$A$2:$J$621,COLUMN(E119)-COLUMN($B$4)+2,FALSE)</f>
        <v>100</v>
      </c>
      <c r="F119">
        <f ca="1">VLOOKUP($A119,Sheet1!$A$2:$J$621,COLUMN(F119)-COLUMN($B$4)+2,FALSE)</f>
        <v>10</v>
      </c>
      <c r="G119" t="str">
        <f ca="1">VLOOKUP($A119,Sheet1!$A$2:$J$621,COLUMN(G119)-COLUMN($B$4)+2,FALSE)</f>
        <v>小双</v>
      </c>
      <c r="H119">
        <f ca="1">VLOOKUP($A119,Sheet1!$A$2:$J$621,COLUMN(H119)-COLUMN($B$4)+2,FALSE)</f>
        <v>152.7624</v>
      </c>
      <c r="I119">
        <f ca="1">VLOOKUP($A119,Sheet1!$A$2:$J$621,COLUMN(I119)-COLUMN($B$4)+2,FALSE)</f>
        <v>52.7624</v>
      </c>
      <c r="J119" t="str">
        <f ca="1">VLOOKUP($A119,Sheet1!$A$2:$J$621,COLUMN(J119)-COLUMN($B$4)+2,FALSE)</f>
        <v>是</v>
      </c>
      <c r="K119">
        <f ca="1" t="shared" si="18"/>
        <v>1</v>
      </c>
      <c r="L119" s="7">
        <f ca="1" t="shared" si="19"/>
        <v>1</v>
      </c>
      <c r="M119" s="7" cm="1">
        <f ca="1" t="array" ref="M119">IF(L118="",IF(OR(G118=0,G118=""),M118,""),IF(ROW()&lt;32,"",AVERAGE(IF(OFFSET(L$2,ROW()-31,0,30,1)&lt;&gt;"",OFFSET(L$2,ROW()-31,0,30,1)))))</f>
        <v>0.833333333333333</v>
      </c>
      <c r="N119" s="8">
        <f ca="1" t="shared" si="32"/>
        <v>0.844086021505376</v>
      </c>
      <c r="O119" s="7">
        <f ca="1" t="array" ref="O119">IF(L118="","",IF(ROW()&lt;32,"",AVERAGE(IF(OFFSET(L$2,ROW()-21,0,20,1)&lt;&gt;"",OFFSET(L$2,ROW()-21,0,20,1)))))</f>
        <v>0.9</v>
      </c>
      <c r="P119" s="8">
        <f ca="1" t="shared" si="23"/>
        <v>0.906451612903226</v>
      </c>
      <c r="Q119" s="7">
        <f ca="1" t="shared" si="20"/>
        <v>52.7624</v>
      </c>
      <c r="R119" s="7">
        <f ca="1" t="shared" si="22"/>
        <v>9856.13839999997</v>
      </c>
      <c r="S119" s="14">
        <f ca="1" t="shared" si="24"/>
        <v>0.0400328214682543</v>
      </c>
      <c r="T119" s="15">
        <f ca="1" t="shared" si="25"/>
        <v>0.844086021505376</v>
      </c>
      <c r="U119" s="14">
        <f ca="1" t="shared" si="26"/>
        <v>0.0658396046423187</v>
      </c>
      <c r="V119" s="9">
        <f ca="1" t="shared" si="27"/>
        <v>-0.0516981547389953</v>
      </c>
      <c r="W119" s="16">
        <f ca="1" t="shared" si="33"/>
        <v>1.41255787210639</v>
      </c>
      <c r="X119" s="17">
        <f ca="1" t="shared" si="28"/>
        <v>0.297161141085596</v>
      </c>
      <c r="Y119" s="9">
        <f ca="1" t="shared" si="29"/>
        <v>0.167376540803673</v>
      </c>
      <c r="Z119" s="5">
        <f ca="1" t="shared" si="30"/>
        <v>0.0843575316722483</v>
      </c>
      <c r="AA119">
        <f ca="1" t="shared" si="21"/>
        <v>0</v>
      </c>
      <c r="AB119">
        <f ca="1" t="shared" si="17"/>
        <v>9900</v>
      </c>
      <c r="AC119">
        <f ca="1" t="shared" si="31"/>
        <v>0</v>
      </c>
      <c r="AD119" s="5">
        <f ca="1" t="shared" si="16"/>
        <v>0</v>
      </c>
      <c r="AE119">
        <f ca="1">IF(X119&gt;=$Y$1,I119,0)</f>
        <v>0</v>
      </c>
    </row>
    <row r="120" spans="1:31">
      <c r="A120" cm="1">
        <f ca="1" t="array" ref="A120">INDEX(Sheet1!$A$2:$J$621,RANDBETWEEN(1,COUNTA(Sheet1!$A$2:$A$621)),COLUMN(A119))</f>
        <v>3275621</v>
      </c>
      <c r="B120" t="str">
        <f ca="1">VLOOKUP($A120,Sheet1!$A$2:$J$621,COLUMN(B120)-COLUMN($B$4)+2,FALSE)</f>
        <v>2025-04-19 13:38:17</v>
      </c>
      <c r="C120" t="str">
        <f ca="1">VLOOKUP($A120,Sheet1!$A$2:$J$621,COLUMN(C120)-COLUMN($B$4)+2,FALSE)</f>
        <v>大双31.45  小双34.28  大单34.28</v>
      </c>
      <c r="D120" t="str">
        <f ca="1">VLOOKUP($A120,Sheet1!$A$2:$J$621,COLUMN(D120)-COLUMN($B$4)+2,FALSE)</f>
        <v>大双</v>
      </c>
      <c r="E120">
        <f ca="1">VLOOKUP($A120,Sheet1!$A$2:$J$621,COLUMN(E120)-COLUMN($B$4)+2,FALSE)</f>
        <v>100.01</v>
      </c>
      <c r="F120">
        <f ca="1">VLOOKUP($A120,Sheet1!$A$2:$J$621,COLUMN(F120)-COLUMN($B$4)+2,FALSE)</f>
        <v>19</v>
      </c>
      <c r="G120" t="str">
        <f ca="1">VLOOKUP($A120,Sheet1!$A$2:$J$621,COLUMN(G120)-COLUMN($B$4)+2,FALSE)</f>
        <v>大单</v>
      </c>
      <c r="H120">
        <f ca="1">VLOOKUP($A120,Sheet1!$A$2:$J$621,COLUMN(H120)-COLUMN($B$4)+2,FALSE)</f>
        <v>148.4324</v>
      </c>
      <c r="I120">
        <f ca="1">VLOOKUP($A120,Sheet1!$A$2:$J$621,COLUMN(I120)-COLUMN($B$4)+2,FALSE)</f>
        <v>48.4224</v>
      </c>
      <c r="J120" t="str">
        <f ca="1">VLOOKUP($A120,Sheet1!$A$2:$J$621,COLUMN(J120)-COLUMN($B$4)+2,FALSE)</f>
        <v>是</v>
      </c>
      <c r="K120">
        <f ca="1" t="shared" si="18"/>
        <v>1</v>
      </c>
      <c r="L120" s="7">
        <f ca="1" t="shared" si="19"/>
        <v>1</v>
      </c>
      <c r="M120" s="7" cm="1">
        <f ca="1" t="array" ref="M120">IF(L119="",IF(OR(G119=0,G119=""),M119,""),IF(ROW()&lt;32,"",AVERAGE(IF(OFFSET(L$2,ROW()-31,0,30,1)&lt;&gt;"",OFFSET(L$2,ROW()-31,0,30,1)))))</f>
        <v>0.866666666666667</v>
      </c>
      <c r="N120" s="8">
        <f ca="1" t="shared" si="32"/>
        <v>0.844086021505376</v>
      </c>
      <c r="O120" s="7">
        <f ca="1" t="array" ref="O120">IF(L119="","",IF(ROW()&lt;32,"",AVERAGE(IF(OFFSET(L$2,ROW()-21,0,20,1)&lt;&gt;"",OFFSET(L$2,ROW()-21,0,20,1)))))</f>
        <v>0.9</v>
      </c>
      <c r="P120" s="8">
        <f ca="1" t="shared" si="23"/>
        <v>0.906451612903226</v>
      </c>
      <c r="Q120" s="7">
        <f ca="1" t="shared" si="20"/>
        <v>48.4224</v>
      </c>
      <c r="R120" s="7">
        <f ca="1" t="shared" si="22"/>
        <v>9904.56079999997</v>
      </c>
      <c r="S120" s="14">
        <f ca="1" t="shared" si="24"/>
        <v>0.0568423059014544</v>
      </c>
      <c r="T120" s="15">
        <f ca="1" t="shared" si="25"/>
        <v>0.844086021505376</v>
      </c>
      <c r="U120" s="14">
        <f ca="1" t="shared" si="26"/>
        <v>0.0708404013482599</v>
      </c>
      <c r="V120" s="9">
        <f ca="1" t="shared" si="27"/>
        <v>0.0337855442694063</v>
      </c>
      <c r="W120" s="16">
        <f ca="1" t="shared" si="33"/>
        <v>1.41798260086996</v>
      </c>
      <c r="X120" s="17">
        <f ca="1" t="shared" si="28"/>
        <v>0.30979459018097</v>
      </c>
      <c r="Y120" s="9">
        <f ca="1" t="shared" si="29"/>
        <v>0.171195365693239</v>
      </c>
      <c r="Z120" s="5">
        <f ca="1" t="shared" si="30"/>
        <v>0.0880445694154558</v>
      </c>
      <c r="AA120">
        <f ca="1" t="shared" si="21"/>
        <v>0</v>
      </c>
      <c r="AB120">
        <f ca="1" t="shared" si="17"/>
        <v>9900</v>
      </c>
      <c r="AC120">
        <f ca="1" t="shared" si="31"/>
        <v>0</v>
      </c>
      <c r="AD120" s="5">
        <f ca="1" t="shared" si="16"/>
        <v>0</v>
      </c>
      <c r="AE120">
        <f ca="1">IF(X120&gt;=$Y$1,I120,0)</f>
        <v>0</v>
      </c>
    </row>
    <row r="121" spans="1:31">
      <c r="A121" cm="1">
        <f ca="1" t="array" ref="A121">INDEX(Sheet1!$A$2:$J$621,RANDBETWEEN(1,COUNTA(Sheet1!$A$2:$A$621)),COLUMN(A120))</f>
        <v>3275968</v>
      </c>
      <c r="B121" t="str">
        <f ca="1">VLOOKUP($A121,Sheet1!$A$2:$J$621,COLUMN(B121)-COLUMN($B$4)+2,FALSE)</f>
        <v>2025-04-20 10:25:47</v>
      </c>
      <c r="C121" t="str">
        <f ca="1">VLOOKUP($A121,Sheet1!$A$2:$J$621,COLUMN(C121)-COLUMN($B$4)+2,FALSE)</f>
        <v>小单31.45  小双34.28  大单34.28</v>
      </c>
      <c r="D121" t="str">
        <f ca="1">VLOOKUP($A121,Sheet1!$A$2:$J$621,COLUMN(D121)-COLUMN($B$4)+2,FALSE)</f>
        <v>小单</v>
      </c>
      <c r="E121">
        <f ca="1">VLOOKUP($A121,Sheet1!$A$2:$J$621,COLUMN(E121)-COLUMN($B$4)+2,FALSE)</f>
        <v>100.01</v>
      </c>
      <c r="F121">
        <f ca="1">VLOOKUP($A121,Sheet1!$A$2:$J$621,COLUMN(F121)-COLUMN($B$4)+2,FALSE)</f>
        <v>10</v>
      </c>
      <c r="G121" t="str">
        <f ca="1">VLOOKUP($A121,Sheet1!$A$2:$J$621,COLUMN(G121)-COLUMN($B$4)+2,FALSE)</f>
        <v>小双</v>
      </c>
      <c r="H121">
        <f ca="1">VLOOKUP($A121,Sheet1!$A$2:$J$621,COLUMN(H121)-COLUMN($B$4)+2,FALSE)</f>
        <v>148.4324</v>
      </c>
      <c r="I121">
        <f ca="1">VLOOKUP($A121,Sheet1!$A$2:$J$621,COLUMN(I121)-COLUMN($B$4)+2,FALSE)</f>
        <v>48.4224</v>
      </c>
      <c r="J121" t="str">
        <f ca="1">VLOOKUP($A121,Sheet1!$A$2:$J$621,COLUMN(J121)-COLUMN($B$4)+2,FALSE)</f>
        <v>是</v>
      </c>
      <c r="K121">
        <f ca="1" t="shared" si="18"/>
        <v>1</v>
      </c>
      <c r="L121" s="7">
        <f ca="1" t="shared" si="19"/>
        <v>1</v>
      </c>
      <c r="M121" s="7" cm="1">
        <f ca="1" t="array" ref="M121">IF(L120="",IF(OR(G120=0,G120=""),M120,""),IF(ROW()&lt;32,"",AVERAGE(IF(OFFSET(L$2,ROW()-31,0,30,1)&lt;&gt;"",OFFSET(L$2,ROW()-31,0,30,1)))))</f>
        <v>0.866666666666667</v>
      </c>
      <c r="N121" s="8">
        <f ca="1" t="shared" si="32"/>
        <v>0.875268817204301</v>
      </c>
      <c r="O121" s="7">
        <f ca="1" t="array" ref="O121">IF(L120="","",IF(ROW()&lt;32,"",AVERAGE(IF(OFFSET(L$2,ROW()-21,0,20,1)&lt;&gt;"",OFFSET(L$2,ROW()-21,0,20,1)))))</f>
        <v>0.95</v>
      </c>
      <c r="P121" s="8">
        <f ca="1" t="shared" si="23"/>
        <v>0.953225806451613</v>
      </c>
      <c r="Q121" s="7">
        <f ca="1" t="shared" si="20"/>
        <v>48.4224</v>
      </c>
      <c r="R121" s="7">
        <f ca="1" t="shared" si="22"/>
        <v>9952.98319999997</v>
      </c>
      <c r="S121" s="14">
        <f ca="1" t="shared" si="24"/>
        <v>0.0698466619779268</v>
      </c>
      <c r="T121" s="15">
        <f ca="1" t="shared" si="25"/>
        <v>0.875268817204301</v>
      </c>
      <c r="U121" s="14">
        <f ca="1" t="shared" si="26"/>
        <v>0.0753829690257437</v>
      </c>
      <c r="V121" s="9">
        <f ca="1" t="shared" si="27"/>
        <v>0.125925077117515</v>
      </c>
      <c r="W121" s="16">
        <f ca="1" t="shared" si="33"/>
        <v>1.68971087366436</v>
      </c>
      <c r="X121" s="17">
        <f ca="1" t="shared" si="28"/>
        <v>0.354956466404703</v>
      </c>
      <c r="Y121" s="9">
        <f ca="1" t="shared" si="29"/>
        <v>0.177623260924078</v>
      </c>
      <c r="Z121" s="5">
        <f ca="1" t="shared" si="30"/>
        <v>0.0939861024792974</v>
      </c>
      <c r="AA121">
        <f ca="1" t="shared" si="21"/>
        <v>0</v>
      </c>
      <c r="AB121">
        <f ca="1" t="shared" si="17"/>
        <v>9900</v>
      </c>
      <c r="AC121">
        <f ca="1" t="shared" si="31"/>
        <v>0</v>
      </c>
      <c r="AD121" s="5">
        <f ca="1" t="shared" si="16"/>
        <v>0</v>
      </c>
      <c r="AE121">
        <f ca="1">IF(X121&gt;=$Y$1,I121,0)</f>
        <v>0</v>
      </c>
    </row>
    <row r="122" spans="1:31">
      <c r="A122" cm="1">
        <f ca="1" t="array" ref="A122">INDEX(Sheet1!$A$2:$J$621,RANDBETWEEN(1,COUNTA(Sheet1!$A$2:$A$621)),COLUMN(A121))</f>
        <v>3275451</v>
      </c>
      <c r="B122" t="str">
        <f ca="1">VLOOKUP($A122,Sheet1!$A$2:$J$621,COLUMN(B122)-COLUMN($B$4)+2,FALSE)</f>
        <v>2025-04-19 03:43:19</v>
      </c>
      <c r="C122" t="str">
        <f ca="1">VLOOKUP($A122,Sheet1!$A$2:$J$621,COLUMN(C122)-COLUMN($B$4)+2,FALSE)</f>
        <v>小单31.45  小双34.28  大单34.28</v>
      </c>
      <c r="D122" t="str">
        <f ca="1">VLOOKUP($A122,Sheet1!$A$2:$J$621,COLUMN(D122)-COLUMN($B$4)+2,FALSE)</f>
        <v>小单</v>
      </c>
      <c r="E122">
        <f ca="1">VLOOKUP($A122,Sheet1!$A$2:$J$621,COLUMN(E122)-COLUMN($B$4)+2,FALSE)</f>
        <v>100.01</v>
      </c>
      <c r="F122">
        <f ca="1">VLOOKUP($A122,Sheet1!$A$2:$J$621,COLUMN(F122)-COLUMN($B$4)+2,FALSE)</f>
        <v>14</v>
      </c>
      <c r="G122" t="str">
        <f ca="1">VLOOKUP($A122,Sheet1!$A$2:$J$621,COLUMN(G122)-COLUMN($B$4)+2,FALSE)</f>
        <v>大双</v>
      </c>
      <c r="H122">
        <f ca="1">VLOOKUP($A122,Sheet1!$A$2:$J$621,COLUMN(H122)-COLUMN($B$4)+2,FALSE)</f>
        <v>0</v>
      </c>
      <c r="I122">
        <f ca="1">VLOOKUP($A122,Sheet1!$A$2:$J$621,COLUMN(I122)-COLUMN($B$4)+2,FALSE)</f>
        <v>-100.01</v>
      </c>
      <c r="J122" t="str">
        <f ca="1">VLOOKUP($A122,Sheet1!$A$2:$J$621,COLUMN(J122)-COLUMN($B$4)+2,FALSE)</f>
        <v>否</v>
      </c>
      <c r="K122">
        <f ca="1" t="shared" si="18"/>
        <v>0</v>
      </c>
      <c r="L122" s="7">
        <f ca="1" t="shared" si="19"/>
        <v>0</v>
      </c>
      <c r="M122" s="7" cm="1">
        <f ca="1" t="array" ref="M122">IF(L121="",IF(OR(G121=0,G121=""),M121,""),IF(ROW()&lt;32,"",AVERAGE(IF(OFFSET(L$2,ROW()-31,0,30,1)&lt;&gt;"",OFFSET(L$2,ROW()-31,0,30,1)))))</f>
        <v>0.866666666666667</v>
      </c>
      <c r="N122" s="8">
        <f ca="1" t="shared" si="32"/>
        <v>0.875268817204301</v>
      </c>
      <c r="O122" s="7">
        <f ca="1" t="array" ref="O122">IF(L121="","",IF(ROW()&lt;32,"",AVERAGE(IF(OFFSET(L$2,ROW()-21,0,20,1)&lt;&gt;"",OFFSET(L$2,ROW()-21,0,20,1)))))</f>
        <v>0.9</v>
      </c>
      <c r="P122" s="8">
        <f ca="1" t="shared" si="23"/>
        <v>0.906451612903226</v>
      </c>
      <c r="Q122" s="7">
        <f ca="1" t="shared" si="20"/>
        <v>-100.01</v>
      </c>
      <c r="R122" s="7">
        <f ca="1" t="shared" si="22"/>
        <v>9852.97319999997</v>
      </c>
      <c r="S122" s="14">
        <f ca="1" t="shared" si="24"/>
        <v>0.086816341901707</v>
      </c>
      <c r="T122" s="15">
        <f ca="1" t="shared" si="25"/>
        <v>0.875268817204301</v>
      </c>
      <c r="U122" s="14">
        <f ca="1" t="shared" si="26"/>
        <v>0.0798813364821107</v>
      </c>
      <c r="V122" s="9">
        <f ca="1" t="shared" si="27"/>
        <v>0.220106179552325</v>
      </c>
      <c r="W122" s="16">
        <f ca="1" t="shared" si="33"/>
        <v>2.05200919938671</v>
      </c>
      <c r="X122" s="17">
        <f ca="1" t="shared" si="28"/>
        <v>0.404345802960642</v>
      </c>
      <c r="Y122" s="9">
        <f ca="1" t="shared" si="29"/>
        <v>0.18520782527507</v>
      </c>
      <c r="Z122" s="5">
        <f ca="1" t="shared" si="30"/>
        <v>0.102417170292965</v>
      </c>
      <c r="AA122">
        <f ca="1" t="shared" si="21"/>
        <v>-100.01</v>
      </c>
      <c r="AB122">
        <f ca="1" t="shared" si="17"/>
        <v>9799.99</v>
      </c>
      <c r="AC122">
        <f ca="1" t="shared" si="31"/>
        <v>0</v>
      </c>
      <c r="AD122" s="5">
        <f ca="1" t="shared" si="16"/>
        <v>-100.01</v>
      </c>
      <c r="AE122">
        <f ca="1">IF(X122&gt;=$Y$1,I122,0)</f>
        <v>-100.01</v>
      </c>
    </row>
    <row r="123" spans="1:31">
      <c r="A123" cm="1">
        <f ca="1" t="array" ref="A123">INDEX(Sheet1!$A$2:$J$621,RANDBETWEEN(1,COUNTA(Sheet1!$A$2:$A$621)),COLUMN(A122))</f>
        <v>3275781</v>
      </c>
      <c r="B123" t="str">
        <f ca="1">VLOOKUP($A123,Sheet1!$A$2:$J$621,COLUMN(B123)-COLUMN($B$4)+2,FALSE)</f>
        <v>2025-04-19 23:31:18</v>
      </c>
      <c r="C123" t="str">
        <f ca="1">VLOOKUP($A123,Sheet1!$A$2:$J$621,COLUMN(C123)-COLUMN($B$4)+2,FALSE)</f>
        <v>小单32.36  大双32.36  大单35.28</v>
      </c>
      <c r="D123" t="str">
        <f ca="1">VLOOKUP($A123,Sheet1!$A$2:$J$621,COLUMN(D123)-COLUMN($B$4)+2,FALSE)</f>
        <v>大单</v>
      </c>
      <c r="E123">
        <f ca="1">VLOOKUP($A123,Sheet1!$A$2:$J$621,COLUMN(E123)-COLUMN($B$4)+2,FALSE)</f>
        <v>100</v>
      </c>
      <c r="F123">
        <f ca="1">VLOOKUP($A123,Sheet1!$A$2:$J$621,COLUMN(F123)-COLUMN($B$4)+2,FALSE)</f>
        <v>13</v>
      </c>
      <c r="G123" t="str">
        <f ca="1">VLOOKUP($A123,Sheet1!$A$2:$J$621,COLUMN(G123)-COLUMN($B$4)+2,FALSE)</f>
        <v>小单</v>
      </c>
      <c r="H123">
        <f ca="1">VLOOKUP($A123,Sheet1!$A$2:$J$621,COLUMN(H123)-COLUMN($B$4)+2,FALSE)</f>
        <v>0</v>
      </c>
      <c r="I123">
        <f ca="1">VLOOKUP($A123,Sheet1!$A$2:$J$621,COLUMN(I123)-COLUMN($B$4)+2,FALSE)</f>
        <v>-100</v>
      </c>
      <c r="J123" t="str">
        <f ca="1">VLOOKUP($A123,Sheet1!$A$2:$J$621,COLUMN(J123)-COLUMN($B$4)+2,FALSE)</f>
        <v>否</v>
      </c>
      <c r="K123">
        <f ca="1" t="shared" si="18"/>
        <v>0</v>
      </c>
      <c r="L123" s="7">
        <f ca="1" t="shared" si="19"/>
        <v>1</v>
      </c>
      <c r="M123" s="7" cm="1">
        <f ca="1" t="array" ref="M123">IF(L122="",IF(OR(G122=0,G122=""),M122,""),IF(ROW()&lt;32,"",AVERAGE(IF(OFFSET(L$2,ROW()-31,0,30,1)&lt;&gt;"",OFFSET(L$2,ROW()-31,0,30,1)))))</f>
        <v>0.866666666666667</v>
      </c>
      <c r="N123" s="8">
        <f ca="1" t="shared" si="32"/>
        <v>0.810752688172043</v>
      </c>
      <c r="O123" s="7">
        <f ca="1" t="array" ref="O123">IF(L122="","",IF(ROW()&lt;32,"",AVERAGE(IF(OFFSET(L$2,ROW()-21,0,20,1)&lt;&gt;"",OFFSET(L$2,ROW()-21,0,20,1)))))</f>
        <v>0.9</v>
      </c>
      <c r="P123" s="8">
        <f ca="1" t="shared" si="23"/>
        <v>0.841935483870968</v>
      </c>
      <c r="Q123" s="7">
        <f ca="1" t="shared" si="20"/>
        <v>-68.1</v>
      </c>
      <c r="R123" s="7">
        <f ca="1" t="shared" si="22"/>
        <v>9784.87319999997</v>
      </c>
      <c r="S123" s="14">
        <f ca="1" t="shared" si="24"/>
        <v>0.0697352920714251</v>
      </c>
      <c r="T123" s="15">
        <f ca="1" t="shared" si="25"/>
        <v>0.810752688172043</v>
      </c>
      <c r="U123" s="14">
        <f ca="1" t="shared" si="26"/>
        <v>0.0754583811615393</v>
      </c>
      <c r="V123" s="9">
        <f ca="1" t="shared" si="27"/>
        <v>0.306010910813478</v>
      </c>
      <c r="W123" s="16">
        <f ca="1" t="shared" si="33"/>
        <v>2.05197500208316</v>
      </c>
      <c r="X123" s="17">
        <f ca="1" t="shared" si="28"/>
        <v>0.396232202197038</v>
      </c>
      <c r="Y123" s="9">
        <f ca="1" t="shared" si="29"/>
        <v>0.193189919019153</v>
      </c>
      <c r="Z123" s="5">
        <f ca="1" t="shared" si="30"/>
        <v>0.109009087015049</v>
      </c>
      <c r="AA123">
        <f ca="1" t="shared" si="21"/>
        <v>0</v>
      </c>
      <c r="AB123">
        <f ca="1" t="shared" si="17"/>
        <v>9799.99</v>
      </c>
      <c r="AC123">
        <f ca="1" t="shared" si="31"/>
        <v>1</v>
      </c>
      <c r="AD123" s="5">
        <f ca="1" t="shared" si="16"/>
        <v>0</v>
      </c>
      <c r="AE123">
        <f ca="1">IF(X123&gt;=$Y$1,I123,0)</f>
        <v>0</v>
      </c>
    </row>
    <row r="124" spans="1:31">
      <c r="A124" cm="1">
        <f ca="1" t="array" ref="A124">INDEX(Sheet1!$A$2:$J$621,RANDBETWEEN(1,COUNTA(Sheet1!$A$2:$A$621)),COLUMN(A123))</f>
        <v>3275626</v>
      </c>
      <c r="B124" t="str">
        <f ca="1">VLOOKUP($A124,Sheet1!$A$2:$J$621,COLUMN(B124)-COLUMN($B$4)+2,FALSE)</f>
        <v>2025-04-19 13:55:41</v>
      </c>
      <c r="C124" t="str">
        <f ca="1">VLOOKUP($A124,Sheet1!$A$2:$J$621,COLUMN(C124)-COLUMN($B$4)+2,FALSE)</f>
        <v>大双31.45  小双34.28  大单34.28</v>
      </c>
      <c r="D124" t="str">
        <f ca="1">VLOOKUP($A124,Sheet1!$A$2:$J$621,COLUMN(D124)-COLUMN($B$4)+2,FALSE)</f>
        <v>大双</v>
      </c>
      <c r="E124">
        <f ca="1">VLOOKUP($A124,Sheet1!$A$2:$J$621,COLUMN(E124)-COLUMN($B$4)+2,FALSE)</f>
        <v>100.01</v>
      </c>
      <c r="F124">
        <f ca="1">VLOOKUP($A124,Sheet1!$A$2:$J$621,COLUMN(F124)-COLUMN($B$4)+2,FALSE)</f>
        <v>24</v>
      </c>
      <c r="G124" t="str">
        <f ca="1">VLOOKUP($A124,Sheet1!$A$2:$J$621,COLUMN(G124)-COLUMN($B$4)+2,FALSE)</f>
        <v>大双</v>
      </c>
      <c r="H124">
        <f ca="1">VLOOKUP($A124,Sheet1!$A$2:$J$621,COLUMN(H124)-COLUMN($B$4)+2,FALSE)</f>
        <v>148.444</v>
      </c>
      <c r="I124">
        <f ca="1">VLOOKUP($A124,Sheet1!$A$2:$J$621,COLUMN(I124)-COLUMN($B$4)+2,FALSE)</f>
        <v>48.434</v>
      </c>
      <c r="J124" t="str">
        <f ca="1">VLOOKUP($A124,Sheet1!$A$2:$J$621,COLUMN(J124)-COLUMN($B$4)+2,FALSE)</f>
        <v>是</v>
      </c>
      <c r="K124">
        <f ca="1" t="shared" si="18"/>
        <v>1</v>
      </c>
      <c r="L124" s="7">
        <f ca="1" t="shared" si="19"/>
        <v>1</v>
      </c>
      <c r="M124" s="7" cm="1">
        <f ca="1" t="array" ref="M124">IF(L123="",IF(OR(G123=0,G123=""),M123,""),IF(ROW()&lt;32,"",AVERAGE(IF(OFFSET(L$2,ROW()-31,0,30,1)&lt;&gt;"",OFFSET(L$2,ROW()-31,0,30,1)))))</f>
        <v>0.866666666666667</v>
      </c>
      <c r="N124" s="8">
        <f ca="1" t="shared" si="32"/>
        <v>0.875268817204301</v>
      </c>
      <c r="O124" s="7">
        <f ca="1" t="array" ref="O124">IF(L123="","",IF(ROW()&lt;32,"",AVERAGE(IF(OFFSET(L$2,ROW()-21,0,20,1)&lt;&gt;"",OFFSET(L$2,ROW()-21,0,20,1)))))</f>
        <v>0.9</v>
      </c>
      <c r="P124" s="8">
        <f ca="1" t="shared" si="23"/>
        <v>0.906451612903226</v>
      </c>
      <c r="Q124" s="7">
        <f ca="1" t="shared" si="20"/>
        <v>48.434</v>
      </c>
      <c r="R124" s="7">
        <f ca="1" t="shared" si="22"/>
        <v>9833.30719999997</v>
      </c>
      <c r="S124" s="14">
        <f ca="1" t="shared" si="24"/>
        <v>0.0562934748392701</v>
      </c>
      <c r="T124" s="15">
        <f ca="1" t="shared" si="25"/>
        <v>0.875268817204301</v>
      </c>
      <c r="U124" s="14">
        <f ca="1" t="shared" si="26"/>
        <v>0.0754583811615393</v>
      </c>
      <c r="V124" s="9">
        <f ca="1" t="shared" si="27"/>
        <v>0.368729170604851</v>
      </c>
      <c r="W124" s="16">
        <f ca="1" t="shared" si="33"/>
        <v>1.68352031997714</v>
      </c>
      <c r="X124" s="17">
        <f ca="1" t="shared" si="28"/>
        <v>0.374529240602379</v>
      </c>
      <c r="Y124" s="9">
        <f ca="1" t="shared" si="29"/>
        <v>0.199672425592172</v>
      </c>
      <c r="Z124" s="5">
        <f ca="1" t="shared" si="30"/>
        <v>0.113716041544403</v>
      </c>
      <c r="AA124">
        <f ca="1" t="shared" si="21"/>
        <v>0</v>
      </c>
      <c r="AB124">
        <f ca="1" t="shared" si="17"/>
        <v>9799.99</v>
      </c>
      <c r="AC124">
        <f ca="1" t="shared" si="31"/>
        <v>1</v>
      </c>
      <c r="AD124" s="5">
        <f ca="1" t="shared" si="16"/>
        <v>0</v>
      </c>
      <c r="AE124">
        <f ca="1">IF(X124&gt;=$Y$1,I124,0)</f>
        <v>0</v>
      </c>
    </row>
    <row r="125" spans="1:31">
      <c r="A125" cm="1">
        <f ca="1" t="array" ref="A125">INDEX(Sheet1!$A$2:$J$621,RANDBETWEEN(1,COUNTA(Sheet1!$A$2:$A$621)),COLUMN(A124))</f>
        <v>3275819</v>
      </c>
      <c r="B125" t="str">
        <f ca="1">VLOOKUP($A125,Sheet1!$A$2:$J$621,COLUMN(B125)-COLUMN($B$4)+2,FALSE)</f>
        <v>2025-04-20 01:44:11</v>
      </c>
      <c r="C125" t="str">
        <f ca="1">VLOOKUP($A125,Sheet1!$A$2:$J$621,COLUMN(C125)-COLUMN($B$4)+2,FALSE)</f>
        <v>小单32.36  大双32.36  大单35.28</v>
      </c>
      <c r="D125" t="str">
        <f ca="1">VLOOKUP($A125,Sheet1!$A$2:$J$621,COLUMN(D125)-COLUMN($B$4)+2,FALSE)</f>
        <v>大单</v>
      </c>
      <c r="E125">
        <f ca="1">VLOOKUP($A125,Sheet1!$A$2:$J$621,COLUMN(E125)-COLUMN($B$4)+2,FALSE)</f>
        <v>100</v>
      </c>
      <c r="F125">
        <f ca="1">VLOOKUP($A125,Sheet1!$A$2:$J$621,COLUMN(F125)-COLUMN($B$4)+2,FALSE)</f>
        <v>9</v>
      </c>
      <c r="G125" t="str">
        <f ca="1">VLOOKUP($A125,Sheet1!$A$2:$J$621,COLUMN(G125)-COLUMN($B$4)+2,FALSE)</f>
        <v>小单</v>
      </c>
      <c r="H125">
        <f ca="1">VLOOKUP($A125,Sheet1!$A$2:$J$621,COLUMN(H125)-COLUMN($B$4)+2,FALSE)</f>
        <v>152.7392</v>
      </c>
      <c r="I125">
        <f ca="1">VLOOKUP($A125,Sheet1!$A$2:$J$621,COLUMN(I125)-COLUMN($B$4)+2,FALSE)</f>
        <v>52.7392</v>
      </c>
      <c r="J125" t="str">
        <f ca="1">VLOOKUP($A125,Sheet1!$A$2:$J$621,COLUMN(J125)-COLUMN($B$4)+2,FALSE)</f>
        <v>是</v>
      </c>
      <c r="K125">
        <f ca="1" t="shared" si="18"/>
        <v>1</v>
      </c>
      <c r="L125" s="7">
        <f ca="1" t="shared" si="19"/>
        <v>1</v>
      </c>
      <c r="M125" s="7" cm="1">
        <f ca="1" t="array" ref="M125">IF(L124="",IF(OR(G124=0,G124=""),M124,""),IF(ROW()&lt;32,"",AVERAGE(IF(OFFSET(L$2,ROW()-31,0,30,1)&lt;&gt;"",OFFSET(L$2,ROW()-31,0,30,1)))))</f>
        <v>0.866666666666667</v>
      </c>
      <c r="N125" s="8">
        <f ca="1" t="shared" si="32"/>
        <v>0.875268817204301</v>
      </c>
      <c r="O125" s="7">
        <f ca="1" t="array" ref="O125">IF(L124="","",IF(ROW()&lt;32,"",AVERAGE(IF(OFFSET(L$2,ROW()-21,0,20,1)&lt;&gt;"",OFFSET(L$2,ROW()-21,0,20,1)))))</f>
        <v>0.9</v>
      </c>
      <c r="P125" s="8">
        <f ca="1" t="shared" si="23"/>
        <v>0.906451612903226</v>
      </c>
      <c r="Q125" s="7">
        <f ca="1" t="shared" si="20"/>
        <v>52.7392</v>
      </c>
      <c r="R125" s="7">
        <f ca="1" t="shared" si="22"/>
        <v>9886.04639999997</v>
      </c>
      <c r="S125" s="14">
        <f ca="1" t="shared" si="24"/>
        <v>0.0560019890405166</v>
      </c>
      <c r="T125" s="15">
        <f ca="1" t="shared" si="25"/>
        <v>0.875268817204301</v>
      </c>
      <c r="U125" s="14">
        <f ca="1" t="shared" si="26"/>
        <v>0.0754583811615393</v>
      </c>
      <c r="V125" s="9">
        <f ca="1" t="shared" si="27"/>
        <v>0.432365111768444</v>
      </c>
      <c r="W125" s="16">
        <f ca="1" t="shared" si="33"/>
        <v>1.6773704735376</v>
      </c>
      <c r="X125" s="17">
        <f ca="1" t="shared" si="28"/>
        <v>0.380190404335158</v>
      </c>
      <c r="Y125" s="9">
        <f ca="1" t="shared" si="29"/>
        <v>0.205897850820469</v>
      </c>
      <c r="Z125" s="5">
        <f ca="1" t="shared" si="30"/>
        <v>0.118226507032549</v>
      </c>
      <c r="AA125">
        <f ca="1" t="shared" si="21"/>
        <v>0</v>
      </c>
      <c r="AB125">
        <f ca="1" t="shared" si="17"/>
        <v>9799.99</v>
      </c>
      <c r="AC125">
        <f ca="1" t="shared" si="31"/>
        <v>0</v>
      </c>
      <c r="AD125" s="5">
        <f ca="1" t="shared" si="16"/>
        <v>0</v>
      </c>
      <c r="AE125">
        <f ca="1">IF(X125&gt;=$Y$1,I125,0)</f>
        <v>0</v>
      </c>
    </row>
    <row r="126" spans="1:31">
      <c r="A126" cm="1">
        <f ca="1" t="array" ref="A126">INDEX(Sheet1!$A$2:$J$621,RANDBETWEEN(1,COUNTA(Sheet1!$A$2:$A$621)),COLUMN(A125))</f>
        <v>3276084</v>
      </c>
      <c r="B126" t="str">
        <f ca="1">VLOOKUP($A126,Sheet1!$A$2:$J$621,COLUMN(B126)-COLUMN($B$4)+2,FALSE)</f>
        <v>2025-04-20 17:11:50</v>
      </c>
      <c r="C126" t="str">
        <f ca="1">VLOOKUP($A126,Sheet1!$A$2:$J$621,COLUMN(C126)-COLUMN($B$4)+2,FALSE)</f>
        <v>小单32.36  小双35.28  大双32.36</v>
      </c>
      <c r="D126" t="str">
        <f ca="1">VLOOKUP($A126,Sheet1!$A$2:$J$621,COLUMN(D126)-COLUMN($B$4)+2,FALSE)</f>
        <v>小双</v>
      </c>
      <c r="E126">
        <f ca="1">VLOOKUP($A126,Sheet1!$A$2:$J$621,COLUMN(E126)-COLUMN($B$4)+2,FALSE)</f>
        <v>100</v>
      </c>
      <c r="F126">
        <f ca="1">VLOOKUP($A126,Sheet1!$A$2:$J$621,COLUMN(F126)-COLUMN($B$4)+2,FALSE)</f>
        <v>10</v>
      </c>
      <c r="G126" t="str">
        <f ca="1">VLOOKUP($A126,Sheet1!$A$2:$J$621,COLUMN(G126)-COLUMN($B$4)+2,FALSE)</f>
        <v>小双</v>
      </c>
      <c r="H126">
        <f ca="1">VLOOKUP($A126,Sheet1!$A$2:$J$621,COLUMN(H126)-COLUMN($B$4)+2,FALSE)</f>
        <v>152.7624</v>
      </c>
      <c r="I126">
        <f ca="1">VLOOKUP($A126,Sheet1!$A$2:$J$621,COLUMN(I126)-COLUMN($B$4)+2,FALSE)</f>
        <v>52.7624</v>
      </c>
      <c r="J126" t="str">
        <f ca="1">VLOOKUP($A126,Sheet1!$A$2:$J$621,COLUMN(J126)-COLUMN($B$4)+2,FALSE)</f>
        <v>是</v>
      </c>
      <c r="K126">
        <f ca="1" t="shared" si="18"/>
        <v>1</v>
      </c>
      <c r="L126" s="7">
        <f ca="1" t="shared" si="19"/>
        <v>1</v>
      </c>
      <c r="M126" s="7" cm="1">
        <f ca="1" t="array" ref="M126">IF(L125="",IF(OR(G125=0,G125=""),M125,""),IF(ROW()&lt;32,"",AVERAGE(IF(OFFSET(L$2,ROW()-31,0,30,1)&lt;&gt;"",OFFSET(L$2,ROW()-31,0,30,1)))))</f>
        <v>0.866666666666667</v>
      </c>
      <c r="N126" s="8">
        <f ca="1" t="shared" si="32"/>
        <v>0.875268817204301</v>
      </c>
      <c r="O126" s="7">
        <f ca="1" t="array" ref="O126">IF(L125="","",IF(ROW()&lt;32,"",AVERAGE(IF(OFFSET(L$2,ROW()-21,0,20,1)&lt;&gt;"",OFFSET(L$2,ROW()-21,0,20,1)))))</f>
        <v>0.9</v>
      </c>
      <c r="P126" s="8">
        <f ca="1" t="shared" si="23"/>
        <v>0.906451612903226</v>
      </c>
      <c r="Q126" s="7">
        <f ca="1" t="shared" si="20"/>
        <v>52.7624</v>
      </c>
      <c r="R126" s="7">
        <f ca="1" t="shared" si="22"/>
        <v>9938.80879999997</v>
      </c>
      <c r="S126" s="14">
        <f ca="1" t="shared" si="24"/>
        <v>0.0694871280482722</v>
      </c>
      <c r="T126" s="15">
        <f ca="1" t="shared" si="25"/>
        <v>0.875268817204301</v>
      </c>
      <c r="U126" s="14">
        <f ca="1" t="shared" si="26"/>
        <v>0.0754583811615393</v>
      </c>
      <c r="V126" s="9">
        <f ca="1" t="shared" si="27"/>
        <v>0.503171578912952</v>
      </c>
      <c r="W126" s="16">
        <f ca="1" t="shared" si="33"/>
        <v>1.68353689022213</v>
      </c>
      <c r="X126" s="17">
        <f ca="1" t="shared" si="28"/>
        <v>0.391933234420388</v>
      </c>
      <c r="Y126" s="9">
        <f ca="1" t="shared" si="29"/>
        <v>0.21266619669864</v>
      </c>
      <c r="Z126" s="5">
        <f ca="1" t="shared" si="30"/>
        <v>0.122783080776462</v>
      </c>
      <c r="AA126">
        <f ca="1" t="shared" si="21"/>
        <v>0</v>
      </c>
      <c r="AB126">
        <f ca="1" t="shared" si="17"/>
        <v>9799.99</v>
      </c>
      <c r="AC126">
        <f ca="1" t="shared" si="31"/>
        <v>0</v>
      </c>
      <c r="AD126" s="5">
        <f ca="1" t="shared" si="16"/>
        <v>0</v>
      </c>
      <c r="AE126">
        <f ca="1">IF(X126&gt;=$Y$1,I126,0)</f>
        <v>0</v>
      </c>
    </row>
    <row r="127" spans="1:31">
      <c r="A127" cm="1">
        <f ca="1" t="array" ref="A127">INDEX(Sheet1!$A$2:$J$621,RANDBETWEEN(1,COUNTA(Sheet1!$A$2:$A$621)),COLUMN(A126))</f>
        <v>3275739</v>
      </c>
      <c r="B127" t="str">
        <f ca="1">VLOOKUP($A127,Sheet1!$A$2:$J$621,COLUMN(B127)-COLUMN($B$4)+2,FALSE)</f>
        <v>2025-04-19 21:04:12</v>
      </c>
      <c r="C127" t="str">
        <f ca="1">VLOOKUP($A127,Sheet1!$A$2:$J$621,COLUMN(C127)-COLUMN($B$4)+2,FALSE)</f>
        <v>小单32.36  小双35.28  大双32.36</v>
      </c>
      <c r="D127" t="str">
        <f ca="1">VLOOKUP($A127,Sheet1!$A$2:$J$621,COLUMN(D127)-COLUMN($B$4)+2,FALSE)</f>
        <v>小双</v>
      </c>
      <c r="E127">
        <f ca="1">VLOOKUP($A127,Sheet1!$A$2:$J$621,COLUMN(E127)-COLUMN($B$4)+2,FALSE)</f>
        <v>100</v>
      </c>
      <c r="F127">
        <f ca="1">VLOOKUP($A127,Sheet1!$A$2:$J$621,COLUMN(F127)-COLUMN($B$4)+2,FALSE)</f>
        <v>13</v>
      </c>
      <c r="G127" t="str">
        <f ca="1">VLOOKUP($A127,Sheet1!$A$2:$J$621,COLUMN(G127)-COLUMN($B$4)+2,FALSE)</f>
        <v>小单</v>
      </c>
      <c r="H127">
        <f ca="1">VLOOKUP($A127,Sheet1!$A$2:$J$621,COLUMN(H127)-COLUMN($B$4)+2,FALSE)</f>
        <v>0</v>
      </c>
      <c r="I127">
        <f ca="1">VLOOKUP($A127,Sheet1!$A$2:$J$621,COLUMN(I127)-COLUMN($B$4)+2,FALSE)</f>
        <v>-100</v>
      </c>
      <c r="J127" t="str">
        <f ca="1">VLOOKUP($A127,Sheet1!$A$2:$J$621,COLUMN(J127)-COLUMN($B$4)+2,FALSE)</f>
        <v>否</v>
      </c>
      <c r="K127">
        <f ca="1" t="shared" si="18"/>
        <v>0</v>
      </c>
      <c r="L127" s="7">
        <f ca="1" t="shared" si="19"/>
        <v>1</v>
      </c>
      <c r="M127" s="7" cm="1">
        <f ca="1" t="array" ref="M127">IF(L126="",IF(OR(G126=0,G126=""),M126,""),IF(ROW()&lt;32,"",AVERAGE(IF(OFFSET(L$2,ROW()-31,0,30,1)&lt;&gt;"",OFFSET(L$2,ROW()-31,0,30,1)))))</f>
        <v>0.866666666666667</v>
      </c>
      <c r="N127" s="8">
        <f ca="1" t="shared" si="32"/>
        <v>0.875268817204301</v>
      </c>
      <c r="O127" s="7">
        <f ca="1" t="array" ref="O127">IF(L126="","",IF(ROW()&lt;32,"",AVERAGE(IF(OFFSET(L$2,ROW()-21,0,20,1)&lt;&gt;"",OFFSET(L$2,ROW()-21,0,20,1)))))</f>
        <v>0.9</v>
      </c>
      <c r="P127" s="8">
        <f ca="1" t="shared" si="23"/>
        <v>0.906451612903226</v>
      </c>
      <c r="Q127" s="7">
        <f ca="1" t="shared" si="20"/>
        <v>-68.1</v>
      </c>
      <c r="R127" s="7">
        <f ca="1" t="shared" si="22"/>
        <v>9870.70879999997</v>
      </c>
      <c r="S127" s="14">
        <f ca="1" t="shared" si="24"/>
        <v>0.0690954205219663</v>
      </c>
      <c r="T127" s="15">
        <f ca="1" t="shared" si="25"/>
        <v>0.875268817204301</v>
      </c>
      <c r="U127" s="14">
        <f ca="1" t="shared" si="26"/>
        <v>0.0754583811615393</v>
      </c>
      <c r="V127" s="9">
        <f ca="1" t="shared" si="27"/>
        <v>0.571878805861848</v>
      </c>
      <c r="W127" s="16">
        <f ca="1" t="shared" si="33"/>
        <v>2.05203299725023</v>
      </c>
      <c r="X127" s="17">
        <f ca="1" t="shared" si="28"/>
        <v>0.435536055560196</v>
      </c>
      <c r="Y127" s="9">
        <f ca="1" t="shared" si="29"/>
        <v>0.221375162222852</v>
      </c>
      <c r="Z127" s="5">
        <f ca="1" t="shared" si="30"/>
        <v>0.128865776154192</v>
      </c>
      <c r="AA127">
        <f ca="1" t="shared" si="21"/>
        <v>0</v>
      </c>
      <c r="AB127">
        <f ca="1" t="shared" si="17"/>
        <v>9799.99</v>
      </c>
      <c r="AC127">
        <f ca="1" t="shared" si="31"/>
        <v>0</v>
      </c>
      <c r="AD127" s="5">
        <f ca="1" t="shared" si="16"/>
        <v>0</v>
      </c>
      <c r="AE127">
        <f ca="1">IF(X127&gt;=$Y$1,I127,0)</f>
        <v>-100</v>
      </c>
    </row>
    <row r="128" spans="1:31">
      <c r="A128" cm="1">
        <f ca="1" t="array" ref="A128">INDEX(Sheet1!$A$2:$J$621,RANDBETWEEN(1,COUNTA(Sheet1!$A$2:$A$621)),COLUMN(A127))</f>
        <v>3275862</v>
      </c>
      <c r="B128" t="str">
        <f ca="1">VLOOKUP($A128,Sheet1!$A$2:$J$621,COLUMN(B128)-COLUMN($B$4)+2,FALSE)</f>
        <v>2025-04-20 04:14:40</v>
      </c>
      <c r="C128" t="str">
        <f ca="1">VLOOKUP($A128,Sheet1!$A$2:$J$621,COLUMN(C128)-COLUMN($B$4)+2,FALSE)</f>
        <v>小单31.45  小双34.28  大单34.28</v>
      </c>
      <c r="D128" t="str">
        <f ca="1">VLOOKUP($A128,Sheet1!$A$2:$J$621,COLUMN(D128)-COLUMN($B$4)+2,FALSE)</f>
        <v>小单</v>
      </c>
      <c r="E128">
        <f ca="1">VLOOKUP($A128,Sheet1!$A$2:$J$621,COLUMN(E128)-COLUMN($B$4)+2,FALSE)</f>
        <v>100.01</v>
      </c>
      <c r="F128">
        <f ca="1">VLOOKUP($A128,Sheet1!$A$2:$J$621,COLUMN(F128)-COLUMN($B$4)+2,FALSE)</f>
        <v>13</v>
      </c>
      <c r="G128" t="str">
        <f ca="1">VLOOKUP($A128,Sheet1!$A$2:$J$621,COLUMN(G128)-COLUMN($B$4)+2,FALSE)</f>
        <v>小单</v>
      </c>
      <c r="H128">
        <f ca="1">VLOOKUP($A128,Sheet1!$A$2:$J$621,COLUMN(H128)-COLUMN($B$4)+2,FALSE)</f>
        <v>0</v>
      </c>
      <c r="I128">
        <f ca="1">VLOOKUP($A128,Sheet1!$A$2:$J$621,COLUMN(I128)-COLUMN($B$4)+2,FALSE)</f>
        <v>-100.01</v>
      </c>
      <c r="J128" t="str">
        <f ca="1">VLOOKUP($A128,Sheet1!$A$2:$J$621,COLUMN(J128)-COLUMN($B$4)+2,FALSE)</f>
        <v>否</v>
      </c>
      <c r="K128">
        <f ca="1" t="shared" si="18"/>
        <v>0</v>
      </c>
      <c r="L128" s="7">
        <f ca="1" t="shared" si="19"/>
        <v>1</v>
      </c>
      <c r="M128" s="7" cm="1">
        <f ca="1" t="array" ref="M128">IF(L127="",IF(OR(G127=0,G127=""),M127,""),IF(ROW()&lt;32,"",AVERAGE(IF(OFFSET(L$2,ROW()-31,0,30,1)&lt;&gt;"",OFFSET(L$2,ROW()-31,0,30,1)))))</f>
        <v>0.866666666666667</v>
      </c>
      <c r="N128" s="8">
        <f ca="1" t="shared" si="32"/>
        <v>0.875268817204301</v>
      </c>
      <c r="O128" s="7">
        <f ca="1" t="array" ref="O128">IF(L127="","",IF(ROW()&lt;32,"",AVERAGE(IF(OFFSET(L$2,ROW()-21,0,20,1)&lt;&gt;"",OFFSET(L$2,ROW()-21,0,20,1)))))</f>
        <v>0.9</v>
      </c>
      <c r="P128" s="8">
        <f ca="1" t="shared" si="23"/>
        <v>0.906451612903226</v>
      </c>
      <c r="Q128" s="7">
        <f ca="1" t="shared" si="20"/>
        <v>-68.1</v>
      </c>
      <c r="R128" s="7">
        <f ca="1" t="shared" si="22"/>
        <v>9802.60879999997</v>
      </c>
      <c r="S128" s="14">
        <f ca="1" t="shared" si="24"/>
        <v>0.0557805729103285</v>
      </c>
      <c r="T128" s="15">
        <f ca="1" t="shared" si="25"/>
        <v>0.875268817204301</v>
      </c>
      <c r="U128" s="14">
        <f ca="1" t="shared" si="26"/>
        <v>0.0754583811615393</v>
      </c>
      <c r="V128" s="9">
        <f ca="1" t="shared" si="27"/>
        <v>0.637694159725294</v>
      </c>
      <c r="W128" s="16">
        <f ca="1" t="shared" si="33"/>
        <v>1.68357003071209</v>
      </c>
      <c r="X128" s="17">
        <f ca="1" t="shared" si="28"/>
        <v>0.401276840009236</v>
      </c>
      <c r="Y128" s="9">
        <f ca="1" t="shared" si="29"/>
        <v>0.228532590084801</v>
      </c>
      <c r="Z128" s="5">
        <f ca="1" t="shared" si="30"/>
        <v>0.132640728451907</v>
      </c>
      <c r="AA128">
        <f ca="1" t="shared" si="21"/>
        <v>0</v>
      </c>
      <c r="AB128">
        <f ca="1" t="shared" si="17"/>
        <v>9799.99</v>
      </c>
      <c r="AC128">
        <f ca="1" t="shared" si="31"/>
        <v>1</v>
      </c>
      <c r="AD128" s="5">
        <f ca="1" t="shared" ref="AD128:AD191" si="34">IF(OR(SUM(AC109:AC128)&gt;3,SUM(AC119:AC128)&gt;2),0,AA128)</f>
        <v>0</v>
      </c>
      <c r="AE128">
        <f ca="1">IF(X128&gt;=$Y$1,I128,0)</f>
        <v>-100.01</v>
      </c>
    </row>
    <row r="129" spans="1:31">
      <c r="A129" cm="1">
        <f ca="1" t="array" ref="A129">INDEX(Sheet1!$A$2:$J$621,RANDBETWEEN(1,COUNTA(Sheet1!$A$2:$A$621)),COLUMN(A128))</f>
        <v>3275417</v>
      </c>
      <c r="B129" t="str">
        <f ca="1">VLOOKUP($A129,Sheet1!$A$2:$J$621,COLUMN(B129)-COLUMN($B$4)+2,FALSE)</f>
        <v>2025-04-19 01:44:15</v>
      </c>
      <c r="C129" t="str">
        <f ca="1">VLOOKUP($A129,Sheet1!$A$2:$J$621,COLUMN(C129)-COLUMN($B$4)+2,FALSE)</f>
        <v>小单32.36  小双35.28  大双32.36</v>
      </c>
      <c r="D129" t="str">
        <f ca="1">VLOOKUP($A129,Sheet1!$A$2:$J$621,COLUMN(D129)-COLUMN($B$4)+2,FALSE)</f>
        <v>小双</v>
      </c>
      <c r="E129">
        <f ca="1">VLOOKUP($A129,Sheet1!$A$2:$J$621,COLUMN(E129)-COLUMN($B$4)+2,FALSE)</f>
        <v>100</v>
      </c>
      <c r="F129">
        <f ca="1">VLOOKUP($A129,Sheet1!$A$2:$J$621,COLUMN(F129)-COLUMN($B$4)+2,FALSE)</f>
        <v>15</v>
      </c>
      <c r="G129" t="str">
        <f ca="1">VLOOKUP($A129,Sheet1!$A$2:$J$621,COLUMN(G129)-COLUMN($B$4)+2,FALSE)</f>
        <v>大单</v>
      </c>
      <c r="H129">
        <f ca="1">VLOOKUP($A129,Sheet1!$A$2:$J$621,COLUMN(H129)-COLUMN($B$4)+2,FALSE)</f>
        <v>0</v>
      </c>
      <c r="I129">
        <f ca="1">VLOOKUP($A129,Sheet1!$A$2:$J$621,COLUMN(I129)-COLUMN($B$4)+2,FALSE)</f>
        <v>-100</v>
      </c>
      <c r="J129" t="str">
        <f ca="1">VLOOKUP($A129,Sheet1!$A$2:$J$621,COLUMN(J129)-COLUMN($B$4)+2,FALSE)</f>
        <v>否</v>
      </c>
      <c r="K129">
        <f ca="1" t="shared" si="18"/>
        <v>0</v>
      </c>
      <c r="L129" s="7">
        <f ca="1" t="shared" si="19"/>
        <v>0</v>
      </c>
      <c r="M129" s="7" cm="1">
        <f ca="1" t="array" ref="M129">IF(L128="",IF(OR(G128=0,G128=""),M128,""),IF(ROW()&lt;32,"",AVERAGE(IF(OFFSET(L$2,ROW()-31,0,30,1)&lt;&gt;"",OFFSET(L$2,ROW()-31,0,30,1)))))</f>
        <v>0.866666666666667</v>
      </c>
      <c r="N129" s="8">
        <f ca="1" t="shared" si="32"/>
        <v>0.875268817204301</v>
      </c>
      <c r="O129" s="7">
        <f ca="1" t="array" ref="O129">IF(L128="","",IF(ROW()&lt;32,"",AVERAGE(IF(OFFSET(L$2,ROW()-21,0,20,1)&lt;&gt;"",OFFSET(L$2,ROW()-21,0,20,1)))))</f>
        <v>0.85</v>
      </c>
      <c r="P129" s="8">
        <f ca="1" t="shared" si="23"/>
        <v>0.859677419354839</v>
      </c>
      <c r="Q129" s="7">
        <f ca="1" t="shared" si="20"/>
        <v>-100</v>
      </c>
      <c r="R129" s="7">
        <f ca="1" t="shared" si="22"/>
        <v>9702.60879999997</v>
      </c>
      <c r="S129" s="14">
        <f ca="1" t="shared" si="24"/>
        <v>0.0598337489875327</v>
      </c>
      <c r="T129" s="15">
        <f ca="1" t="shared" si="25"/>
        <v>0.875268817204301</v>
      </c>
      <c r="U129" s="14">
        <f ca="1" t="shared" si="26"/>
        <v>0.0754583811615393</v>
      </c>
      <c r="V129" s="9">
        <f ca="1" t="shared" si="27"/>
        <v>0.708305329818552</v>
      </c>
      <c r="W129" s="16">
        <f ca="1" t="shared" si="33"/>
        <v>1.4071994600405</v>
      </c>
      <c r="X129" s="17">
        <f ca="1" t="shared" si="28"/>
        <v>0.381916852774563</v>
      </c>
      <c r="Y129" s="9">
        <f ca="1" t="shared" si="29"/>
        <v>0.235242546143221</v>
      </c>
      <c r="Z129" s="5">
        <f ca="1" t="shared" si="30"/>
        <v>0.135115644357608</v>
      </c>
      <c r="AA129">
        <f ca="1" t="shared" si="21"/>
        <v>0</v>
      </c>
      <c r="AB129">
        <f ca="1" t="shared" ref="AB129:AB192" si="35">IF(AA129="",AB128,AA129+AB128)</f>
        <v>9799.99</v>
      </c>
      <c r="AC129">
        <f ca="1" t="shared" si="31"/>
        <v>1</v>
      </c>
      <c r="AD129" s="5">
        <f ca="1" t="shared" si="34"/>
        <v>0</v>
      </c>
      <c r="AE129">
        <f ca="1">IF(X129&gt;=$Y$1,I129,0)</f>
        <v>0</v>
      </c>
    </row>
    <row r="130" spans="1:31">
      <c r="A130" cm="1">
        <f ca="1" t="array" ref="A130">INDEX(Sheet1!$A$2:$J$621,RANDBETWEEN(1,COUNTA(Sheet1!$A$2:$A$621)),COLUMN(A129))</f>
        <v>3275664</v>
      </c>
      <c r="B130" t="str">
        <f ca="1">VLOOKUP($A130,Sheet1!$A$2:$J$621,COLUMN(B130)-COLUMN($B$4)+2,FALSE)</f>
        <v>2025-04-19 16:08:42</v>
      </c>
      <c r="C130" t="str">
        <f ca="1">VLOOKUP($A130,Sheet1!$A$2:$J$621,COLUMN(C130)-COLUMN($B$4)+2,FALSE)</f>
        <v>大双31.45  小双34.28  大单34.28</v>
      </c>
      <c r="D130" t="str">
        <f ca="1">VLOOKUP($A130,Sheet1!$A$2:$J$621,COLUMN(D130)-COLUMN($B$4)+2,FALSE)</f>
        <v>大双</v>
      </c>
      <c r="E130">
        <f ca="1">VLOOKUP($A130,Sheet1!$A$2:$J$621,COLUMN(E130)-COLUMN($B$4)+2,FALSE)</f>
        <v>100.01</v>
      </c>
      <c r="F130">
        <f ca="1">VLOOKUP($A130,Sheet1!$A$2:$J$621,COLUMN(F130)-COLUMN($B$4)+2,FALSE)</f>
        <v>13</v>
      </c>
      <c r="G130" t="str">
        <f ca="1">VLOOKUP($A130,Sheet1!$A$2:$J$621,COLUMN(G130)-COLUMN($B$4)+2,FALSE)</f>
        <v>小单</v>
      </c>
      <c r="H130">
        <f ca="1">VLOOKUP($A130,Sheet1!$A$2:$J$621,COLUMN(H130)-COLUMN($B$4)+2,FALSE)</f>
        <v>0</v>
      </c>
      <c r="I130">
        <f ca="1">VLOOKUP($A130,Sheet1!$A$2:$J$621,COLUMN(I130)-COLUMN($B$4)+2,FALSE)</f>
        <v>-100.01</v>
      </c>
      <c r="J130" t="str">
        <f ca="1">VLOOKUP($A130,Sheet1!$A$2:$J$621,COLUMN(J130)-COLUMN($B$4)+2,FALSE)</f>
        <v>否</v>
      </c>
      <c r="K130">
        <f ca="1" t="shared" ref="K130:K193" si="36">IF(J130="是",1,IF(J130="否",0,""))</f>
        <v>0</v>
      </c>
      <c r="L130" s="7">
        <f ca="1" t="shared" ref="L130:L193" si="37">IF(G130="","",IF(F130="待开奖","",IF(MID(D130,1,1)=MID(G130,1,1),1,IF(MID(D130,2,1)=MID(G130,2,1),1,0))))</f>
        <v>0</v>
      </c>
      <c r="M130" s="7" cm="1">
        <f ca="1" t="array" ref="M130">IF(L129="",IF(OR(G129=0,G129=""),M129,""),IF(ROW()&lt;32,"",AVERAGE(IF(OFFSET(L$2,ROW()-31,0,30,1)&lt;&gt;"",OFFSET(L$2,ROW()-31,0,30,1)))))</f>
        <v>0.833333333333333</v>
      </c>
      <c r="N130" s="8">
        <f ca="1" t="shared" si="32"/>
        <v>0.810752688172043</v>
      </c>
      <c r="O130" s="7">
        <f ca="1" t="array" ref="O130">IF(L129="","",IF(ROW()&lt;32,"",AVERAGE(IF(OFFSET(L$2,ROW()-21,0,20,1)&lt;&gt;"",OFFSET(L$2,ROW()-21,0,20,1)))))</f>
        <v>0.8</v>
      </c>
      <c r="P130" s="8">
        <f ca="1" t="shared" si="23"/>
        <v>0.748387096774194</v>
      </c>
      <c r="Q130" s="7">
        <f ca="1" t="shared" ref="Q130:Q193" si="38">IF(OR(F130=13,F130=14),IF(L130=1,-68.1,I130),I130)</f>
        <v>-100.01</v>
      </c>
      <c r="R130" s="7">
        <f ca="1" t="shared" si="22"/>
        <v>9602.59879999997</v>
      </c>
      <c r="S130" s="14">
        <f ca="1" t="shared" si="24"/>
        <v>0.0430717526844773</v>
      </c>
      <c r="T130" s="15">
        <f ca="1" t="shared" si="25"/>
        <v>0.810752688172043</v>
      </c>
      <c r="U130" s="14">
        <f ca="1" t="shared" si="26"/>
        <v>0.0754583811615393</v>
      </c>
      <c r="V130" s="9">
        <f ca="1" t="shared" si="27"/>
        <v>0.804051120631757</v>
      </c>
      <c r="W130" s="16">
        <f ca="1" t="shared" si="33"/>
        <v>1.40721704893444</v>
      </c>
      <c r="X130" s="17">
        <f ca="1" t="shared" si="28"/>
        <v>0.37356136604791</v>
      </c>
      <c r="Y130" s="9">
        <f ca="1" t="shared" si="29"/>
        <v>0.243069025000318</v>
      </c>
      <c r="Z130" s="5">
        <f ca="1" t="shared" si="30"/>
        <v>0.136097277999594</v>
      </c>
      <c r="AA130">
        <f ca="1" t="shared" ref="AA130:AA193" si="39">IF(X130="","",IF(X130&gt;0,IF(X130&gt;Y130+Z130*$AC$1,I130,0),0))</f>
        <v>0</v>
      </c>
      <c r="AB130">
        <f ca="1" t="shared" si="35"/>
        <v>9799.99</v>
      </c>
      <c r="AC130">
        <f ca="1" t="shared" si="31"/>
        <v>0</v>
      </c>
      <c r="AD130" s="5">
        <f ca="1" t="shared" si="34"/>
        <v>0</v>
      </c>
      <c r="AE130">
        <f ca="1">IF(X130&gt;=$Y$1,I130,0)</f>
        <v>0</v>
      </c>
    </row>
    <row r="131" spans="1:31">
      <c r="A131" cm="1">
        <f ca="1" t="array" ref="A131">INDEX(Sheet1!$A$2:$J$621,RANDBETWEEN(1,COUNTA(Sheet1!$A$2:$A$621)),COLUMN(A130))</f>
        <v>3275833</v>
      </c>
      <c r="B131" t="str">
        <f ca="1">VLOOKUP($A131,Sheet1!$A$2:$J$621,COLUMN(B131)-COLUMN($B$4)+2,FALSE)</f>
        <v>2025-04-20 02:33:13</v>
      </c>
      <c r="C131" t="str">
        <f ca="1">VLOOKUP($A131,Sheet1!$A$2:$J$621,COLUMN(C131)-COLUMN($B$4)+2,FALSE)</f>
        <v>小单31.45  小双34.28  大单34.28</v>
      </c>
      <c r="D131" t="str">
        <f ca="1">VLOOKUP($A131,Sheet1!$A$2:$J$621,COLUMN(D131)-COLUMN($B$4)+2,FALSE)</f>
        <v>小单</v>
      </c>
      <c r="E131">
        <f ca="1">VLOOKUP($A131,Sheet1!$A$2:$J$621,COLUMN(E131)-COLUMN($B$4)+2,FALSE)</f>
        <v>100.01</v>
      </c>
      <c r="F131">
        <f ca="1">VLOOKUP($A131,Sheet1!$A$2:$J$621,COLUMN(F131)-COLUMN($B$4)+2,FALSE)</f>
        <v>18</v>
      </c>
      <c r="G131" t="str">
        <f ca="1">VLOOKUP($A131,Sheet1!$A$2:$J$621,COLUMN(G131)-COLUMN($B$4)+2,FALSE)</f>
        <v>大双</v>
      </c>
      <c r="H131">
        <f ca="1">VLOOKUP($A131,Sheet1!$A$2:$J$621,COLUMN(H131)-COLUMN($B$4)+2,FALSE)</f>
        <v>0</v>
      </c>
      <c r="I131">
        <f ca="1">VLOOKUP($A131,Sheet1!$A$2:$J$621,COLUMN(I131)-COLUMN($B$4)+2,FALSE)</f>
        <v>-100.01</v>
      </c>
      <c r="J131" t="str">
        <f ca="1">VLOOKUP($A131,Sheet1!$A$2:$J$621,COLUMN(J131)-COLUMN($B$4)+2,FALSE)</f>
        <v>否</v>
      </c>
      <c r="K131">
        <f ca="1" t="shared" si="36"/>
        <v>0</v>
      </c>
      <c r="L131" s="7">
        <f ca="1" t="shared" si="37"/>
        <v>0</v>
      </c>
      <c r="M131" s="7" cm="1">
        <f ca="1" t="array" ref="M131">IF(L130="",IF(OR(G130=0,G130=""),M130,""),IF(ROW()&lt;32,"",AVERAGE(IF(OFFSET(L$2,ROW()-31,0,30,1)&lt;&gt;"",OFFSET(L$2,ROW()-31,0,30,1)))))</f>
        <v>0.833333333333333</v>
      </c>
      <c r="N131" s="8">
        <f ca="1" t="shared" si="32"/>
        <v>0.779569892473118</v>
      </c>
      <c r="O131" s="7">
        <f ca="1" t="array" ref="O131">IF(L130="","",IF(ROW()&lt;32,"",AVERAGE(IF(OFFSET(L$2,ROW()-21,0,20,1)&lt;&gt;"",OFFSET(L$2,ROW()-21,0,20,1)))))</f>
        <v>0.75</v>
      </c>
      <c r="P131" s="8">
        <f ca="1" t="shared" si="23"/>
        <v>0.701612903225806</v>
      </c>
      <c r="Q131" s="7">
        <f ca="1" t="shared" si="38"/>
        <v>-100.01</v>
      </c>
      <c r="R131" s="7">
        <f ca="1" t="shared" ref="R131:R194" si="40">IF(G131="",R130,IF(G131=0,R130,IF(Q131="","",+R130+Q131)))</f>
        <v>9502.58879999997</v>
      </c>
      <c r="S131" s="14">
        <f ca="1" t="shared" si="24"/>
        <v>0.0435398716480348</v>
      </c>
      <c r="T131" s="15">
        <f ca="1" t="shared" si="25"/>
        <v>0.779569892473118</v>
      </c>
      <c r="U131" s="14">
        <f ca="1" t="shared" si="26"/>
        <v>0.0754583811615393</v>
      </c>
      <c r="V131" s="9">
        <f ca="1" t="shared" si="27"/>
        <v>0.913215356360958</v>
      </c>
      <c r="W131" s="16">
        <f ca="1" t="shared" si="33"/>
        <v>1.19223340666178</v>
      </c>
      <c r="X131" s="17">
        <f ca="1" t="shared" si="28"/>
        <v>0.356883301942846</v>
      </c>
      <c r="Y131" s="9">
        <f ca="1" t="shared" si="29"/>
        <v>0.250206305471608</v>
      </c>
      <c r="Z131" s="5">
        <f ca="1" t="shared" si="30"/>
        <v>0.13626427984967</v>
      </c>
      <c r="AA131">
        <f ca="1" t="shared" si="39"/>
        <v>0</v>
      </c>
      <c r="AB131">
        <f ca="1" t="shared" si="35"/>
        <v>9799.99</v>
      </c>
      <c r="AC131">
        <f ca="1" t="shared" si="31"/>
        <v>1</v>
      </c>
      <c r="AD131" s="5">
        <f ca="1" t="shared" si="34"/>
        <v>0</v>
      </c>
      <c r="AE131">
        <f ca="1">IF(X131&gt;=$Y$1,I131,0)</f>
        <v>0</v>
      </c>
    </row>
    <row r="132" spans="1:31">
      <c r="A132" cm="1">
        <f ca="1" t="array" ref="A132">INDEX(Sheet1!$A$2:$J$621,RANDBETWEEN(1,COUNTA(Sheet1!$A$2:$A$621)),COLUMN(A131))</f>
        <v>3275772</v>
      </c>
      <c r="B132" t="str">
        <f ca="1">VLOOKUP($A132,Sheet1!$A$2:$J$621,COLUMN(B132)-COLUMN($B$4)+2,FALSE)</f>
        <v>2025-04-19 22:59:50</v>
      </c>
      <c r="C132" t="str">
        <f ca="1">VLOOKUP($A132,Sheet1!$A$2:$J$621,COLUMN(C132)-COLUMN($B$4)+2,FALSE)</f>
        <v>小单32.36  大双32.36  大单35.28</v>
      </c>
      <c r="D132" t="str">
        <f ca="1">VLOOKUP($A132,Sheet1!$A$2:$J$621,COLUMN(D132)-COLUMN($B$4)+2,FALSE)</f>
        <v>大单</v>
      </c>
      <c r="E132">
        <f ca="1">VLOOKUP($A132,Sheet1!$A$2:$J$621,COLUMN(E132)-COLUMN($B$4)+2,FALSE)</f>
        <v>100</v>
      </c>
      <c r="F132">
        <f ca="1">VLOOKUP($A132,Sheet1!$A$2:$J$621,COLUMN(F132)-COLUMN($B$4)+2,FALSE)</f>
        <v>9</v>
      </c>
      <c r="G132" t="str">
        <f ca="1">VLOOKUP($A132,Sheet1!$A$2:$J$621,COLUMN(G132)-COLUMN($B$4)+2,FALSE)</f>
        <v>小单</v>
      </c>
      <c r="H132">
        <f ca="1">VLOOKUP($A132,Sheet1!$A$2:$J$621,COLUMN(H132)-COLUMN($B$4)+2,FALSE)</f>
        <v>152.7392</v>
      </c>
      <c r="I132">
        <f ca="1">VLOOKUP($A132,Sheet1!$A$2:$J$621,COLUMN(I132)-COLUMN($B$4)+2,FALSE)</f>
        <v>52.7392</v>
      </c>
      <c r="J132" t="str">
        <f ca="1">VLOOKUP($A132,Sheet1!$A$2:$J$621,COLUMN(J132)-COLUMN($B$4)+2,FALSE)</f>
        <v>是</v>
      </c>
      <c r="K132">
        <f ca="1" t="shared" si="36"/>
        <v>1</v>
      </c>
      <c r="L132" s="7">
        <f ca="1" t="shared" si="37"/>
        <v>1</v>
      </c>
      <c r="M132" s="7" cm="1">
        <f ca="1" t="array" ref="M132">IF(L131="",IF(OR(G131=0,G131=""),M131,""),IF(ROW()&lt;32,"",AVERAGE(IF(OFFSET(L$2,ROW()-31,0,30,1)&lt;&gt;"",OFFSET(L$2,ROW()-31,0,30,1)))))</f>
        <v>0.833333333333333</v>
      </c>
      <c r="N132" s="8">
        <f ca="1" t="shared" si="32"/>
        <v>0.779569892473118</v>
      </c>
      <c r="O132" s="7">
        <f ca="1" t="array" ref="O132">IF(L131="","",IF(ROW()&lt;32,"",AVERAGE(IF(OFFSET(L$2,ROW()-21,0,20,1)&lt;&gt;"",OFFSET(L$2,ROW()-21,0,20,1)))))</f>
        <v>0.75</v>
      </c>
      <c r="P132" s="8">
        <f ca="1" t="shared" si="23"/>
        <v>0.701612903225806</v>
      </c>
      <c r="Q132" s="7">
        <f ca="1" t="shared" si="38"/>
        <v>52.7392</v>
      </c>
      <c r="R132" s="7">
        <f ca="1" t="shared" si="40"/>
        <v>9555.32799999997</v>
      </c>
      <c r="S132" s="14">
        <f ca="1" t="shared" si="24"/>
        <v>0.0272658510855602</v>
      </c>
      <c r="T132" s="15">
        <f ca="1" t="shared" si="25"/>
        <v>0.779569892473118</v>
      </c>
      <c r="U132" s="14">
        <f ca="1" t="shared" si="26"/>
        <v>0.0705932669513596</v>
      </c>
      <c r="V132" s="9">
        <f ca="1" t="shared" si="27"/>
        <v>1.07552821024006</v>
      </c>
      <c r="W132" s="16">
        <f ca="1" t="shared" si="33"/>
        <v>1.19223340666178</v>
      </c>
      <c r="X132" s="17">
        <f ca="1" t="shared" si="28"/>
        <v>0.369691915425067</v>
      </c>
      <c r="Y132" s="9">
        <f ca="1" t="shared" si="29"/>
        <v>0.2593577590632</v>
      </c>
      <c r="Z132" s="5">
        <f ca="1" t="shared" si="30"/>
        <v>0.134754093828879</v>
      </c>
      <c r="AA132">
        <f ca="1" t="shared" si="39"/>
        <v>0</v>
      </c>
      <c r="AB132">
        <f ca="1" t="shared" si="35"/>
        <v>9799.99</v>
      </c>
      <c r="AC132">
        <f ca="1" t="shared" si="31"/>
        <v>0</v>
      </c>
      <c r="AD132" s="5">
        <f ca="1" t="shared" si="34"/>
        <v>0</v>
      </c>
      <c r="AE132">
        <f ca="1">IF(X132&gt;=$Y$1,I132,0)</f>
        <v>0</v>
      </c>
    </row>
    <row r="133" spans="1:31">
      <c r="A133" cm="1">
        <f ca="1" t="array" ref="A133">INDEX(Sheet1!$A$2:$J$621,RANDBETWEEN(1,COUNTA(Sheet1!$A$2:$A$621)),COLUMN(A132))</f>
        <v>3275670</v>
      </c>
      <c r="B133" t="str">
        <f ca="1">VLOOKUP($A133,Sheet1!$A$2:$J$621,COLUMN(B133)-COLUMN($B$4)+2,FALSE)</f>
        <v>2025-04-19 16:29:47</v>
      </c>
      <c r="C133" t="str">
        <f ca="1">VLOOKUP($A133,Sheet1!$A$2:$J$621,COLUMN(C133)-COLUMN($B$4)+2,FALSE)</f>
        <v>小单31.45  小双34.28  大单34.28</v>
      </c>
      <c r="D133" t="str">
        <f ca="1">VLOOKUP($A133,Sheet1!$A$2:$J$621,COLUMN(D133)-COLUMN($B$4)+2,FALSE)</f>
        <v>小单</v>
      </c>
      <c r="E133">
        <f ca="1">VLOOKUP($A133,Sheet1!$A$2:$J$621,COLUMN(E133)-COLUMN($B$4)+2,FALSE)</f>
        <v>100.01</v>
      </c>
      <c r="F133">
        <f ca="1">VLOOKUP($A133,Sheet1!$A$2:$J$621,COLUMN(F133)-COLUMN($B$4)+2,FALSE)</f>
        <v>24</v>
      </c>
      <c r="G133" t="str">
        <f ca="1">VLOOKUP($A133,Sheet1!$A$2:$J$621,COLUMN(G133)-COLUMN($B$4)+2,FALSE)</f>
        <v>大双</v>
      </c>
      <c r="H133">
        <f ca="1">VLOOKUP($A133,Sheet1!$A$2:$J$621,COLUMN(H133)-COLUMN($B$4)+2,FALSE)</f>
        <v>0</v>
      </c>
      <c r="I133">
        <f ca="1">VLOOKUP($A133,Sheet1!$A$2:$J$621,COLUMN(I133)-COLUMN($B$4)+2,FALSE)</f>
        <v>-100.01</v>
      </c>
      <c r="J133" t="str">
        <f ca="1">VLOOKUP($A133,Sheet1!$A$2:$J$621,COLUMN(J133)-COLUMN($B$4)+2,FALSE)</f>
        <v>否</v>
      </c>
      <c r="K133">
        <f ca="1" t="shared" si="36"/>
        <v>0</v>
      </c>
      <c r="L133" s="7">
        <f ca="1" t="shared" si="37"/>
        <v>0</v>
      </c>
      <c r="M133" s="7" cm="1">
        <f ca="1" t="array" ref="M133">IF(L132="",IF(OR(G132=0,G132=""),M132,""),IF(ROW()&lt;32,"",AVERAGE(IF(OFFSET(L$2,ROW()-31,0,30,1)&lt;&gt;"",OFFSET(L$2,ROW()-31,0,30,1)))))</f>
        <v>0.8</v>
      </c>
      <c r="N133" s="8">
        <f ca="1" t="shared" si="32"/>
        <v>0.844086021505376</v>
      </c>
      <c r="O133" s="7">
        <f ca="1" t="array" ref="O133">IF(L132="","",IF(ROW()&lt;32,"",AVERAGE(IF(OFFSET(L$2,ROW()-21,0,20,1)&lt;&gt;"",OFFSET(L$2,ROW()-21,0,20,1)))))</f>
        <v>0.75</v>
      </c>
      <c r="P133" s="8">
        <f ca="1" t="shared" si="23"/>
        <v>0.766129032258065</v>
      </c>
      <c r="Q133" s="7">
        <f ca="1" t="shared" si="38"/>
        <v>-100.01</v>
      </c>
      <c r="R133" s="7">
        <f ca="1" t="shared" si="40"/>
        <v>9455.31799999997</v>
      </c>
      <c r="S133" s="14">
        <f ca="1" t="shared" si="24"/>
        <v>0.0271112813385557</v>
      </c>
      <c r="T133" s="15">
        <f ca="1" t="shared" si="25"/>
        <v>0.844086021505376</v>
      </c>
      <c r="U133" s="14">
        <f ca="1" t="shared" si="26"/>
        <v>0.0652944335322496</v>
      </c>
      <c r="V133" s="9">
        <f ca="1" t="shared" si="27"/>
        <v>1.22646429897014</v>
      </c>
      <c r="W133" s="16">
        <f ca="1" t="shared" si="33"/>
        <v>1.19702953136458</v>
      </c>
      <c r="X133" s="17">
        <f ca="1" t="shared" si="28"/>
        <v>0.399711641676439</v>
      </c>
      <c r="Y133" s="9">
        <f ca="1" t="shared" si="29"/>
        <v>0.269574866441024</v>
      </c>
      <c r="Z133" s="5">
        <f ca="1" t="shared" si="30"/>
        <v>0.133381480740322</v>
      </c>
      <c r="AA133">
        <f ca="1" t="shared" si="39"/>
        <v>0</v>
      </c>
      <c r="AB133">
        <f ca="1" t="shared" si="35"/>
        <v>9799.99</v>
      </c>
      <c r="AC133">
        <f ca="1" t="shared" si="31"/>
        <v>0</v>
      </c>
      <c r="AD133" s="5">
        <f ca="1" t="shared" si="34"/>
        <v>0</v>
      </c>
      <c r="AE133">
        <f ca="1">IF(X133&gt;=$Y$1,I133,0)</f>
        <v>0</v>
      </c>
    </row>
    <row r="134" spans="1:31">
      <c r="A134" cm="1">
        <f ca="1" t="array" ref="A134">INDEX(Sheet1!$A$2:$J$621,RANDBETWEEN(1,COUNTA(Sheet1!$A$2:$A$621)),COLUMN(A133))</f>
        <v>3275423</v>
      </c>
      <c r="B134" t="str">
        <f ca="1">VLOOKUP($A134,Sheet1!$A$2:$J$621,COLUMN(B134)-COLUMN($B$4)+2,FALSE)</f>
        <v>2025-04-19 02:05:19</v>
      </c>
      <c r="C134" t="str">
        <f ca="1">VLOOKUP($A134,Sheet1!$A$2:$J$621,COLUMN(C134)-COLUMN($B$4)+2,FALSE)</f>
        <v>小单32.36  小双35.28  大双32.36</v>
      </c>
      <c r="D134" t="str">
        <f ca="1">VLOOKUP($A134,Sheet1!$A$2:$J$621,COLUMN(D134)-COLUMN($B$4)+2,FALSE)</f>
        <v>小双</v>
      </c>
      <c r="E134">
        <f ca="1">VLOOKUP($A134,Sheet1!$A$2:$J$621,COLUMN(E134)-COLUMN($B$4)+2,FALSE)</f>
        <v>100</v>
      </c>
      <c r="F134">
        <f ca="1">VLOOKUP($A134,Sheet1!$A$2:$J$621,COLUMN(F134)-COLUMN($B$4)+2,FALSE)</f>
        <v>15</v>
      </c>
      <c r="G134" t="str">
        <f ca="1">VLOOKUP($A134,Sheet1!$A$2:$J$621,COLUMN(G134)-COLUMN($B$4)+2,FALSE)</f>
        <v>大单</v>
      </c>
      <c r="H134">
        <f ca="1">VLOOKUP($A134,Sheet1!$A$2:$J$621,COLUMN(H134)-COLUMN($B$4)+2,FALSE)</f>
        <v>0</v>
      </c>
      <c r="I134">
        <f ca="1">VLOOKUP($A134,Sheet1!$A$2:$J$621,COLUMN(I134)-COLUMN($B$4)+2,FALSE)</f>
        <v>-100</v>
      </c>
      <c r="J134" t="str">
        <f ca="1">VLOOKUP($A134,Sheet1!$A$2:$J$621,COLUMN(J134)-COLUMN($B$4)+2,FALSE)</f>
        <v>否</v>
      </c>
      <c r="K134">
        <f ca="1" t="shared" si="36"/>
        <v>0</v>
      </c>
      <c r="L134" s="7">
        <f ca="1" t="shared" si="37"/>
        <v>0</v>
      </c>
      <c r="M134" s="7" cm="1">
        <f ca="1" t="array" ref="M134">IF(L133="",IF(OR(G133=0,G133=""),M133,""),IF(ROW()&lt;32,"",AVERAGE(IF(OFFSET(L$2,ROW()-31,0,30,1)&lt;&gt;"",OFFSET(L$2,ROW()-31,0,30,1)))))</f>
        <v>0.766666666666667</v>
      </c>
      <c r="N134" s="8">
        <f ca="1" t="shared" si="32"/>
        <v>0.748387096774194</v>
      </c>
      <c r="O134" s="7">
        <f ca="1" t="array" ref="O134">IF(L133="","",IF(ROW()&lt;32,"",AVERAGE(IF(OFFSET(L$2,ROW()-21,0,20,1)&lt;&gt;"",OFFSET(L$2,ROW()-21,0,20,1)))))</f>
        <v>0.7</v>
      </c>
      <c r="P134" s="8">
        <f ca="1" t="shared" si="23"/>
        <v>0.654838709677419</v>
      </c>
      <c r="Q134" s="7">
        <f ca="1" t="shared" si="38"/>
        <v>-100</v>
      </c>
      <c r="R134" s="7">
        <f ca="1" t="shared" si="40"/>
        <v>9355.31799999997</v>
      </c>
      <c r="S134" s="14">
        <f ca="1" t="shared" si="24"/>
        <v>0.011098374991252</v>
      </c>
      <c r="T134" s="15">
        <f ca="1" t="shared" si="25"/>
        <v>0.748387096774194</v>
      </c>
      <c r="U134" s="14">
        <f ca="1" t="shared" si="26"/>
        <v>0.0604293193220699</v>
      </c>
      <c r="V134" s="9">
        <f ca="1" t="shared" si="27"/>
        <v>1.3830461655087</v>
      </c>
      <c r="W134" s="16">
        <f ca="1" t="shared" si="33"/>
        <v>1.02458747887648</v>
      </c>
      <c r="X134" s="17">
        <f ca="1" t="shared" si="28"/>
        <v>0.375641500494111</v>
      </c>
      <c r="Y134" s="9">
        <f ca="1" t="shared" si="29"/>
        <v>0.279077353594832</v>
      </c>
      <c r="Z134" s="5">
        <f ca="1" t="shared" si="30"/>
        <v>0.130411648000468</v>
      </c>
      <c r="AA134">
        <f ca="1" t="shared" si="39"/>
        <v>0</v>
      </c>
      <c r="AB134">
        <f ca="1" t="shared" si="35"/>
        <v>9799.99</v>
      </c>
      <c r="AC134">
        <f ca="1" t="shared" si="31"/>
        <v>0</v>
      </c>
      <c r="AD134" s="5">
        <f ca="1" t="shared" si="34"/>
        <v>0</v>
      </c>
      <c r="AE134">
        <f ca="1">IF(X134&gt;=$Y$1,I134,0)</f>
        <v>0</v>
      </c>
    </row>
    <row r="135" spans="1:31">
      <c r="A135" cm="1">
        <f ca="1" t="array" ref="A135">INDEX(Sheet1!$A$2:$J$621,RANDBETWEEN(1,COUNTA(Sheet1!$A$2:$A$621)),COLUMN(A134))</f>
        <v>3275629</v>
      </c>
      <c r="B135" t="str">
        <f ca="1">VLOOKUP($A135,Sheet1!$A$2:$J$621,COLUMN(B135)-COLUMN($B$4)+2,FALSE)</f>
        <v>2025-04-19 14:06:13</v>
      </c>
      <c r="C135" t="str">
        <f ca="1">VLOOKUP($A135,Sheet1!$A$2:$J$621,COLUMN(C135)-COLUMN($B$4)+2,FALSE)</f>
        <v>大双31.45  小双34.28  大单34.28</v>
      </c>
      <c r="D135" t="str">
        <f ca="1">VLOOKUP($A135,Sheet1!$A$2:$J$621,COLUMN(D135)-COLUMN($B$4)+2,FALSE)</f>
        <v>大双</v>
      </c>
      <c r="E135">
        <f ca="1">VLOOKUP($A135,Sheet1!$A$2:$J$621,COLUMN(E135)-COLUMN($B$4)+2,FALSE)</f>
        <v>100.01</v>
      </c>
      <c r="F135">
        <f ca="1">VLOOKUP($A135,Sheet1!$A$2:$J$621,COLUMN(F135)-COLUMN($B$4)+2,FALSE)</f>
        <v>20</v>
      </c>
      <c r="G135" t="str">
        <f ca="1">VLOOKUP($A135,Sheet1!$A$2:$J$621,COLUMN(G135)-COLUMN($B$4)+2,FALSE)</f>
        <v>大双</v>
      </c>
      <c r="H135">
        <f ca="1">VLOOKUP($A135,Sheet1!$A$2:$J$621,COLUMN(H135)-COLUMN($B$4)+2,FALSE)</f>
        <v>148.444</v>
      </c>
      <c r="I135">
        <f ca="1">VLOOKUP($A135,Sheet1!$A$2:$J$621,COLUMN(I135)-COLUMN($B$4)+2,FALSE)</f>
        <v>48.434</v>
      </c>
      <c r="J135" t="str">
        <f ca="1">VLOOKUP($A135,Sheet1!$A$2:$J$621,COLUMN(J135)-COLUMN($B$4)+2,FALSE)</f>
        <v>是</v>
      </c>
      <c r="K135">
        <f ca="1" t="shared" si="36"/>
        <v>1</v>
      </c>
      <c r="L135" s="7">
        <f ca="1" t="shared" si="37"/>
        <v>1</v>
      </c>
      <c r="M135" s="7" cm="1">
        <f ca="1" t="array" ref="M135">IF(L134="",IF(OR(G134=0,G134=""),M134,""),IF(ROW()&lt;32,"",AVERAGE(IF(OFFSET(L$2,ROW()-31,0,30,1)&lt;&gt;"",OFFSET(L$2,ROW()-31,0,30,1)))))</f>
        <v>0.766666666666667</v>
      </c>
      <c r="N135" s="8">
        <f ca="1" t="shared" si="32"/>
        <v>0.717204301075269</v>
      </c>
      <c r="O135" s="7">
        <f ca="1" t="array" ref="O135">IF(L134="","",IF(ROW()&lt;32,"",AVERAGE(IF(OFFSET(L$2,ROW()-21,0,20,1)&lt;&gt;"",OFFSET(L$2,ROW()-21,0,20,1)))))</f>
        <v>0.7</v>
      </c>
      <c r="P135" s="8">
        <f ca="1" t="shared" si="23"/>
        <v>0.654838709677419</v>
      </c>
      <c r="Q135" s="7">
        <f ca="1" t="shared" si="38"/>
        <v>48.434</v>
      </c>
      <c r="R135" s="7">
        <f ca="1" t="shared" si="40"/>
        <v>9403.75199999997</v>
      </c>
      <c r="S135" s="14">
        <f ca="1" t="shared" si="24"/>
        <v>-0.00520533735397565</v>
      </c>
      <c r="T135" s="15">
        <f ca="1" t="shared" si="25"/>
        <v>0.717204301075269</v>
      </c>
      <c r="U135" s="14">
        <f ca="1" t="shared" si="26"/>
        <v>0.0600488504793221</v>
      </c>
      <c r="V135" s="9">
        <f ca="1" t="shared" si="27"/>
        <v>1.52068342034127</v>
      </c>
      <c r="W135" s="16">
        <f ca="1" t="shared" si="33"/>
        <v>0.88743152708464</v>
      </c>
      <c r="X135" s="17">
        <f ca="1" t="shared" si="28"/>
        <v>0.364676098607656</v>
      </c>
      <c r="Y135" s="9">
        <f ca="1" t="shared" si="29"/>
        <v>0.289005625853763</v>
      </c>
      <c r="Z135" s="5">
        <f ca="1" t="shared" si="30"/>
        <v>0.125104775823096</v>
      </c>
      <c r="AA135">
        <f ca="1" t="shared" si="39"/>
        <v>0</v>
      </c>
      <c r="AB135">
        <f ca="1" t="shared" si="35"/>
        <v>9799.99</v>
      </c>
      <c r="AC135">
        <f ca="1" t="shared" si="31"/>
        <v>0</v>
      </c>
      <c r="AD135" s="5">
        <f ca="1" t="shared" si="34"/>
        <v>0</v>
      </c>
      <c r="AE135">
        <f ca="1">IF(X135&gt;=$Y$1,I135,0)</f>
        <v>0</v>
      </c>
    </row>
    <row r="136" spans="1:31">
      <c r="A136" cm="1">
        <f ca="1" t="array" ref="A136">INDEX(Sheet1!$A$2:$J$621,RANDBETWEEN(1,COUNTA(Sheet1!$A$2:$A$621)),COLUMN(A135))</f>
        <v>3275432</v>
      </c>
      <c r="B136" t="str">
        <f ca="1">VLOOKUP($A136,Sheet1!$A$2:$J$621,COLUMN(B136)-COLUMN($B$4)+2,FALSE)</f>
        <v>2025-04-19 02:36:45</v>
      </c>
      <c r="C136" t="str">
        <f ca="1">VLOOKUP($A136,Sheet1!$A$2:$J$621,COLUMN(C136)-COLUMN($B$4)+2,FALSE)</f>
        <v>小单32.36  大双32.36  大单35.28</v>
      </c>
      <c r="D136" t="str">
        <f ca="1">VLOOKUP($A136,Sheet1!$A$2:$J$621,COLUMN(D136)-COLUMN($B$4)+2,FALSE)</f>
        <v>大单</v>
      </c>
      <c r="E136">
        <f ca="1">VLOOKUP($A136,Sheet1!$A$2:$J$621,COLUMN(E136)-COLUMN($B$4)+2,FALSE)</f>
        <v>100</v>
      </c>
      <c r="F136">
        <f ca="1">VLOOKUP($A136,Sheet1!$A$2:$J$621,COLUMN(F136)-COLUMN($B$4)+2,FALSE)</f>
        <v>11</v>
      </c>
      <c r="G136" t="str">
        <f ca="1">VLOOKUP($A136,Sheet1!$A$2:$J$621,COLUMN(G136)-COLUMN($B$4)+2,FALSE)</f>
        <v>小单</v>
      </c>
      <c r="H136">
        <f ca="1">VLOOKUP($A136,Sheet1!$A$2:$J$621,COLUMN(H136)-COLUMN($B$4)+2,FALSE)</f>
        <v>152.7392</v>
      </c>
      <c r="I136">
        <f ca="1">VLOOKUP($A136,Sheet1!$A$2:$J$621,COLUMN(I136)-COLUMN($B$4)+2,FALSE)</f>
        <v>52.7392</v>
      </c>
      <c r="J136" t="str">
        <f ca="1">VLOOKUP($A136,Sheet1!$A$2:$J$621,COLUMN(J136)-COLUMN($B$4)+2,FALSE)</f>
        <v>是</v>
      </c>
      <c r="K136">
        <f ca="1" t="shared" si="36"/>
        <v>1</v>
      </c>
      <c r="L136" s="7">
        <f ca="1" t="shared" si="37"/>
        <v>1</v>
      </c>
      <c r="M136" s="7" cm="1">
        <f ca="1" t="array" ref="M136">IF(L135="",IF(OR(G135=0,G135=""),M135,""),IF(ROW()&lt;32,"",AVERAGE(IF(OFFSET(L$2,ROW()-31,0,30,1)&lt;&gt;"",OFFSET(L$2,ROW()-31,0,30,1)))))</f>
        <v>0.766666666666667</v>
      </c>
      <c r="N136" s="8">
        <f ca="1" t="shared" si="32"/>
        <v>0.781720430107527</v>
      </c>
      <c r="O136" s="7">
        <f ca="1" t="array" ref="O136">IF(L135="","",IF(ROW()&lt;32,"",AVERAGE(IF(OFFSET(L$2,ROW()-21,0,20,1)&lt;&gt;"",OFFSET(L$2,ROW()-21,0,20,1)))))</f>
        <v>0.7</v>
      </c>
      <c r="P136" s="8">
        <f ca="1" t="shared" si="23"/>
        <v>0.719354838709677</v>
      </c>
      <c r="Q136" s="7">
        <f ca="1" t="shared" si="38"/>
        <v>52.7392</v>
      </c>
      <c r="R136" s="7">
        <f ca="1" t="shared" si="40"/>
        <v>9456.49119999997</v>
      </c>
      <c r="S136" s="14">
        <f ca="1" t="shared" si="24"/>
        <v>-0.00563398701546302</v>
      </c>
      <c r="T136" s="15">
        <f ca="1" t="shared" si="25"/>
        <v>0.781720430107527</v>
      </c>
      <c r="U136" s="14">
        <f ca="1" t="shared" si="26"/>
        <v>0.0600488504793221</v>
      </c>
      <c r="V136" s="9">
        <f ca="1" t="shared" si="27"/>
        <v>1.5827942753314</v>
      </c>
      <c r="W136" s="16">
        <f ca="1" t="shared" si="33"/>
        <v>0.88351795794813</v>
      </c>
      <c r="X136" s="17">
        <f ca="1" t="shared" si="28"/>
        <v>0.383270458101023</v>
      </c>
      <c r="Y136" s="9">
        <f ca="1" t="shared" si="29"/>
        <v>0.300398208213246</v>
      </c>
      <c r="Z136" s="5">
        <f ca="1" t="shared" si="30"/>
        <v>0.117369185676483</v>
      </c>
      <c r="AA136">
        <f ca="1" t="shared" si="39"/>
        <v>0</v>
      </c>
      <c r="AB136">
        <f ca="1" t="shared" si="35"/>
        <v>9799.99</v>
      </c>
      <c r="AC136">
        <f ca="1" t="shared" si="31"/>
        <v>0</v>
      </c>
      <c r="AD136" s="5">
        <f ca="1" t="shared" si="34"/>
        <v>0</v>
      </c>
      <c r="AE136">
        <f ca="1">IF(X136&gt;=$Y$1,I136,0)</f>
        <v>0</v>
      </c>
    </row>
    <row r="137" spans="1:31">
      <c r="A137" cm="1">
        <f ca="1" t="array" ref="A137">INDEX(Sheet1!$A$2:$J$621,RANDBETWEEN(1,COUNTA(Sheet1!$A$2:$A$621)),COLUMN(A136))</f>
        <v>3275585</v>
      </c>
      <c r="B137" t="str">
        <f ca="1">VLOOKUP($A137,Sheet1!$A$2:$J$621,COLUMN(B137)-COLUMN($B$4)+2,FALSE)</f>
        <v>2025-04-19 11:32:08</v>
      </c>
      <c r="C137" t="str">
        <f ca="1">VLOOKUP($A137,Sheet1!$A$2:$J$621,COLUMN(C137)-COLUMN($B$4)+2,FALSE)</f>
        <v>小单32.36  大双32.36  大单35.28</v>
      </c>
      <c r="D137" t="str">
        <f ca="1">VLOOKUP($A137,Sheet1!$A$2:$J$621,COLUMN(D137)-COLUMN($B$4)+2,FALSE)</f>
        <v>大单</v>
      </c>
      <c r="E137">
        <f ca="1">VLOOKUP($A137,Sheet1!$A$2:$J$621,COLUMN(E137)-COLUMN($B$4)+2,FALSE)</f>
        <v>100</v>
      </c>
      <c r="F137">
        <f ca="1">VLOOKUP($A137,Sheet1!$A$2:$J$621,COLUMN(F137)-COLUMN($B$4)+2,FALSE)</f>
        <v>11</v>
      </c>
      <c r="G137" t="str">
        <f ca="1">VLOOKUP($A137,Sheet1!$A$2:$J$621,COLUMN(G137)-COLUMN($B$4)+2,FALSE)</f>
        <v>小单</v>
      </c>
      <c r="H137">
        <f ca="1">VLOOKUP($A137,Sheet1!$A$2:$J$621,COLUMN(H137)-COLUMN($B$4)+2,FALSE)</f>
        <v>152.7392</v>
      </c>
      <c r="I137">
        <f ca="1">VLOOKUP($A137,Sheet1!$A$2:$J$621,COLUMN(I137)-COLUMN($B$4)+2,FALSE)</f>
        <v>52.7392</v>
      </c>
      <c r="J137" t="str">
        <f ca="1">VLOOKUP($A137,Sheet1!$A$2:$J$621,COLUMN(J137)-COLUMN($B$4)+2,FALSE)</f>
        <v>是</v>
      </c>
      <c r="K137">
        <f ca="1" t="shared" si="36"/>
        <v>1</v>
      </c>
      <c r="L137" s="7">
        <f ca="1" t="shared" si="37"/>
        <v>1</v>
      </c>
      <c r="M137" s="7" cm="1">
        <f ca="1" t="array" ref="M137">IF(L136="",IF(OR(G136=0,G136=""),M136,""),IF(ROW()&lt;32,"",AVERAGE(IF(OFFSET(L$2,ROW()-31,0,30,1)&lt;&gt;"",OFFSET(L$2,ROW()-31,0,30,1)))))</f>
        <v>0.766666666666667</v>
      </c>
      <c r="N137" s="8">
        <f ca="1" t="shared" si="32"/>
        <v>0.781720430107527</v>
      </c>
      <c r="O137" s="7">
        <f ca="1" t="array" ref="O137">IF(L136="","",IF(ROW()&lt;32,"",AVERAGE(IF(OFFSET(L$2,ROW()-21,0,20,1)&lt;&gt;"",OFFSET(L$2,ROW()-21,0,20,1)))))</f>
        <v>0.7</v>
      </c>
      <c r="P137" s="8">
        <f ca="1" t="shared" si="23"/>
        <v>0.719354838709677</v>
      </c>
      <c r="Q137" s="7">
        <f ca="1" t="shared" si="38"/>
        <v>52.7392</v>
      </c>
      <c r="R137" s="7">
        <f ca="1" t="shared" si="40"/>
        <v>9509.23039999997</v>
      </c>
      <c r="S137" s="14">
        <f ca="1" t="shared" si="24"/>
        <v>-0.0056027421057001</v>
      </c>
      <c r="T137" s="15">
        <f ca="1" t="shared" si="25"/>
        <v>0.781720430107527</v>
      </c>
      <c r="U137" s="14">
        <f ca="1" t="shared" si="26"/>
        <v>0.0600488504793221</v>
      </c>
      <c r="V137" s="9">
        <f ca="1" t="shared" si="27"/>
        <v>1.65044485653396</v>
      </c>
      <c r="W137" s="16">
        <f ca="1" t="shared" si="33"/>
        <v>0.883496868381103</v>
      </c>
      <c r="X137" s="17">
        <f ca="1" t="shared" si="28"/>
        <v>0.390042780737505</v>
      </c>
      <c r="Y137" s="9">
        <f ca="1" t="shared" si="29"/>
        <v>0.312327255390013</v>
      </c>
      <c r="Z137" s="5">
        <f ca="1" t="shared" si="30"/>
        <v>0.107251607228122</v>
      </c>
      <c r="AA137">
        <f ca="1" t="shared" si="39"/>
        <v>0</v>
      </c>
      <c r="AB137">
        <f ca="1" t="shared" si="35"/>
        <v>9799.99</v>
      </c>
      <c r="AC137">
        <f ca="1" t="shared" si="31"/>
        <v>0</v>
      </c>
      <c r="AD137" s="5">
        <f ca="1" t="shared" si="34"/>
        <v>0</v>
      </c>
      <c r="AE137">
        <f ca="1">IF(X137&gt;=$Y$1,I137,0)</f>
        <v>0</v>
      </c>
    </row>
    <row r="138" spans="1:31">
      <c r="A138" cm="1">
        <f ca="1" t="array" ref="A138">INDEX(Sheet1!$A$2:$J$621,RANDBETWEEN(1,COUNTA(Sheet1!$A$2:$A$621)),COLUMN(A137))</f>
        <v>3275714</v>
      </c>
      <c r="B138" t="str">
        <f ca="1">VLOOKUP($A138,Sheet1!$A$2:$J$621,COLUMN(B138)-COLUMN($B$4)+2,FALSE)</f>
        <v>2025-04-19 19:36:41</v>
      </c>
      <c r="C138" t="str">
        <f ca="1">VLOOKUP($A138,Sheet1!$A$2:$J$621,COLUMN(C138)-COLUMN($B$4)+2,FALSE)</f>
        <v>小单32.36  小双35.28  大双32.36</v>
      </c>
      <c r="D138" t="str">
        <f ca="1">VLOOKUP($A138,Sheet1!$A$2:$J$621,COLUMN(D138)-COLUMN($B$4)+2,FALSE)</f>
        <v>小双</v>
      </c>
      <c r="E138">
        <f ca="1">VLOOKUP($A138,Sheet1!$A$2:$J$621,COLUMN(E138)-COLUMN($B$4)+2,FALSE)</f>
        <v>100</v>
      </c>
      <c r="F138">
        <f ca="1">VLOOKUP($A138,Sheet1!$A$2:$J$621,COLUMN(F138)-COLUMN($B$4)+2,FALSE)</f>
        <v>12</v>
      </c>
      <c r="G138" t="str">
        <f ca="1">VLOOKUP($A138,Sheet1!$A$2:$J$621,COLUMN(G138)-COLUMN($B$4)+2,FALSE)</f>
        <v>小双</v>
      </c>
      <c r="H138">
        <f ca="1">VLOOKUP($A138,Sheet1!$A$2:$J$621,COLUMN(H138)-COLUMN($B$4)+2,FALSE)</f>
        <v>152.7624</v>
      </c>
      <c r="I138">
        <f ca="1">VLOOKUP($A138,Sheet1!$A$2:$J$621,COLUMN(I138)-COLUMN($B$4)+2,FALSE)</f>
        <v>52.7624</v>
      </c>
      <c r="J138" t="str">
        <f ca="1">VLOOKUP($A138,Sheet1!$A$2:$J$621,COLUMN(J138)-COLUMN($B$4)+2,FALSE)</f>
        <v>是</v>
      </c>
      <c r="K138">
        <f ca="1" t="shared" si="36"/>
        <v>1</v>
      </c>
      <c r="L138" s="7">
        <f ca="1" t="shared" si="37"/>
        <v>1</v>
      </c>
      <c r="M138" s="7" cm="1">
        <f ca="1" t="array" ref="M138">IF(L137="",IF(OR(G137=0,G137=""),M137,""),IF(ROW()&lt;32,"",AVERAGE(IF(OFFSET(L$2,ROW()-31,0,30,1)&lt;&gt;"",OFFSET(L$2,ROW()-31,0,30,1)))))</f>
        <v>0.766666666666667</v>
      </c>
      <c r="N138" s="8">
        <f ca="1" t="shared" si="32"/>
        <v>0.781720430107527</v>
      </c>
      <c r="O138" s="7">
        <f ca="1" t="array" ref="O138">IF(L137="","",IF(ROW()&lt;32,"",AVERAGE(IF(OFFSET(L$2,ROW()-21,0,20,1)&lt;&gt;"",OFFSET(L$2,ROW()-21,0,20,1)))))</f>
        <v>0.7</v>
      </c>
      <c r="P138" s="8">
        <f ca="1" t="shared" si="23"/>
        <v>0.719354838709677</v>
      </c>
      <c r="Q138" s="7">
        <f ca="1" t="shared" si="38"/>
        <v>52.7624</v>
      </c>
      <c r="R138" s="7">
        <f ca="1" t="shared" si="40"/>
        <v>9561.99279999997</v>
      </c>
      <c r="S138" s="14">
        <f ca="1" t="shared" si="24"/>
        <v>-0.00557184184003966</v>
      </c>
      <c r="T138" s="15">
        <f ca="1" t="shared" si="25"/>
        <v>0.781720430107527</v>
      </c>
      <c r="U138" s="14">
        <f ca="1" t="shared" si="26"/>
        <v>0.0600488504793221</v>
      </c>
      <c r="V138" s="9">
        <f ca="1" t="shared" si="27"/>
        <v>1.64804279254527</v>
      </c>
      <c r="W138" s="16">
        <f ca="1" t="shared" si="33"/>
        <v>0.883496868381103</v>
      </c>
      <c r="X138" s="17">
        <f ca="1" t="shared" si="28"/>
        <v>0.389811844418335</v>
      </c>
      <c r="Y138" s="9">
        <f ca="1" t="shared" si="29"/>
        <v>0.324918019756489</v>
      </c>
      <c r="Z138" s="5">
        <f ca="1" t="shared" si="30"/>
        <v>0.0924107130731998</v>
      </c>
      <c r="AA138">
        <f ca="1" t="shared" si="39"/>
        <v>0</v>
      </c>
      <c r="AB138">
        <f ca="1" t="shared" si="35"/>
        <v>9799.99</v>
      </c>
      <c r="AC138">
        <f ca="1" t="shared" si="31"/>
        <v>0</v>
      </c>
      <c r="AD138" s="5">
        <f ca="1" t="shared" si="34"/>
        <v>0</v>
      </c>
      <c r="AE138">
        <f ca="1">IF(X138&gt;=$Y$1,I138,0)</f>
        <v>0</v>
      </c>
    </row>
    <row r="139" spans="1:31">
      <c r="A139" cm="1">
        <f ca="1" t="array" ref="A139">INDEX(Sheet1!$A$2:$J$621,RANDBETWEEN(1,COUNTA(Sheet1!$A$2:$A$621)),COLUMN(A138))</f>
        <v>3275751</v>
      </c>
      <c r="B139" t="str">
        <f ca="1">VLOOKUP($A139,Sheet1!$A$2:$J$621,COLUMN(B139)-COLUMN($B$4)+2,FALSE)</f>
        <v>2025-04-19 21:46:12</v>
      </c>
      <c r="C139" t="str">
        <f ca="1">VLOOKUP($A139,Sheet1!$A$2:$J$621,COLUMN(C139)-COLUMN($B$4)+2,FALSE)</f>
        <v>小单31.45  小双34.28  大单34.28</v>
      </c>
      <c r="D139" t="str">
        <f ca="1">VLOOKUP($A139,Sheet1!$A$2:$J$621,COLUMN(D139)-COLUMN($B$4)+2,FALSE)</f>
        <v>小单</v>
      </c>
      <c r="E139">
        <f ca="1">VLOOKUP($A139,Sheet1!$A$2:$J$621,COLUMN(E139)-COLUMN($B$4)+2,FALSE)</f>
        <v>100.01</v>
      </c>
      <c r="F139">
        <f ca="1">VLOOKUP($A139,Sheet1!$A$2:$J$621,COLUMN(F139)-COLUMN($B$4)+2,FALSE)</f>
        <v>21</v>
      </c>
      <c r="G139" t="str">
        <f ca="1">VLOOKUP($A139,Sheet1!$A$2:$J$621,COLUMN(G139)-COLUMN($B$4)+2,FALSE)</f>
        <v>大单</v>
      </c>
      <c r="H139">
        <f ca="1">VLOOKUP($A139,Sheet1!$A$2:$J$621,COLUMN(H139)-COLUMN($B$4)+2,FALSE)</f>
        <v>148.4324</v>
      </c>
      <c r="I139">
        <f ca="1">VLOOKUP($A139,Sheet1!$A$2:$J$621,COLUMN(I139)-COLUMN($B$4)+2,FALSE)</f>
        <v>48.4224</v>
      </c>
      <c r="J139" t="str">
        <f ca="1">VLOOKUP($A139,Sheet1!$A$2:$J$621,COLUMN(J139)-COLUMN($B$4)+2,FALSE)</f>
        <v>是</v>
      </c>
      <c r="K139">
        <f ca="1" t="shared" si="36"/>
        <v>1</v>
      </c>
      <c r="L139" s="7">
        <f ca="1" t="shared" si="37"/>
        <v>1</v>
      </c>
      <c r="M139" s="7" cm="1">
        <f ca="1" t="array" ref="M139">IF(L138="",IF(OR(G138=0,G138=""),M138,""),IF(ROW()&lt;32,"",AVERAGE(IF(OFFSET(L$2,ROW()-31,0,30,1)&lt;&gt;"",OFFSET(L$2,ROW()-31,0,30,1)))))</f>
        <v>0.766666666666667</v>
      </c>
      <c r="N139" s="8">
        <f ca="1" t="shared" si="32"/>
        <v>0.781720430107527</v>
      </c>
      <c r="O139" s="7">
        <f ca="1" t="array" ref="O139">IF(L138="","",IF(ROW()&lt;32,"",AVERAGE(IF(OFFSET(L$2,ROW()-21,0,20,1)&lt;&gt;"",OFFSET(L$2,ROW()-21,0,20,1)))))</f>
        <v>0.7</v>
      </c>
      <c r="P139" s="8">
        <f ca="1" t="shared" si="23"/>
        <v>0.719354838709677</v>
      </c>
      <c r="Q139" s="7">
        <f ca="1" t="shared" si="38"/>
        <v>48.4224</v>
      </c>
      <c r="R139" s="7">
        <f ca="1" t="shared" si="40"/>
        <v>9610.41519999996</v>
      </c>
      <c r="S139" s="14">
        <f ca="1" t="shared" si="24"/>
        <v>-0.00553886771373195</v>
      </c>
      <c r="T139" s="15">
        <f ca="1" t="shared" si="25"/>
        <v>0.781720430107527</v>
      </c>
      <c r="U139" s="14">
        <f ca="1" t="shared" si="26"/>
        <v>0.0600488504793221</v>
      </c>
      <c r="V139" s="9">
        <f ca="1" t="shared" si="27"/>
        <v>1.57490058088109</v>
      </c>
      <c r="W139" s="16">
        <f ca="1" t="shared" si="33"/>
        <v>0.88351795794813</v>
      </c>
      <c r="X139" s="17">
        <f ca="1" t="shared" si="28"/>
        <v>0.382509624446512</v>
      </c>
      <c r="Y139" s="9">
        <f ca="1" t="shared" si="29"/>
        <v>0.336287635849379</v>
      </c>
      <c r="Z139" s="5">
        <f ca="1" t="shared" si="30"/>
        <v>0.0764330784974958</v>
      </c>
      <c r="AA139">
        <f ca="1" t="shared" si="39"/>
        <v>0</v>
      </c>
      <c r="AB139">
        <f ca="1" t="shared" si="35"/>
        <v>9799.99</v>
      </c>
      <c r="AC139">
        <f ca="1" t="shared" si="31"/>
        <v>0</v>
      </c>
      <c r="AD139" s="5">
        <f ca="1" t="shared" si="34"/>
        <v>0</v>
      </c>
      <c r="AE139">
        <f ca="1">IF(X139&gt;=$Y$1,I139,0)</f>
        <v>0</v>
      </c>
    </row>
    <row r="140" spans="1:31">
      <c r="A140" cm="1">
        <f ca="1" t="array" ref="A140">INDEX(Sheet1!$A$2:$J$621,RANDBETWEEN(1,COUNTA(Sheet1!$A$2:$A$621)),COLUMN(A139))</f>
        <v>3275632</v>
      </c>
      <c r="B140" t="str">
        <f ca="1">VLOOKUP($A140,Sheet1!$A$2:$J$621,COLUMN(B140)-COLUMN($B$4)+2,FALSE)</f>
        <v>2025-04-19 14:16:46</v>
      </c>
      <c r="C140" t="str">
        <f ca="1">VLOOKUP($A140,Sheet1!$A$2:$J$621,COLUMN(C140)-COLUMN($B$4)+2,FALSE)</f>
        <v>大双31.45  小双34.28  大单34.28</v>
      </c>
      <c r="D140" t="str">
        <f ca="1">VLOOKUP($A140,Sheet1!$A$2:$J$621,COLUMN(D140)-COLUMN($B$4)+2,FALSE)</f>
        <v>大双</v>
      </c>
      <c r="E140">
        <f ca="1">VLOOKUP($A140,Sheet1!$A$2:$J$621,COLUMN(E140)-COLUMN($B$4)+2,FALSE)</f>
        <v>100.01</v>
      </c>
      <c r="F140">
        <f ca="1">VLOOKUP($A140,Sheet1!$A$2:$J$621,COLUMN(F140)-COLUMN($B$4)+2,FALSE)</f>
        <v>12</v>
      </c>
      <c r="G140" t="str">
        <f ca="1">VLOOKUP($A140,Sheet1!$A$2:$J$621,COLUMN(G140)-COLUMN($B$4)+2,FALSE)</f>
        <v>小双</v>
      </c>
      <c r="H140">
        <f ca="1">VLOOKUP($A140,Sheet1!$A$2:$J$621,COLUMN(H140)-COLUMN($B$4)+2,FALSE)</f>
        <v>148.4324</v>
      </c>
      <c r="I140">
        <f ca="1">VLOOKUP($A140,Sheet1!$A$2:$J$621,COLUMN(I140)-COLUMN($B$4)+2,FALSE)</f>
        <v>48.4224</v>
      </c>
      <c r="J140" t="str">
        <f ca="1">VLOOKUP($A140,Sheet1!$A$2:$J$621,COLUMN(J140)-COLUMN($B$4)+2,FALSE)</f>
        <v>是</v>
      </c>
      <c r="K140">
        <f ca="1" t="shared" si="36"/>
        <v>1</v>
      </c>
      <c r="L140" s="7">
        <f ca="1" t="shared" si="37"/>
        <v>1</v>
      </c>
      <c r="M140" s="7" cm="1">
        <f ca="1" t="array" ref="M140">IF(L139="",IF(OR(G139=0,G139=""),M139,""),IF(ROW()&lt;32,"",AVERAGE(IF(OFFSET(L$2,ROW()-31,0,30,1)&lt;&gt;"",OFFSET(L$2,ROW()-31,0,30,1)))))</f>
        <v>0.766666666666667</v>
      </c>
      <c r="N140" s="8">
        <f ca="1" t="shared" si="32"/>
        <v>0.781720430107527</v>
      </c>
      <c r="O140" s="7">
        <f ca="1" t="array" ref="O140">IF(L139="","",IF(ROW()&lt;32,"",AVERAGE(IF(OFFSET(L$2,ROW()-21,0,20,1)&lt;&gt;"",OFFSET(L$2,ROW()-21,0,20,1)))))</f>
        <v>0.7</v>
      </c>
      <c r="P140" s="8">
        <f ca="1" t="shared" si="23"/>
        <v>0.719354838709677</v>
      </c>
      <c r="Q140" s="7">
        <f ca="1" t="shared" si="38"/>
        <v>48.4224</v>
      </c>
      <c r="R140" s="7">
        <f ca="1" t="shared" si="40"/>
        <v>9658.83759999996</v>
      </c>
      <c r="S140" s="14">
        <f ca="1" t="shared" si="24"/>
        <v>-0.00595515741969859</v>
      </c>
      <c r="T140" s="15">
        <f ca="1" t="shared" si="25"/>
        <v>0.781720430107527</v>
      </c>
      <c r="U140" s="14">
        <f ca="1" t="shared" si="26"/>
        <v>0.0600488504793221</v>
      </c>
      <c r="V140" s="9">
        <f ca="1" t="shared" si="27"/>
        <v>1.47056275013531</v>
      </c>
      <c r="W140" s="16">
        <f ca="1" t="shared" si="33"/>
        <v>0.879593844028107</v>
      </c>
      <c r="X140" s="17">
        <f ca="1" t="shared" si="28"/>
        <v>0.371558543068141</v>
      </c>
      <c r="Y140" s="9">
        <f ca="1" t="shared" si="29"/>
        <v>0.34559114205843</v>
      </c>
      <c r="Z140" s="5">
        <f ca="1" t="shared" si="30"/>
        <v>0.0617664118755836</v>
      </c>
      <c r="AA140">
        <f ca="1" t="shared" si="39"/>
        <v>0</v>
      </c>
      <c r="AB140">
        <f ca="1" t="shared" si="35"/>
        <v>9799.99</v>
      </c>
      <c r="AC140">
        <f ca="1" t="shared" si="31"/>
        <v>0</v>
      </c>
      <c r="AD140" s="5">
        <f ca="1" t="shared" si="34"/>
        <v>0</v>
      </c>
      <c r="AE140">
        <f ca="1">IF(X140&gt;=$Y$1,I140,0)</f>
        <v>0</v>
      </c>
    </row>
    <row r="141" spans="1:31">
      <c r="A141" cm="1">
        <f ca="1" t="array" ref="A141">INDEX(Sheet1!$A$2:$J$621,RANDBETWEEN(1,COUNTA(Sheet1!$A$2:$A$621)),COLUMN(A140))</f>
        <v>3275543</v>
      </c>
      <c r="B141" t="str">
        <f ca="1">VLOOKUP($A141,Sheet1!$A$2:$J$621,COLUMN(B141)-COLUMN($B$4)+2,FALSE)</f>
        <v>2025-04-19 09:05:16</v>
      </c>
      <c r="C141" t="str">
        <f ca="1">VLOOKUP($A141,Sheet1!$A$2:$J$621,COLUMN(C141)-COLUMN($B$4)+2,FALSE)</f>
        <v>小单31.45  小双34.28  大单34.28</v>
      </c>
      <c r="D141" t="str">
        <f ca="1">VLOOKUP($A141,Sheet1!$A$2:$J$621,COLUMN(D141)-COLUMN($B$4)+2,FALSE)</f>
        <v>小单</v>
      </c>
      <c r="E141">
        <f ca="1">VLOOKUP($A141,Sheet1!$A$2:$J$621,COLUMN(E141)-COLUMN($B$4)+2,FALSE)</f>
        <v>100.01</v>
      </c>
      <c r="F141">
        <f ca="1">VLOOKUP($A141,Sheet1!$A$2:$J$621,COLUMN(F141)-COLUMN($B$4)+2,FALSE)</f>
        <v>13</v>
      </c>
      <c r="G141" t="str">
        <f ca="1">VLOOKUP($A141,Sheet1!$A$2:$J$621,COLUMN(G141)-COLUMN($B$4)+2,FALSE)</f>
        <v>小单</v>
      </c>
      <c r="H141">
        <f ca="1">VLOOKUP($A141,Sheet1!$A$2:$J$621,COLUMN(H141)-COLUMN($B$4)+2,FALSE)</f>
        <v>0</v>
      </c>
      <c r="I141">
        <f ca="1">VLOOKUP($A141,Sheet1!$A$2:$J$621,COLUMN(I141)-COLUMN($B$4)+2,FALSE)</f>
        <v>-100.01</v>
      </c>
      <c r="J141" t="str">
        <f ca="1">VLOOKUP($A141,Sheet1!$A$2:$J$621,COLUMN(J141)-COLUMN($B$4)+2,FALSE)</f>
        <v>否</v>
      </c>
      <c r="K141">
        <f ca="1" t="shared" si="36"/>
        <v>0</v>
      </c>
      <c r="L141" s="7">
        <f ca="1" t="shared" si="37"/>
        <v>1</v>
      </c>
      <c r="M141" s="7" cm="1">
        <f ca="1" t="array" ref="M141">IF(L140="",IF(OR(G140=0,G140=""),M140,""),IF(ROW()&lt;32,"",AVERAGE(IF(OFFSET(L$2,ROW()-31,0,30,1)&lt;&gt;"",OFFSET(L$2,ROW()-31,0,30,1)))))</f>
        <v>0.766666666666667</v>
      </c>
      <c r="N141" s="8">
        <f ca="1" t="shared" si="32"/>
        <v>0.781720430107527</v>
      </c>
      <c r="O141" s="7">
        <f ca="1" t="array" ref="O141">IF(L140="","",IF(ROW()&lt;32,"",AVERAGE(IF(OFFSET(L$2,ROW()-21,0,20,1)&lt;&gt;"",OFFSET(L$2,ROW()-21,0,20,1)))))</f>
        <v>0.7</v>
      </c>
      <c r="P141" s="8">
        <f ca="1" t="shared" si="23"/>
        <v>0.719354838709677</v>
      </c>
      <c r="Q141" s="7">
        <f ca="1" t="shared" si="38"/>
        <v>-68.1</v>
      </c>
      <c r="R141" s="7">
        <f ca="1" t="shared" si="40"/>
        <v>9590.73759999996</v>
      </c>
      <c r="S141" s="14">
        <f ca="1" t="shared" si="24"/>
        <v>-0.00636693001866375</v>
      </c>
      <c r="T141" s="15">
        <f ca="1" t="shared" si="25"/>
        <v>0.781720430107527</v>
      </c>
      <c r="U141" s="14">
        <f ca="1" t="shared" si="26"/>
        <v>0.0600488504793221</v>
      </c>
      <c r="V141" s="9">
        <f ca="1" t="shared" si="27"/>
        <v>1.35163082074607</v>
      </c>
      <c r="W141" s="16">
        <f ca="1" t="shared" si="33"/>
        <v>0.875669730108084</v>
      </c>
      <c r="X141" s="17">
        <f ca="1" t="shared" si="28"/>
        <v>0.359149406957525</v>
      </c>
      <c r="Y141" s="9">
        <f ca="1" t="shared" si="29"/>
        <v>0.352407541861664</v>
      </c>
      <c r="Z141" s="5">
        <f ca="1" t="shared" si="30"/>
        <v>0.0505921362442976</v>
      </c>
      <c r="AA141">
        <f ca="1" t="shared" si="39"/>
        <v>0</v>
      </c>
      <c r="AB141">
        <f ca="1" t="shared" si="35"/>
        <v>9799.99</v>
      </c>
      <c r="AC141">
        <f ca="1" t="shared" si="31"/>
        <v>0</v>
      </c>
      <c r="AD141" s="5">
        <f ca="1" t="shared" si="34"/>
        <v>0</v>
      </c>
      <c r="AE141">
        <f ca="1">IF(X141&gt;=$Y$1,I141,0)</f>
        <v>0</v>
      </c>
    </row>
    <row r="142" spans="1:31">
      <c r="A142" cm="1">
        <f ca="1" t="array" ref="A142">INDEX(Sheet1!$A$2:$J$621,RANDBETWEEN(1,COUNTA(Sheet1!$A$2:$A$621)),COLUMN(A141))</f>
        <v>3275831</v>
      </c>
      <c r="B142" t="str">
        <f ca="1">VLOOKUP($A142,Sheet1!$A$2:$J$621,COLUMN(B142)-COLUMN($B$4)+2,FALSE)</f>
        <v>2025-04-20 02:26:12</v>
      </c>
      <c r="C142" t="str">
        <f ca="1">VLOOKUP($A142,Sheet1!$A$2:$J$621,COLUMN(C142)-COLUMN($B$4)+2,FALSE)</f>
        <v>小单31.45  小双34.28  大单34.28</v>
      </c>
      <c r="D142" t="str">
        <f ca="1">VLOOKUP($A142,Sheet1!$A$2:$J$621,COLUMN(D142)-COLUMN($B$4)+2,FALSE)</f>
        <v>小单</v>
      </c>
      <c r="E142">
        <f ca="1">VLOOKUP($A142,Sheet1!$A$2:$J$621,COLUMN(E142)-COLUMN($B$4)+2,FALSE)</f>
        <v>100.01</v>
      </c>
      <c r="F142">
        <f ca="1">VLOOKUP($A142,Sheet1!$A$2:$J$621,COLUMN(F142)-COLUMN($B$4)+2,FALSE)</f>
        <v>11</v>
      </c>
      <c r="G142" t="str">
        <f ca="1">VLOOKUP($A142,Sheet1!$A$2:$J$621,COLUMN(G142)-COLUMN($B$4)+2,FALSE)</f>
        <v>小单</v>
      </c>
      <c r="H142">
        <f ca="1">VLOOKUP($A142,Sheet1!$A$2:$J$621,COLUMN(H142)-COLUMN($B$4)+2,FALSE)</f>
        <v>148.444</v>
      </c>
      <c r="I142">
        <f ca="1">VLOOKUP($A142,Sheet1!$A$2:$J$621,COLUMN(I142)-COLUMN($B$4)+2,FALSE)</f>
        <v>48.434</v>
      </c>
      <c r="J142" t="str">
        <f ca="1">VLOOKUP($A142,Sheet1!$A$2:$J$621,COLUMN(J142)-COLUMN($B$4)+2,FALSE)</f>
        <v>是</v>
      </c>
      <c r="K142">
        <f ca="1" t="shared" si="36"/>
        <v>1</v>
      </c>
      <c r="L142" s="7">
        <f ca="1" t="shared" si="37"/>
        <v>1</v>
      </c>
      <c r="M142" s="7" cm="1">
        <f ca="1" t="array" ref="M142">IF(L141="",IF(OR(G141=0,G141=""),M141,""),IF(ROW()&lt;32,"",AVERAGE(IF(OFFSET(L$2,ROW()-31,0,30,1)&lt;&gt;"",OFFSET(L$2,ROW()-31,0,30,1)))))</f>
        <v>0.766666666666667</v>
      </c>
      <c r="N142" s="8">
        <f ca="1" t="shared" si="32"/>
        <v>0.781720430107527</v>
      </c>
      <c r="O142" s="7">
        <f ca="1" t="array" ref="O142">IF(L141="","",IF(ROW()&lt;32,"",AVERAGE(IF(OFFSET(L$2,ROW()-21,0,20,1)&lt;&gt;"",OFFSET(L$2,ROW()-21,0,20,1)))))</f>
        <v>0.75</v>
      </c>
      <c r="P142" s="8">
        <f ca="1" t="shared" si="23"/>
        <v>0.766129032258065</v>
      </c>
      <c r="Q142" s="7">
        <f ca="1" t="shared" si="38"/>
        <v>48.434</v>
      </c>
      <c r="R142" s="7">
        <f ca="1" t="shared" si="40"/>
        <v>9639.17159999996</v>
      </c>
      <c r="S142" s="14">
        <f ca="1" t="shared" si="24"/>
        <v>-0.0186965773050068</v>
      </c>
      <c r="T142" s="15">
        <f ca="1" t="shared" si="25"/>
        <v>0.781720430107527</v>
      </c>
      <c r="U142" s="14">
        <f ca="1" t="shared" si="26"/>
        <v>0.0600488504793221</v>
      </c>
      <c r="V142" s="9">
        <f ca="1" t="shared" si="27"/>
        <v>1.19774034072792</v>
      </c>
      <c r="W142" s="16">
        <f ca="1" t="shared" si="33"/>
        <v>0.758748416772215</v>
      </c>
      <c r="X142" s="17">
        <f ca="1" t="shared" si="28"/>
        <v>0.32836933343622</v>
      </c>
      <c r="Y142" s="9">
        <f ca="1" t="shared" si="29"/>
        <v>0.35602332454092</v>
      </c>
      <c r="Z142" s="5">
        <f ca="1" t="shared" si="30"/>
        <v>0.0445021343144318</v>
      </c>
      <c r="AA142">
        <f ca="1" t="shared" si="39"/>
        <v>0</v>
      </c>
      <c r="AB142">
        <f ca="1" t="shared" si="35"/>
        <v>9799.99</v>
      </c>
      <c r="AC142">
        <f ca="1" t="shared" si="31"/>
        <v>1</v>
      </c>
      <c r="AD142" s="5">
        <f ca="1" t="shared" si="34"/>
        <v>0</v>
      </c>
      <c r="AE142">
        <f ca="1">IF(X142&gt;=$Y$1,I142,0)</f>
        <v>0</v>
      </c>
    </row>
    <row r="143" spans="1:31">
      <c r="A143" cm="1">
        <f ca="1" t="array" ref="A143">INDEX(Sheet1!$A$2:$J$621,RANDBETWEEN(1,COUNTA(Sheet1!$A$2:$A$621)),COLUMN(A142))</f>
        <v>3275495</v>
      </c>
      <c r="B143" t="str">
        <f ca="1">VLOOKUP($A143,Sheet1!$A$2:$J$621,COLUMN(B143)-COLUMN($B$4)+2,FALSE)</f>
        <v>2025-04-19 06:17:10</v>
      </c>
      <c r="C143" t="str">
        <f ca="1">VLOOKUP($A143,Sheet1!$A$2:$J$621,COLUMN(C143)-COLUMN($B$4)+2,FALSE)</f>
        <v>小单32.36  小双35.28  大双32.36</v>
      </c>
      <c r="D143" t="str">
        <f ca="1">VLOOKUP($A143,Sheet1!$A$2:$J$621,COLUMN(D143)-COLUMN($B$4)+2,FALSE)</f>
        <v>小双</v>
      </c>
      <c r="E143">
        <f ca="1">VLOOKUP($A143,Sheet1!$A$2:$J$621,COLUMN(E143)-COLUMN($B$4)+2,FALSE)</f>
        <v>100</v>
      </c>
      <c r="F143">
        <f ca="1">VLOOKUP($A143,Sheet1!$A$2:$J$621,COLUMN(F143)-COLUMN($B$4)+2,FALSE)</f>
        <v>8</v>
      </c>
      <c r="G143" t="str">
        <f ca="1">VLOOKUP($A143,Sheet1!$A$2:$J$621,COLUMN(G143)-COLUMN($B$4)+2,FALSE)</f>
        <v>小双</v>
      </c>
      <c r="H143">
        <f ca="1">VLOOKUP($A143,Sheet1!$A$2:$J$621,COLUMN(H143)-COLUMN($B$4)+2,FALSE)</f>
        <v>152.7624</v>
      </c>
      <c r="I143">
        <f ca="1">VLOOKUP($A143,Sheet1!$A$2:$J$621,COLUMN(I143)-COLUMN($B$4)+2,FALSE)</f>
        <v>52.7624</v>
      </c>
      <c r="J143" t="str">
        <f ca="1">VLOOKUP($A143,Sheet1!$A$2:$J$621,COLUMN(J143)-COLUMN($B$4)+2,FALSE)</f>
        <v>是</v>
      </c>
      <c r="K143">
        <f ca="1" t="shared" si="36"/>
        <v>1</v>
      </c>
      <c r="L143" s="7">
        <f ca="1" t="shared" si="37"/>
        <v>1</v>
      </c>
      <c r="M143" s="7" cm="1">
        <f ca="1" t="array" ref="M143">IF(L142="",IF(OR(G142=0,G142=""),M142,""),IF(ROW()&lt;32,"",AVERAGE(IF(OFFSET(L$2,ROW()-31,0,30,1)&lt;&gt;"",OFFSET(L$2,ROW()-31,0,30,1)))))</f>
        <v>0.8</v>
      </c>
      <c r="N143" s="8">
        <f ca="1" t="shared" si="32"/>
        <v>0.781720430107527</v>
      </c>
      <c r="O143" s="7">
        <f ca="1" t="array" ref="O143">IF(L142="","",IF(ROW()&lt;32,"",AVERAGE(IF(OFFSET(L$2,ROW()-21,0,20,1)&lt;&gt;"",OFFSET(L$2,ROW()-21,0,20,1)))))</f>
        <v>0.75</v>
      </c>
      <c r="P143" s="8">
        <f ca="1" t="shared" si="23"/>
        <v>0.766129032258065</v>
      </c>
      <c r="Q143" s="7">
        <f ca="1" t="shared" si="38"/>
        <v>52.7624</v>
      </c>
      <c r="R143" s="7">
        <f ca="1" t="shared" si="40"/>
        <v>9691.93399999996</v>
      </c>
      <c r="S143" s="14">
        <f ca="1" t="shared" si="24"/>
        <v>-0.00354437885604197</v>
      </c>
      <c r="T143" s="15">
        <f ca="1" t="shared" si="25"/>
        <v>0.781720430107527</v>
      </c>
      <c r="U143" s="14">
        <f ca="1" t="shared" si="26"/>
        <v>0.0600488504793221</v>
      </c>
      <c r="V143" s="9">
        <f ca="1" t="shared" si="27"/>
        <v>1.11199101369628</v>
      </c>
      <c r="W143" s="16">
        <f ca="1" t="shared" si="33"/>
        <v>0.755160989267382</v>
      </c>
      <c r="X143" s="17">
        <f ca="1" t="shared" si="28"/>
        <v>0.323981317517262</v>
      </c>
      <c r="Y143" s="9">
        <f ca="1" t="shared" si="29"/>
        <v>0.357380660084503</v>
      </c>
      <c r="Z143" s="5">
        <f ca="1" t="shared" si="30"/>
        <v>0.0428525762980919</v>
      </c>
      <c r="AA143">
        <f ca="1" t="shared" si="39"/>
        <v>0</v>
      </c>
      <c r="AB143">
        <f ca="1" t="shared" si="35"/>
        <v>9799.99</v>
      </c>
      <c r="AC143">
        <f ca="1" t="shared" si="31"/>
        <v>0</v>
      </c>
      <c r="AD143" s="5">
        <f ca="1" t="shared" si="34"/>
        <v>0</v>
      </c>
      <c r="AE143">
        <f ca="1">IF(X143&gt;=$Y$1,I143,0)</f>
        <v>0</v>
      </c>
    </row>
    <row r="144" spans="1:31">
      <c r="A144" cm="1">
        <f ca="1" t="array" ref="A144">INDEX(Sheet1!$A$2:$J$621,RANDBETWEEN(1,COUNTA(Sheet1!$A$2:$A$621)),COLUMN(A143))</f>
        <v>3275465</v>
      </c>
      <c r="B144" t="str">
        <f ca="1">VLOOKUP($A144,Sheet1!$A$2:$J$621,COLUMN(B144)-COLUMN($B$4)+2,FALSE)</f>
        <v>2025-04-19 04:32:08</v>
      </c>
      <c r="C144" t="str">
        <f ca="1">VLOOKUP($A144,Sheet1!$A$2:$J$621,COLUMN(C144)-COLUMN($B$4)+2,FALSE)</f>
        <v>小单31.45  小双34.28  大单34.28</v>
      </c>
      <c r="D144" t="str">
        <f ca="1">VLOOKUP($A144,Sheet1!$A$2:$J$621,COLUMN(D144)-COLUMN($B$4)+2,FALSE)</f>
        <v>小单</v>
      </c>
      <c r="E144">
        <f ca="1">VLOOKUP($A144,Sheet1!$A$2:$J$621,COLUMN(E144)-COLUMN($B$4)+2,FALSE)</f>
        <v>100.01</v>
      </c>
      <c r="F144">
        <f ca="1">VLOOKUP($A144,Sheet1!$A$2:$J$621,COLUMN(F144)-COLUMN($B$4)+2,FALSE)</f>
        <v>14</v>
      </c>
      <c r="G144" t="str">
        <f ca="1">VLOOKUP($A144,Sheet1!$A$2:$J$621,COLUMN(G144)-COLUMN($B$4)+2,FALSE)</f>
        <v>大双</v>
      </c>
      <c r="H144">
        <f ca="1">VLOOKUP($A144,Sheet1!$A$2:$J$621,COLUMN(H144)-COLUMN($B$4)+2,FALSE)</f>
        <v>0</v>
      </c>
      <c r="I144">
        <f ca="1">VLOOKUP($A144,Sheet1!$A$2:$J$621,COLUMN(I144)-COLUMN($B$4)+2,FALSE)</f>
        <v>-100.01</v>
      </c>
      <c r="J144" t="str">
        <f ca="1">VLOOKUP($A144,Sheet1!$A$2:$J$621,COLUMN(J144)-COLUMN($B$4)+2,FALSE)</f>
        <v>否</v>
      </c>
      <c r="K144">
        <f ca="1" t="shared" si="36"/>
        <v>0</v>
      </c>
      <c r="L144" s="7">
        <f ca="1" t="shared" si="37"/>
        <v>0</v>
      </c>
      <c r="M144" s="7" cm="1">
        <f ca="1" t="array" ref="M144">IF(L143="",IF(OR(G143=0,G143=""),M143,""),IF(ROW()&lt;32,"",AVERAGE(IF(OFFSET(L$2,ROW()-31,0,30,1)&lt;&gt;"",OFFSET(L$2,ROW()-31,0,30,1)))))</f>
        <v>0.766666666666667</v>
      </c>
      <c r="N144" s="8">
        <f ca="1" t="shared" si="32"/>
        <v>0.812903225806452</v>
      </c>
      <c r="O144" s="7">
        <f ca="1" t="array" ref="O144">IF(L143="","",IF(ROW()&lt;32,"",AVERAGE(IF(OFFSET(L$2,ROW()-21,0,20,1)&lt;&gt;"",OFFSET(L$2,ROW()-21,0,20,1)))))</f>
        <v>0.7</v>
      </c>
      <c r="P144" s="8">
        <f ca="1" t="shared" si="23"/>
        <v>0.719354838709677</v>
      </c>
      <c r="Q144" s="7">
        <f ca="1" t="shared" si="38"/>
        <v>-100.01</v>
      </c>
      <c r="R144" s="7">
        <f ca="1" t="shared" si="40"/>
        <v>9591.92399999996</v>
      </c>
      <c r="S144" s="14">
        <f ca="1" t="shared" si="24"/>
        <v>-0.00308030944301782</v>
      </c>
      <c r="T144" s="15">
        <f ca="1" t="shared" si="25"/>
        <v>0.812903225806452</v>
      </c>
      <c r="U144" s="14">
        <f ca="1" t="shared" si="26"/>
        <v>0.0600488504793221</v>
      </c>
      <c r="V144" s="9">
        <f ca="1" t="shared" si="27"/>
        <v>1.03360226190036</v>
      </c>
      <c r="W144" s="16">
        <f ca="1" t="shared" si="33"/>
        <v>0.871777250538602</v>
      </c>
      <c r="X144" s="17">
        <f ca="1" t="shared" si="28"/>
        <v>0.334179848428485</v>
      </c>
      <c r="Y144" s="9">
        <f ca="1" t="shared" si="29"/>
        <v>0.359362726323474</v>
      </c>
      <c r="Z144" s="5">
        <f ca="1" t="shared" si="30"/>
        <v>0.0402813358832313</v>
      </c>
      <c r="AA144">
        <f ca="1" t="shared" si="39"/>
        <v>0</v>
      </c>
      <c r="AB144">
        <f ca="1" t="shared" si="35"/>
        <v>9799.99</v>
      </c>
      <c r="AC144">
        <f ca="1" t="shared" si="31"/>
        <v>0</v>
      </c>
      <c r="AD144" s="5">
        <f ca="1" t="shared" si="34"/>
        <v>0</v>
      </c>
      <c r="AE144">
        <f ca="1">IF(X144&gt;=$Y$1,I144,0)</f>
        <v>0</v>
      </c>
    </row>
    <row r="145" spans="1:31">
      <c r="A145" cm="1">
        <f ca="1" t="array" ref="A145">INDEX(Sheet1!$A$2:$J$621,RANDBETWEEN(1,COUNTA(Sheet1!$A$2:$A$621)),COLUMN(A144))</f>
        <v>3275900</v>
      </c>
      <c r="B145" t="str">
        <f ca="1">VLOOKUP($A145,Sheet1!$A$2:$J$621,COLUMN(B145)-COLUMN($B$4)+2,FALSE)</f>
        <v>2025-04-20 06:27:44</v>
      </c>
      <c r="C145" t="str">
        <f ca="1">VLOOKUP($A145,Sheet1!$A$2:$J$621,COLUMN(C145)-COLUMN($B$4)+2,FALSE)</f>
        <v>小单32.36  大双32.36  大单35.28</v>
      </c>
      <c r="D145" t="str">
        <f ca="1">VLOOKUP($A145,Sheet1!$A$2:$J$621,COLUMN(D145)-COLUMN($B$4)+2,FALSE)</f>
        <v>大单</v>
      </c>
      <c r="E145">
        <f ca="1">VLOOKUP($A145,Sheet1!$A$2:$J$621,COLUMN(E145)-COLUMN($B$4)+2,FALSE)</f>
        <v>100</v>
      </c>
      <c r="F145">
        <f ca="1">VLOOKUP($A145,Sheet1!$A$2:$J$621,COLUMN(F145)-COLUMN($B$4)+2,FALSE)</f>
        <v>13</v>
      </c>
      <c r="G145" t="str">
        <f ca="1">VLOOKUP($A145,Sheet1!$A$2:$J$621,COLUMN(G145)-COLUMN($B$4)+2,FALSE)</f>
        <v>小单</v>
      </c>
      <c r="H145">
        <f ca="1">VLOOKUP($A145,Sheet1!$A$2:$J$621,COLUMN(H145)-COLUMN($B$4)+2,FALSE)</f>
        <v>0</v>
      </c>
      <c r="I145">
        <f ca="1">VLOOKUP($A145,Sheet1!$A$2:$J$621,COLUMN(I145)-COLUMN($B$4)+2,FALSE)</f>
        <v>-100</v>
      </c>
      <c r="J145" t="str">
        <f ca="1">VLOOKUP($A145,Sheet1!$A$2:$J$621,COLUMN(J145)-COLUMN($B$4)+2,FALSE)</f>
        <v>否</v>
      </c>
      <c r="K145">
        <f ca="1" t="shared" si="36"/>
        <v>0</v>
      </c>
      <c r="L145" s="7">
        <f ca="1" t="shared" si="37"/>
        <v>1</v>
      </c>
      <c r="M145" s="7" cm="1">
        <f ca="1" t="array" ref="M145">IF(L144="",IF(OR(G144=0,G144=""),M144,""),IF(ROW()&lt;32,"",AVERAGE(IF(OFFSET(L$2,ROW()-31,0,30,1)&lt;&gt;"",OFFSET(L$2,ROW()-31,0,30,1)))))</f>
        <v>0.766666666666667</v>
      </c>
      <c r="N145" s="8">
        <f ca="1" t="shared" si="32"/>
        <v>0.717204301075269</v>
      </c>
      <c r="O145" s="7">
        <f ca="1" t="array" ref="O145">IF(L144="","",IF(ROW()&lt;32,"",AVERAGE(IF(OFFSET(L$2,ROW()-21,0,20,1)&lt;&gt;"",OFFSET(L$2,ROW()-21,0,20,1)))))</f>
        <v>0.7</v>
      </c>
      <c r="P145" s="8">
        <f ca="1" t="shared" si="23"/>
        <v>0.654838709677419</v>
      </c>
      <c r="Q145" s="7">
        <f ca="1" t="shared" si="38"/>
        <v>-68.1</v>
      </c>
      <c r="R145" s="7">
        <f ca="1" t="shared" si="40"/>
        <v>9523.82399999996</v>
      </c>
      <c r="S145" s="14">
        <f ca="1" t="shared" si="24"/>
        <v>-0.00640747949891318</v>
      </c>
      <c r="T145" s="15">
        <f ca="1" t="shared" si="25"/>
        <v>0.717204301075269</v>
      </c>
      <c r="U145" s="14">
        <f ca="1" t="shared" si="26"/>
        <v>0.0600488504793221</v>
      </c>
      <c r="V145" s="9">
        <f ca="1" t="shared" si="27"/>
        <v>0.953994226617922</v>
      </c>
      <c r="W145" s="16">
        <f ca="1" t="shared" si="33"/>
        <v>0.758777414839011</v>
      </c>
      <c r="X145" s="17">
        <f ca="1" t="shared" si="28"/>
        <v>0.294781125367276</v>
      </c>
      <c r="Y145" s="9">
        <f ca="1" t="shared" si="29"/>
        <v>0.35922689001685</v>
      </c>
      <c r="Z145" s="5">
        <f ca="1" t="shared" si="30"/>
        <v>0.0404914691789408</v>
      </c>
      <c r="AA145">
        <f ca="1" t="shared" si="39"/>
        <v>0</v>
      </c>
      <c r="AB145">
        <f ca="1" t="shared" si="35"/>
        <v>9799.99</v>
      </c>
      <c r="AC145">
        <f ca="1" t="shared" si="31"/>
        <v>1</v>
      </c>
      <c r="AD145" s="5">
        <f ca="1" t="shared" si="34"/>
        <v>0</v>
      </c>
      <c r="AE145">
        <f ca="1">IF(X145&gt;=$Y$1,I145,0)</f>
        <v>0</v>
      </c>
    </row>
    <row r="146" spans="1:31">
      <c r="A146" cm="1">
        <f ca="1" t="array" ref="A146">INDEX(Sheet1!$A$2:$J$621,RANDBETWEEN(1,COUNTA(Sheet1!$A$2:$A$621)),COLUMN(A145))</f>
        <v>3276087</v>
      </c>
      <c r="B146" t="str">
        <f ca="1">VLOOKUP($A146,Sheet1!$A$2:$J$621,COLUMN(B146)-COLUMN($B$4)+2,FALSE)</f>
        <v>2025-04-20 17:22:13</v>
      </c>
      <c r="C146" t="str">
        <f ca="1">VLOOKUP($A146,Sheet1!$A$2:$J$621,COLUMN(C146)-COLUMN($B$4)+2,FALSE)</f>
        <v>小单32.36  小双35.28  大双32.36</v>
      </c>
      <c r="D146" t="str">
        <f ca="1">VLOOKUP($A146,Sheet1!$A$2:$J$621,COLUMN(D146)-COLUMN($B$4)+2,FALSE)</f>
        <v>小双</v>
      </c>
      <c r="E146">
        <f ca="1">VLOOKUP($A146,Sheet1!$A$2:$J$621,COLUMN(E146)-COLUMN($B$4)+2,FALSE)</f>
        <v>100</v>
      </c>
      <c r="F146">
        <f ca="1">VLOOKUP($A146,Sheet1!$A$2:$J$621,COLUMN(F146)-COLUMN($B$4)+2,FALSE)</f>
        <v>18</v>
      </c>
      <c r="G146" t="str">
        <f ca="1">VLOOKUP($A146,Sheet1!$A$2:$J$621,COLUMN(G146)-COLUMN($B$4)+2,FALSE)</f>
        <v>大双</v>
      </c>
      <c r="H146">
        <f ca="1">VLOOKUP($A146,Sheet1!$A$2:$J$621,COLUMN(H146)-COLUMN($B$4)+2,FALSE)</f>
        <v>152.7392</v>
      </c>
      <c r="I146">
        <f ca="1">VLOOKUP($A146,Sheet1!$A$2:$J$621,COLUMN(I146)-COLUMN($B$4)+2,FALSE)</f>
        <v>52.7392</v>
      </c>
      <c r="J146" t="str">
        <f ca="1">VLOOKUP($A146,Sheet1!$A$2:$J$621,COLUMN(J146)-COLUMN($B$4)+2,FALSE)</f>
        <v>是</v>
      </c>
      <c r="K146">
        <f ca="1" t="shared" si="36"/>
        <v>1</v>
      </c>
      <c r="L146" s="7">
        <f ca="1" t="shared" si="37"/>
        <v>1</v>
      </c>
      <c r="M146" s="7" cm="1">
        <f ca="1" t="array" ref="M146">IF(L145="",IF(OR(G145=0,G145=""),M145,""),IF(ROW()&lt;32,"",AVERAGE(IF(OFFSET(L$2,ROW()-31,0,30,1)&lt;&gt;"",OFFSET(L$2,ROW()-31,0,30,1)))))</f>
        <v>0.766666666666667</v>
      </c>
      <c r="N146" s="8">
        <f ca="1" t="shared" si="32"/>
        <v>0.781720430107527</v>
      </c>
      <c r="O146" s="7">
        <f ca="1" t="array" ref="O146">IF(L145="","",IF(ROW()&lt;32,"",AVERAGE(IF(OFFSET(L$2,ROW()-21,0,20,1)&lt;&gt;"",OFFSET(L$2,ROW()-21,0,20,1)))))</f>
        <v>0.7</v>
      </c>
      <c r="P146" s="8">
        <f ca="1" t="shared" si="23"/>
        <v>0.719354838709677</v>
      </c>
      <c r="Q146" s="7">
        <f ca="1" t="shared" si="38"/>
        <v>52.7392</v>
      </c>
      <c r="R146" s="7">
        <f ca="1" t="shared" si="40"/>
        <v>9576.56319999996</v>
      </c>
      <c r="S146" s="14">
        <f ca="1" t="shared" si="24"/>
        <v>-0.018385391820506</v>
      </c>
      <c r="T146" s="15">
        <f ca="1" t="shared" si="25"/>
        <v>0.781720430107527</v>
      </c>
      <c r="U146" s="14">
        <f ca="1" t="shared" si="26"/>
        <v>0.0600488504793221</v>
      </c>
      <c r="V146" s="9">
        <f ca="1" t="shared" si="27"/>
        <v>0.860620095908532</v>
      </c>
      <c r="W146" s="16">
        <f ca="1" t="shared" si="33"/>
        <v>0.758783737615306</v>
      </c>
      <c r="X146" s="17">
        <f ca="1" t="shared" si="28"/>
        <v>0.294754196683941</v>
      </c>
      <c r="Y146" s="9">
        <f ca="1" t="shared" si="29"/>
        <v>0.359845792318843</v>
      </c>
      <c r="Z146" s="5">
        <f ca="1" t="shared" si="30"/>
        <v>0.0393431091525389</v>
      </c>
      <c r="AA146">
        <f ca="1" t="shared" si="39"/>
        <v>0</v>
      </c>
      <c r="AB146">
        <f ca="1" t="shared" si="35"/>
        <v>9799.99</v>
      </c>
      <c r="AC146">
        <f ca="1" t="shared" si="31"/>
        <v>1</v>
      </c>
      <c r="AD146" s="5">
        <f ca="1" t="shared" si="34"/>
        <v>0</v>
      </c>
      <c r="AE146">
        <f ca="1">IF(X146&gt;=$Y$1,I146,0)</f>
        <v>0</v>
      </c>
    </row>
    <row r="147" spans="1:31">
      <c r="A147" cm="1">
        <f ca="1" t="array" ref="A147">INDEX(Sheet1!$A$2:$J$621,RANDBETWEEN(1,COUNTA(Sheet1!$A$2:$A$621)),COLUMN(A146))</f>
        <v>3275689</v>
      </c>
      <c r="B147" t="str">
        <f ca="1">VLOOKUP($A147,Sheet1!$A$2:$J$621,COLUMN(B147)-COLUMN($B$4)+2,FALSE)</f>
        <v>2025-04-19 17:36:13</v>
      </c>
      <c r="C147" t="str">
        <f ca="1">VLOOKUP($A147,Sheet1!$A$2:$J$621,COLUMN(C147)-COLUMN($B$4)+2,FALSE)</f>
        <v>小单31.45  小双34.28  大单34.28</v>
      </c>
      <c r="D147" t="str">
        <f ca="1">VLOOKUP($A147,Sheet1!$A$2:$J$621,COLUMN(D147)-COLUMN($B$4)+2,FALSE)</f>
        <v>小单</v>
      </c>
      <c r="E147">
        <f ca="1">VLOOKUP($A147,Sheet1!$A$2:$J$621,COLUMN(E147)-COLUMN($B$4)+2,FALSE)</f>
        <v>100.01</v>
      </c>
      <c r="F147">
        <f ca="1">VLOOKUP($A147,Sheet1!$A$2:$J$621,COLUMN(F147)-COLUMN($B$4)+2,FALSE)</f>
        <v>10</v>
      </c>
      <c r="G147" t="str">
        <f ca="1">VLOOKUP($A147,Sheet1!$A$2:$J$621,COLUMN(G147)-COLUMN($B$4)+2,FALSE)</f>
        <v>小双</v>
      </c>
      <c r="H147">
        <f ca="1">VLOOKUP($A147,Sheet1!$A$2:$J$621,COLUMN(H147)-COLUMN($B$4)+2,FALSE)</f>
        <v>148.4324</v>
      </c>
      <c r="I147">
        <f ca="1">VLOOKUP($A147,Sheet1!$A$2:$J$621,COLUMN(I147)-COLUMN($B$4)+2,FALSE)</f>
        <v>48.4224</v>
      </c>
      <c r="J147" t="str">
        <f ca="1">VLOOKUP($A147,Sheet1!$A$2:$J$621,COLUMN(J147)-COLUMN($B$4)+2,FALSE)</f>
        <v>是</v>
      </c>
      <c r="K147">
        <f ca="1" t="shared" si="36"/>
        <v>1</v>
      </c>
      <c r="L147" s="7">
        <f ca="1" t="shared" si="37"/>
        <v>1</v>
      </c>
      <c r="M147" s="7" cm="1">
        <f ca="1" t="array" ref="M147">IF(L146="",IF(OR(G146=0,G146=""),M146,""),IF(ROW()&lt;32,"",AVERAGE(IF(OFFSET(L$2,ROW()-31,0,30,1)&lt;&gt;"",OFFSET(L$2,ROW()-31,0,30,1)))))</f>
        <v>0.766666666666667</v>
      </c>
      <c r="N147" s="8">
        <f ca="1" t="shared" si="32"/>
        <v>0.781720430107527</v>
      </c>
      <c r="O147" s="7">
        <f ca="1" t="array" ref="O147">IF(L146="","",IF(ROW()&lt;32,"",AVERAGE(IF(OFFSET(L$2,ROW()-21,0,20,1)&lt;&gt;"",OFFSET(L$2,ROW()-21,0,20,1)))))</f>
        <v>0.7</v>
      </c>
      <c r="P147" s="8">
        <f ca="1" t="shared" si="23"/>
        <v>0.719354838709677</v>
      </c>
      <c r="Q147" s="7">
        <f ca="1" t="shared" si="38"/>
        <v>48.4224</v>
      </c>
      <c r="R147" s="7">
        <f ca="1" t="shared" si="40"/>
        <v>9624.98559999996</v>
      </c>
      <c r="S147" s="14">
        <f ca="1" t="shared" si="24"/>
        <v>-0.0182859928844282</v>
      </c>
      <c r="T147" s="15">
        <f ca="1" t="shared" si="25"/>
        <v>0.781720430107527</v>
      </c>
      <c r="U147" s="14">
        <f ca="1" t="shared" si="26"/>
        <v>0.0600488504793221</v>
      </c>
      <c r="V147" s="9">
        <f ca="1" t="shared" si="27"/>
        <v>0.777259838407297</v>
      </c>
      <c r="W147" s="16">
        <f ca="1" t="shared" si="33"/>
        <v>0.762380861116435</v>
      </c>
      <c r="X147" s="17">
        <f ca="1" t="shared" si="28"/>
        <v>0.286807702964753</v>
      </c>
      <c r="Y147" s="9">
        <f ca="1" t="shared" si="29"/>
        <v>0.359956517426453</v>
      </c>
      <c r="Z147" s="5">
        <f ca="1" t="shared" si="30"/>
        <v>0.0391321590977126</v>
      </c>
      <c r="AA147">
        <f ca="1" t="shared" si="39"/>
        <v>0</v>
      </c>
      <c r="AB147">
        <f ca="1" t="shared" si="35"/>
        <v>9799.99</v>
      </c>
      <c r="AC147">
        <f ca="1" t="shared" si="31"/>
        <v>0</v>
      </c>
      <c r="AD147" s="5">
        <f ca="1" t="shared" si="34"/>
        <v>0</v>
      </c>
      <c r="AE147">
        <f ca="1">IF(X147&gt;=$Y$1,I147,0)</f>
        <v>0</v>
      </c>
    </row>
    <row r="148" spans="1:31">
      <c r="A148" cm="1">
        <f ca="1" t="array" ref="A148">INDEX(Sheet1!$A$2:$J$621,RANDBETWEEN(1,COUNTA(Sheet1!$A$2:$A$621)),COLUMN(A147))</f>
        <v>3275744</v>
      </c>
      <c r="B148" t="str">
        <f ca="1">VLOOKUP($A148,Sheet1!$A$2:$J$621,COLUMN(B148)-COLUMN($B$4)+2,FALSE)</f>
        <v>2025-04-19 21:21:46</v>
      </c>
      <c r="C148" t="str">
        <f ca="1">VLOOKUP($A148,Sheet1!$A$2:$J$621,COLUMN(C148)-COLUMN($B$4)+2,FALSE)</f>
        <v>小单32.36  小双35.28  大双32.36</v>
      </c>
      <c r="D148" t="str">
        <f ca="1">VLOOKUP($A148,Sheet1!$A$2:$J$621,COLUMN(D148)-COLUMN($B$4)+2,FALSE)</f>
        <v>小双</v>
      </c>
      <c r="E148">
        <f ca="1">VLOOKUP($A148,Sheet1!$A$2:$J$621,COLUMN(E148)-COLUMN($B$4)+2,FALSE)</f>
        <v>100</v>
      </c>
      <c r="F148">
        <f ca="1">VLOOKUP($A148,Sheet1!$A$2:$J$621,COLUMN(F148)-COLUMN($B$4)+2,FALSE)</f>
        <v>7</v>
      </c>
      <c r="G148" t="str">
        <f ca="1">VLOOKUP($A148,Sheet1!$A$2:$J$621,COLUMN(G148)-COLUMN($B$4)+2,FALSE)</f>
        <v>小单</v>
      </c>
      <c r="H148">
        <f ca="1">VLOOKUP($A148,Sheet1!$A$2:$J$621,COLUMN(H148)-COLUMN($B$4)+2,FALSE)</f>
        <v>152.7392</v>
      </c>
      <c r="I148">
        <f ca="1">VLOOKUP($A148,Sheet1!$A$2:$J$621,COLUMN(I148)-COLUMN($B$4)+2,FALSE)</f>
        <v>52.7392</v>
      </c>
      <c r="J148" t="str">
        <f ca="1">VLOOKUP($A148,Sheet1!$A$2:$J$621,COLUMN(J148)-COLUMN($B$4)+2,FALSE)</f>
        <v>是</v>
      </c>
      <c r="K148">
        <f ca="1" t="shared" si="36"/>
        <v>1</v>
      </c>
      <c r="L148" s="7">
        <f ca="1" t="shared" si="37"/>
        <v>1</v>
      </c>
      <c r="M148" s="7" cm="1">
        <f ca="1" t="array" ref="M148">IF(L147="",IF(OR(G147=0,G147=""),M147,""),IF(ROW()&lt;32,"",AVERAGE(IF(OFFSET(L$2,ROW()-31,0,30,1)&lt;&gt;"",OFFSET(L$2,ROW()-31,0,30,1)))))</f>
        <v>0.766666666666667</v>
      </c>
      <c r="N148" s="8">
        <f ca="1" t="shared" si="32"/>
        <v>0.781720430107527</v>
      </c>
      <c r="O148" s="7">
        <f ca="1" t="array" ref="O148">IF(L147="","",IF(ROW()&lt;32,"",AVERAGE(IF(OFFSET(L$2,ROW()-21,0,20,1)&lt;&gt;"",OFFSET(L$2,ROW()-21,0,20,1)))))</f>
        <v>0.7</v>
      </c>
      <c r="P148" s="8">
        <f ca="1" t="shared" si="23"/>
        <v>0.719354838709677</v>
      </c>
      <c r="Q148" s="7">
        <f ca="1" t="shared" si="38"/>
        <v>52.7392</v>
      </c>
      <c r="R148" s="7">
        <f ca="1" t="shared" si="40"/>
        <v>9677.72479999996</v>
      </c>
      <c r="S148" s="14">
        <f ca="1" t="shared" si="24"/>
        <v>-0.018196833417387</v>
      </c>
      <c r="T148" s="15">
        <f ca="1" t="shared" si="25"/>
        <v>0.781720430107527</v>
      </c>
      <c r="U148" s="14">
        <f ca="1" t="shared" si="26"/>
        <v>0.0600488504793221</v>
      </c>
      <c r="V148" s="9">
        <f ca="1" t="shared" si="27"/>
        <v>0.701643478704437</v>
      </c>
      <c r="W148" s="16">
        <f ca="1" t="shared" si="33"/>
        <v>0.758783737615306</v>
      </c>
      <c r="X148" s="17">
        <f ca="1" t="shared" si="28"/>
        <v>0.278913102484467</v>
      </c>
      <c r="Y148" s="9">
        <f ca="1" t="shared" si="29"/>
        <v>0.359538931311211</v>
      </c>
      <c r="Z148" s="5">
        <f ca="1" t="shared" si="30"/>
        <v>0.0399199870014867</v>
      </c>
      <c r="AA148">
        <f ca="1" t="shared" si="39"/>
        <v>0</v>
      </c>
      <c r="AB148">
        <f ca="1" t="shared" si="35"/>
        <v>9799.99</v>
      </c>
      <c r="AC148">
        <f ca="1" t="shared" si="31"/>
        <v>0</v>
      </c>
      <c r="AD148" s="5">
        <f ca="1" t="shared" si="34"/>
        <v>0</v>
      </c>
      <c r="AE148">
        <f ca="1">IF(X148&gt;=$Y$1,I148,0)</f>
        <v>0</v>
      </c>
    </row>
    <row r="149" spans="1:31">
      <c r="A149" cm="1">
        <f ca="1" t="array" ref="A149">INDEX(Sheet1!$A$2:$J$621,RANDBETWEEN(1,COUNTA(Sheet1!$A$2:$A$621)),COLUMN(A148))</f>
        <v>3275578</v>
      </c>
      <c r="B149" t="str">
        <f ca="1">VLOOKUP($A149,Sheet1!$A$2:$J$621,COLUMN(B149)-COLUMN($B$4)+2,FALSE)</f>
        <v>2025-04-19 11:07:42</v>
      </c>
      <c r="C149" t="str">
        <f ca="1">VLOOKUP($A149,Sheet1!$A$2:$J$621,COLUMN(C149)-COLUMN($B$4)+2,FALSE)</f>
        <v>小单32.36  大双32.36  大单35.28</v>
      </c>
      <c r="D149" t="str">
        <f ca="1">VLOOKUP($A149,Sheet1!$A$2:$J$621,COLUMN(D149)-COLUMN($B$4)+2,FALSE)</f>
        <v>大单</v>
      </c>
      <c r="E149">
        <f ca="1">VLOOKUP($A149,Sheet1!$A$2:$J$621,COLUMN(E149)-COLUMN($B$4)+2,FALSE)</f>
        <v>100</v>
      </c>
      <c r="F149">
        <f ca="1">VLOOKUP($A149,Sheet1!$A$2:$J$621,COLUMN(F149)-COLUMN($B$4)+2,FALSE)</f>
        <v>14</v>
      </c>
      <c r="G149" t="str">
        <f ca="1">VLOOKUP($A149,Sheet1!$A$2:$J$621,COLUMN(G149)-COLUMN($B$4)+2,FALSE)</f>
        <v>大双</v>
      </c>
      <c r="H149">
        <f ca="1">VLOOKUP($A149,Sheet1!$A$2:$J$621,COLUMN(H149)-COLUMN($B$4)+2,FALSE)</f>
        <v>0</v>
      </c>
      <c r="I149">
        <f ca="1">VLOOKUP($A149,Sheet1!$A$2:$J$621,COLUMN(I149)-COLUMN($B$4)+2,FALSE)</f>
        <v>-100</v>
      </c>
      <c r="J149" t="str">
        <f ca="1">VLOOKUP($A149,Sheet1!$A$2:$J$621,COLUMN(J149)-COLUMN($B$4)+2,FALSE)</f>
        <v>否</v>
      </c>
      <c r="K149">
        <f ca="1" t="shared" si="36"/>
        <v>0</v>
      </c>
      <c r="L149" s="7">
        <f ca="1" t="shared" si="37"/>
        <v>1</v>
      </c>
      <c r="M149" s="7" cm="1">
        <f ca="1" t="array" ref="M149">IF(L148="",IF(OR(G148=0,G148=""),M148,""),IF(ROW()&lt;32,"",AVERAGE(IF(OFFSET(L$2,ROW()-31,0,30,1)&lt;&gt;"",OFFSET(L$2,ROW()-31,0,30,1)))))</f>
        <v>0.766666666666667</v>
      </c>
      <c r="N149" s="8">
        <f ca="1" t="shared" si="32"/>
        <v>0.781720430107527</v>
      </c>
      <c r="O149" s="7">
        <f ca="1" t="array" ref="O149">IF(L148="","",IF(ROW()&lt;32,"",AVERAGE(IF(OFFSET(L$2,ROW()-21,0,20,1)&lt;&gt;"",OFFSET(L$2,ROW()-21,0,20,1)))))</f>
        <v>0.75</v>
      </c>
      <c r="P149" s="8">
        <f ca="1" t="shared" si="23"/>
        <v>0.766129032258065</v>
      </c>
      <c r="Q149" s="7">
        <f ca="1" t="shared" si="38"/>
        <v>-68.1</v>
      </c>
      <c r="R149" s="7">
        <f ca="1" t="shared" si="40"/>
        <v>9609.62479999996</v>
      </c>
      <c r="S149" s="14">
        <f ca="1" t="shared" si="24"/>
        <v>-0.0181017750318938</v>
      </c>
      <c r="T149" s="15">
        <f ca="1" t="shared" si="25"/>
        <v>0.781720430107527</v>
      </c>
      <c r="U149" s="14">
        <f ca="1" t="shared" si="26"/>
        <v>0.0600488504793221</v>
      </c>
      <c r="V149" s="9">
        <f ca="1" t="shared" si="27"/>
        <v>0.632116384984727</v>
      </c>
      <c r="W149" s="16">
        <f ca="1" t="shared" si="33"/>
        <v>0.762371195013624</v>
      </c>
      <c r="X149" s="17">
        <f ca="1" t="shared" si="28"/>
        <v>0.272347656367976</v>
      </c>
      <c r="Y149" s="9">
        <f ca="1" t="shared" si="29"/>
        <v>0.358711815153957</v>
      </c>
      <c r="Z149" s="5">
        <f ca="1" t="shared" si="30"/>
        <v>0.0414322607576247</v>
      </c>
      <c r="AA149">
        <f ca="1" t="shared" si="39"/>
        <v>0</v>
      </c>
      <c r="AB149">
        <f ca="1" t="shared" si="35"/>
        <v>9799.99</v>
      </c>
      <c r="AC149">
        <f ca="1" t="shared" si="31"/>
        <v>0</v>
      </c>
      <c r="AD149" s="5">
        <f ca="1" t="shared" si="34"/>
        <v>0</v>
      </c>
      <c r="AE149">
        <f ca="1">IF(X149&gt;=$Y$1,I149,0)</f>
        <v>0</v>
      </c>
    </row>
    <row r="150" spans="1:31">
      <c r="A150" cm="1">
        <f ca="1" t="array" ref="A150">INDEX(Sheet1!$A$2:$J$621,RANDBETWEEN(1,COUNTA(Sheet1!$A$2:$A$621)),COLUMN(A149))</f>
        <v>3275506</v>
      </c>
      <c r="B150" t="str">
        <f ca="1">VLOOKUP($A150,Sheet1!$A$2:$J$621,COLUMN(B150)-COLUMN($B$4)+2,FALSE)</f>
        <v>2025-04-19 06:55:48</v>
      </c>
      <c r="C150" t="str">
        <f ca="1">VLOOKUP($A150,Sheet1!$A$2:$J$621,COLUMN(C150)-COLUMN($B$4)+2,FALSE)</f>
        <v>小单32.36  小双35.28  大双32.36</v>
      </c>
      <c r="D150" t="str">
        <f ca="1">VLOOKUP($A150,Sheet1!$A$2:$J$621,COLUMN(D150)-COLUMN($B$4)+2,FALSE)</f>
        <v>小双</v>
      </c>
      <c r="E150">
        <f ca="1">VLOOKUP($A150,Sheet1!$A$2:$J$621,COLUMN(E150)-COLUMN($B$4)+2,FALSE)</f>
        <v>100</v>
      </c>
      <c r="F150">
        <f ca="1">VLOOKUP($A150,Sheet1!$A$2:$J$621,COLUMN(F150)-COLUMN($B$4)+2,FALSE)</f>
        <v>4</v>
      </c>
      <c r="G150" t="str">
        <f ca="1">VLOOKUP($A150,Sheet1!$A$2:$J$621,COLUMN(G150)-COLUMN($B$4)+2,FALSE)</f>
        <v>小双</v>
      </c>
      <c r="H150">
        <f ca="1">VLOOKUP($A150,Sheet1!$A$2:$J$621,COLUMN(H150)-COLUMN($B$4)+2,FALSE)</f>
        <v>152.7624</v>
      </c>
      <c r="I150">
        <f ca="1">VLOOKUP($A150,Sheet1!$A$2:$J$621,COLUMN(I150)-COLUMN($B$4)+2,FALSE)</f>
        <v>52.7624</v>
      </c>
      <c r="J150" t="str">
        <f ca="1">VLOOKUP($A150,Sheet1!$A$2:$J$621,COLUMN(J150)-COLUMN($B$4)+2,FALSE)</f>
        <v>是</v>
      </c>
      <c r="K150">
        <f ca="1" t="shared" si="36"/>
        <v>1</v>
      </c>
      <c r="L150" s="7">
        <f ca="1" t="shared" si="37"/>
        <v>1</v>
      </c>
      <c r="M150" s="7" cm="1">
        <f ca="1" t="array" ref="M150">IF(L149="",IF(OR(G149=0,G149=""),M149,""),IF(ROW()&lt;32,"",AVERAGE(IF(OFFSET(L$2,ROW()-31,0,30,1)&lt;&gt;"",OFFSET(L$2,ROW()-31,0,30,1)))))</f>
        <v>0.766666666666667</v>
      </c>
      <c r="N150" s="8">
        <f ca="1" t="shared" si="32"/>
        <v>0.781720430107527</v>
      </c>
      <c r="O150" s="7">
        <f ca="1" t="array" ref="O150">IF(L149="","",IF(ROW()&lt;32,"",AVERAGE(IF(OFFSET(L$2,ROW()-21,0,20,1)&lt;&gt;"",OFFSET(L$2,ROW()-21,0,20,1)))))</f>
        <v>0.8</v>
      </c>
      <c r="P150" s="8">
        <f ca="1" t="shared" si="23"/>
        <v>0.812903225806452</v>
      </c>
      <c r="Q150" s="7">
        <f ca="1" t="shared" si="38"/>
        <v>52.7624</v>
      </c>
      <c r="R150" s="7">
        <f ca="1" t="shared" si="40"/>
        <v>9662.38719999996</v>
      </c>
      <c r="S150" s="14">
        <f ca="1" t="shared" si="24"/>
        <v>-0.0297777969115006</v>
      </c>
      <c r="T150" s="15">
        <f ca="1" t="shared" si="25"/>
        <v>0.781720430107527</v>
      </c>
      <c r="U150" s="14">
        <f ca="1" t="shared" si="26"/>
        <v>0.0600488504793221</v>
      </c>
      <c r="V150" s="9">
        <f ca="1" t="shared" si="27"/>
        <v>0.539885572610789</v>
      </c>
      <c r="W150" s="16">
        <f ca="1" t="shared" si="33"/>
        <v>0.663146138284861</v>
      </c>
      <c r="X150" s="17">
        <f ca="1" t="shared" si="28"/>
        <v>0.249699262893824</v>
      </c>
      <c r="Y150" s="9">
        <f ca="1" t="shared" si="29"/>
        <v>0.356708637577719</v>
      </c>
      <c r="Z150" s="5">
        <f ca="1" t="shared" si="30"/>
        <v>0.0450442104987927</v>
      </c>
      <c r="AA150">
        <f ca="1" t="shared" si="39"/>
        <v>0</v>
      </c>
      <c r="AB150">
        <f ca="1" t="shared" si="35"/>
        <v>9799.99</v>
      </c>
      <c r="AC150">
        <f ca="1" t="shared" si="31"/>
        <v>1</v>
      </c>
      <c r="AD150" s="5">
        <f ca="1" t="shared" si="34"/>
        <v>0</v>
      </c>
      <c r="AE150">
        <f ca="1">IF(X150&gt;=$Y$1,I150,0)</f>
        <v>0</v>
      </c>
    </row>
    <row r="151" spans="1:31">
      <c r="A151" cm="1">
        <f ca="1" t="array" ref="A151">INDEX(Sheet1!$A$2:$J$621,RANDBETWEEN(1,COUNTA(Sheet1!$A$2:$A$621)),COLUMN(A150))</f>
        <v>3275592</v>
      </c>
      <c r="B151" t="str">
        <f ca="1">VLOOKUP($A151,Sheet1!$A$2:$J$621,COLUMN(B151)-COLUMN($B$4)+2,FALSE)</f>
        <v>2025-04-19 11:56:43</v>
      </c>
      <c r="C151" t="str">
        <f ca="1">VLOOKUP($A151,Sheet1!$A$2:$J$621,COLUMN(C151)-COLUMN($B$4)+2,FALSE)</f>
        <v>小单32.36  大双32.36  大单35.28</v>
      </c>
      <c r="D151" t="str">
        <f ca="1">VLOOKUP($A151,Sheet1!$A$2:$J$621,COLUMN(D151)-COLUMN($B$4)+2,FALSE)</f>
        <v>大单</v>
      </c>
      <c r="E151">
        <f ca="1">VLOOKUP($A151,Sheet1!$A$2:$J$621,COLUMN(E151)-COLUMN($B$4)+2,FALSE)</f>
        <v>100</v>
      </c>
      <c r="F151">
        <f ca="1">VLOOKUP($A151,Sheet1!$A$2:$J$621,COLUMN(F151)-COLUMN($B$4)+2,FALSE)</f>
        <v>19</v>
      </c>
      <c r="G151" t="str">
        <f ca="1">VLOOKUP($A151,Sheet1!$A$2:$J$621,COLUMN(G151)-COLUMN($B$4)+2,FALSE)</f>
        <v>大单</v>
      </c>
      <c r="H151">
        <f ca="1">VLOOKUP($A151,Sheet1!$A$2:$J$621,COLUMN(H151)-COLUMN($B$4)+2,FALSE)</f>
        <v>152.7624</v>
      </c>
      <c r="I151">
        <f ca="1">VLOOKUP($A151,Sheet1!$A$2:$J$621,COLUMN(I151)-COLUMN($B$4)+2,FALSE)</f>
        <v>52.7624</v>
      </c>
      <c r="J151" t="str">
        <f ca="1">VLOOKUP($A151,Sheet1!$A$2:$J$621,COLUMN(J151)-COLUMN($B$4)+2,FALSE)</f>
        <v>是</v>
      </c>
      <c r="K151">
        <f ca="1" t="shared" si="36"/>
        <v>1</v>
      </c>
      <c r="L151" s="7">
        <f ca="1" t="shared" si="37"/>
        <v>1</v>
      </c>
      <c r="M151" s="7" cm="1">
        <f ca="1" t="array" ref="M151">IF(L150="",IF(OR(G150=0,G150=""),M150,""),IF(ROW()&lt;32,"",AVERAGE(IF(OFFSET(L$2,ROW()-31,0,30,1)&lt;&gt;"",OFFSET(L$2,ROW()-31,0,30,1)))))</f>
        <v>0.766666666666667</v>
      </c>
      <c r="N151" s="8">
        <f ca="1" t="shared" si="32"/>
        <v>0.781720430107527</v>
      </c>
      <c r="O151" s="7">
        <f ca="1" t="array" ref="O151">IF(L150="","",IF(ROW()&lt;32,"",AVERAGE(IF(OFFSET(L$2,ROW()-21,0,20,1)&lt;&gt;"",OFFSET(L$2,ROW()-21,0,20,1)))))</f>
        <v>0.85</v>
      </c>
      <c r="P151" s="8">
        <f ca="1" t="shared" si="23"/>
        <v>0.859677419354839</v>
      </c>
      <c r="Q151" s="7">
        <f ca="1" t="shared" si="38"/>
        <v>52.7624</v>
      </c>
      <c r="R151" s="7">
        <f ca="1" t="shared" si="40"/>
        <v>9715.14959999996</v>
      </c>
      <c r="S151" s="14">
        <f ca="1" t="shared" si="24"/>
        <v>-0.029196874360243</v>
      </c>
      <c r="T151" s="15">
        <f ca="1" t="shared" si="25"/>
        <v>0.781720430107527</v>
      </c>
      <c r="U151" s="14">
        <f ca="1" t="shared" si="26"/>
        <v>0.0600488504793221</v>
      </c>
      <c r="V151" s="9">
        <f ca="1" t="shared" si="27"/>
        <v>0.44972620317083</v>
      </c>
      <c r="W151" s="16">
        <f ca="1" t="shared" si="33"/>
        <v>0.666484420069688</v>
      </c>
      <c r="X151" s="17">
        <f ca="1" t="shared" si="28"/>
        <v>0.241191430893688</v>
      </c>
      <c r="Y151" s="9">
        <f ca="1" t="shared" si="29"/>
        <v>0.352916469727352</v>
      </c>
      <c r="Z151" s="5">
        <f ca="1" t="shared" si="30"/>
        <v>0.0495913856127881</v>
      </c>
      <c r="AA151">
        <f ca="1" t="shared" si="39"/>
        <v>0</v>
      </c>
      <c r="AB151">
        <f ca="1" t="shared" si="35"/>
        <v>9799.99</v>
      </c>
      <c r="AC151">
        <f ca="1" t="shared" si="31"/>
        <v>0</v>
      </c>
      <c r="AD151" s="5">
        <f ca="1" t="shared" si="34"/>
        <v>0</v>
      </c>
      <c r="AE151">
        <f ca="1">IF(X151&gt;=$Y$1,I151,0)</f>
        <v>0</v>
      </c>
    </row>
    <row r="152" spans="1:31">
      <c r="A152" cm="1">
        <f ca="1" t="array" ref="A152">INDEX(Sheet1!$A$2:$J$621,RANDBETWEEN(1,COUNTA(Sheet1!$A$2:$A$621)),COLUMN(A151))</f>
        <v>3275434</v>
      </c>
      <c r="B152" t="str">
        <f ca="1">VLOOKUP($A152,Sheet1!$A$2:$J$621,COLUMN(B152)-COLUMN($B$4)+2,FALSE)</f>
        <v>2025-04-19 02:43:46</v>
      </c>
      <c r="C152" t="str">
        <f ca="1">VLOOKUP($A152,Sheet1!$A$2:$J$621,COLUMN(C152)-COLUMN($B$4)+2,FALSE)</f>
        <v>小单31.45  小双34.28  大单34.28</v>
      </c>
      <c r="D152" t="str">
        <f ca="1">VLOOKUP($A152,Sheet1!$A$2:$J$621,COLUMN(D152)-COLUMN($B$4)+2,FALSE)</f>
        <v>小单</v>
      </c>
      <c r="E152">
        <f ca="1">VLOOKUP($A152,Sheet1!$A$2:$J$621,COLUMN(E152)-COLUMN($B$4)+2,FALSE)</f>
        <v>100.01</v>
      </c>
      <c r="F152">
        <f ca="1">VLOOKUP($A152,Sheet1!$A$2:$J$621,COLUMN(F152)-COLUMN($B$4)+2,FALSE)</f>
        <v>10</v>
      </c>
      <c r="G152" t="str">
        <f ca="1">VLOOKUP($A152,Sheet1!$A$2:$J$621,COLUMN(G152)-COLUMN($B$4)+2,FALSE)</f>
        <v>小双</v>
      </c>
      <c r="H152">
        <f ca="1">VLOOKUP($A152,Sheet1!$A$2:$J$621,COLUMN(H152)-COLUMN($B$4)+2,FALSE)</f>
        <v>148.4324</v>
      </c>
      <c r="I152">
        <f ca="1">VLOOKUP($A152,Sheet1!$A$2:$J$621,COLUMN(I152)-COLUMN($B$4)+2,FALSE)</f>
        <v>48.4224</v>
      </c>
      <c r="J152" t="str">
        <f ca="1">VLOOKUP($A152,Sheet1!$A$2:$J$621,COLUMN(J152)-COLUMN($B$4)+2,FALSE)</f>
        <v>是</v>
      </c>
      <c r="K152">
        <f ca="1" t="shared" si="36"/>
        <v>1</v>
      </c>
      <c r="L152" s="7">
        <f ca="1" t="shared" si="37"/>
        <v>1</v>
      </c>
      <c r="M152" s="7" cm="1">
        <f ca="1" t="array" ref="M152">IF(L151="",IF(OR(G151=0,G151=""),M151,""),IF(ROW()&lt;32,"",AVERAGE(IF(OFFSET(L$2,ROW()-31,0,30,1)&lt;&gt;"",OFFSET(L$2,ROW()-31,0,30,1)))))</f>
        <v>0.8</v>
      </c>
      <c r="N152" s="8">
        <f ca="1" t="shared" si="32"/>
        <v>0.781720430107527</v>
      </c>
      <c r="O152" s="7">
        <f ca="1" t="array" ref="O152">IF(L151="","",IF(ROW()&lt;32,"",AVERAGE(IF(OFFSET(L$2,ROW()-21,0,20,1)&lt;&gt;"",OFFSET(L$2,ROW()-21,0,20,1)))))</f>
        <v>0.85</v>
      </c>
      <c r="P152" s="8">
        <f ca="1" t="shared" si="23"/>
        <v>0.859677419354839</v>
      </c>
      <c r="Q152" s="7">
        <f ca="1" t="shared" si="38"/>
        <v>48.4224</v>
      </c>
      <c r="R152" s="7">
        <f ca="1" t="shared" si="40"/>
        <v>9763.57199999996</v>
      </c>
      <c r="S152" s="14">
        <f ca="1" t="shared" si="24"/>
        <v>-0.0139880214025153</v>
      </c>
      <c r="T152" s="15">
        <f ca="1" t="shared" si="25"/>
        <v>0.781720430107527</v>
      </c>
      <c r="U152" s="14">
        <f ca="1" t="shared" si="26"/>
        <v>0.0587083232751196</v>
      </c>
      <c r="V152" s="9">
        <f ca="1" t="shared" si="27"/>
        <v>0.377593418678451</v>
      </c>
      <c r="W152" s="16">
        <f ca="1" t="shared" si="33"/>
        <v>0.669822701854515</v>
      </c>
      <c r="X152" s="17">
        <f ca="1" t="shared" si="28"/>
        <v>0.239276794671512</v>
      </c>
      <c r="Y152" s="9">
        <f ca="1" t="shared" si="29"/>
        <v>0.347414169451048</v>
      </c>
      <c r="Z152" s="5">
        <f ca="1" t="shared" si="30"/>
        <v>0.0526434250373666</v>
      </c>
      <c r="AA152">
        <f ca="1" t="shared" si="39"/>
        <v>0</v>
      </c>
      <c r="AB152">
        <f ca="1" t="shared" si="35"/>
        <v>9799.99</v>
      </c>
      <c r="AC152">
        <f ca="1" t="shared" si="31"/>
        <v>0</v>
      </c>
      <c r="AD152" s="5">
        <f ca="1" t="shared" si="34"/>
        <v>0</v>
      </c>
      <c r="AE152">
        <f ca="1">IF(X152&gt;=$Y$1,I152,0)</f>
        <v>0</v>
      </c>
    </row>
    <row r="153" spans="1:31">
      <c r="A153" cm="1">
        <f ca="1" t="array" ref="A153">INDEX(Sheet1!$A$2:$J$621,RANDBETWEEN(1,COUNTA(Sheet1!$A$2:$A$621)),COLUMN(A152))</f>
        <v>3275723</v>
      </c>
      <c r="B153" t="str">
        <f ca="1">VLOOKUP($A153,Sheet1!$A$2:$J$621,COLUMN(B153)-COLUMN($B$4)+2,FALSE)</f>
        <v>2025-04-19 20:08:18</v>
      </c>
      <c r="C153" t="str">
        <f ca="1">VLOOKUP($A153,Sheet1!$A$2:$J$621,COLUMN(C153)-COLUMN($B$4)+2,FALSE)</f>
        <v>小单32.36  小双35.28  大双32.36</v>
      </c>
      <c r="D153" t="str">
        <f ca="1">VLOOKUP($A153,Sheet1!$A$2:$J$621,COLUMN(D153)-COLUMN($B$4)+2,FALSE)</f>
        <v>小双</v>
      </c>
      <c r="E153">
        <f ca="1">VLOOKUP($A153,Sheet1!$A$2:$J$621,COLUMN(E153)-COLUMN($B$4)+2,FALSE)</f>
        <v>100</v>
      </c>
      <c r="F153">
        <f ca="1">VLOOKUP($A153,Sheet1!$A$2:$J$621,COLUMN(F153)-COLUMN($B$4)+2,FALSE)</f>
        <v>11</v>
      </c>
      <c r="G153" t="str">
        <f ca="1">VLOOKUP($A153,Sheet1!$A$2:$J$621,COLUMN(G153)-COLUMN($B$4)+2,FALSE)</f>
        <v>小单</v>
      </c>
      <c r="H153">
        <f ca="1">VLOOKUP($A153,Sheet1!$A$2:$J$621,COLUMN(H153)-COLUMN($B$4)+2,FALSE)</f>
        <v>152.7392</v>
      </c>
      <c r="I153">
        <f ca="1">VLOOKUP($A153,Sheet1!$A$2:$J$621,COLUMN(I153)-COLUMN($B$4)+2,FALSE)</f>
        <v>52.7392</v>
      </c>
      <c r="J153" t="str">
        <f ca="1">VLOOKUP($A153,Sheet1!$A$2:$J$621,COLUMN(J153)-COLUMN($B$4)+2,FALSE)</f>
        <v>是</v>
      </c>
      <c r="K153">
        <f ca="1" t="shared" si="36"/>
        <v>1</v>
      </c>
      <c r="L153" s="7">
        <f ca="1" t="shared" si="37"/>
        <v>1</v>
      </c>
      <c r="M153" s="7" cm="1">
        <f ca="1" t="array" ref="M153">IF(L152="",IF(OR(G152=0,G152=""),M152,""),IF(ROW()&lt;32,"",AVERAGE(IF(OFFSET(L$2,ROW()-31,0,30,1)&lt;&gt;"",OFFSET(L$2,ROW()-31,0,30,1)))))</f>
        <v>0.8</v>
      </c>
      <c r="N153" s="8">
        <f ca="1" t="shared" si="32"/>
        <v>0.812903225806452</v>
      </c>
      <c r="O153" s="7">
        <f ca="1" t="array" ref="O153">IF(L152="","",IF(ROW()&lt;32,"",AVERAGE(IF(OFFSET(L$2,ROW()-21,0,20,1)&lt;&gt;"",OFFSET(L$2,ROW()-21,0,20,1)))))</f>
        <v>0.9</v>
      </c>
      <c r="P153" s="8">
        <f ca="1" t="shared" si="23"/>
        <v>0.906451612903226</v>
      </c>
      <c r="Q153" s="7">
        <f ca="1" t="shared" si="38"/>
        <v>52.7392</v>
      </c>
      <c r="R153" s="7">
        <f ca="1" t="shared" si="40"/>
        <v>9816.31119999996</v>
      </c>
      <c r="S153" s="14">
        <f ca="1" t="shared" si="24"/>
        <v>-0.00217695207332978</v>
      </c>
      <c r="T153" s="15">
        <f ca="1" t="shared" si="25"/>
        <v>0.812903225806452</v>
      </c>
      <c r="U153" s="14">
        <f ca="1" t="shared" si="26"/>
        <v>0.0587083232751196</v>
      </c>
      <c r="V153" s="9">
        <f ca="1" t="shared" si="27"/>
        <v>0.321039980968212</v>
      </c>
      <c r="W153" s="16">
        <f ca="1" t="shared" si="33"/>
        <v>0.765994033631652</v>
      </c>
      <c r="X153" s="17">
        <f ca="1" t="shared" si="28"/>
        <v>0.253018464016742</v>
      </c>
      <c r="Y153" s="9">
        <f ca="1" t="shared" si="29"/>
        <v>0.342640378178371</v>
      </c>
      <c r="Z153" s="5">
        <f ca="1" t="shared" si="30"/>
        <v>0.0544620915193141</v>
      </c>
      <c r="AA153">
        <f ca="1" t="shared" si="39"/>
        <v>0</v>
      </c>
      <c r="AB153">
        <f ca="1" t="shared" si="35"/>
        <v>9799.99</v>
      </c>
      <c r="AC153">
        <f ca="1" t="shared" si="31"/>
        <v>0</v>
      </c>
      <c r="AD153" s="5">
        <f ca="1" t="shared" si="34"/>
        <v>0</v>
      </c>
      <c r="AE153">
        <f ca="1">IF(X153&gt;=$Y$1,I153,0)</f>
        <v>0</v>
      </c>
    </row>
    <row r="154" spans="1:31">
      <c r="A154" cm="1">
        <f ca="1" t="array" ref="A154">INDEX(Sheet1!$A$2:$J$621,RANDBETWEEN(1,COUNTA(Sheet1!$A$2:$A$621)),COLUMN(A153))</f>
        <v>3275591</v>
      </c>
      <c r="B154" t="str">
        <f ca="1">VLOOKUP($A154,Sheet1!$A$2:$J$621,COLUMN(B154)-COLUMN($B$4)+2,FALSE)</f>
        <v>2025-04-19 11:53:13</v>
      </c>
      <c r="C154" t="str">
        <f ca="1">VLOOKUP($A154,Sheet1!$A$2:$J$621,COLUMN(C154)-COLUMN($B$4)+2,FALSE)</f>
        <v>小单32.36  大双32.36  大单35.28</v>
      </c>
      <c r="D154" t="str">
        <f ca="1">VLOOKUP($A154,Sheet1!$A$2:$J$621,COLUMN(D154)-COLUMN($B$4)+2,FALSE)</f>
        <v>大单</v>
      </c>
      <c r="E154">
        <f ca="1">VLOOKUP($A154,Sheet1!$A$2:$J$621,COLUMN(E154)-COLUMN($B$4)+2,FALSE)</f>
        <v>100</v>
      </c>
      <c r="F154">
        <f ca="1">VLOOKUP($A154,Sheet1!$A$2:$J$621,COLUMN(F154)-COLUMN($B$4)+2,FALSE)</f>
        <v>17</v>
      </c>
      <c r="G154" t="str">
        <f ca="1">VLOOKUP($A154,Sheet1!$A$2:$J$621,COLUMN(G154)-COLUMN($B$4)+2,FALSE)</f>
        <v>大单</v>
      </c>
      <c r="H154">
        <f ca="1">VLOOKUP($A154,Sheet1!$A$2:$J$621,COLUMN(H154)-COLUMN($B$4)+2,FALSE)</f>
        <v>152.7624</v>
      </c>
      <c r="I154">
        <f ca="1">VLOOKUP($A154,Sheet1!$A$2:$J$621,COLUMN(I154)-COLUMN($B$4)+2,FALSE)</f>
        <v>52.7624</v>
      </c>
      <c r="J154" t="str">
        <f ca="1">VLOOKUP($A154,Sheet1!$A$2:$J$621,COLUMN(J154)-COLUMN($B$4)+2,FALSE)</f>
        <v>是</v>
      </c>
      <c r="K154">
        <f ca="1" t="shared" si="36"/>
        <v>1</v>
      </c>
      <c r="L154" s="7">
        <f ca="1" t="shared" si="37"/>
        <v>1</v>
      </c>
      <c r="M154" s="7" cm="1">
        <f ca="1" t="array" ref="M154">IF(L153="",IF(OR(G153=0,G153=""),M153,""),IF(ROW()&lt;32,"",AVERAGE(IF(OFFSET(L$2,ROW()-31,0,30,1)&lt;&gt;"",OFFSET(L$2,ROW()-31,0,30,1)))))</f>
        <v>0.8</v>
      </c>
      <c r="N154" s="8">
        <f ca="1" t="shared" si="32"/>
        <v>0.812903225806452</v>
      </c>
      <c r="O154" s="7">
        <f ca="1" t="array" ref="O154">IF(L153="","",IF(ROW()&lt;32,"",AVERAGE(IF(OFFSET(L$2,ROW()-21,0,20,1)&lt;&gt;"",OFFSET(L$2,ROW()-21,0,20,1)))))</f>
        <v>0.95</v>
      </c>
      <c r="P154" s="8">
        <f ca="1" t="shared" si="23"/>
        <v>0.953225806451613</v>
      </c>
      <c r="Q154" s="7">
        <f ca="1" t="shared" si="38"/>
        <v>52.7624</v>
      </c>
      <c r="R154" s="7">
        <f ca="1" t="shared" si="40"/>
        <v>9869.07359999996</v>
      </c>
      <c r="S154" s="14">
        <f ca="1" t="shared" si="24"/>
        <v>-0.0017284113731348</v>
      </c>
      <c r="T154" s="15">
        <f ca="1" t="shared" si="25"/>
        <v>0.812903225806452</v>
      </c>
      <c r="U154" s="14">
        <f ca="1" t="shared" si="26"/>
        <v>0.0587083232751196</v>
      </c>
      <c r="V154" s="9">
        <f ca="1" t="shared" si="27"/>
        <v>0.268774155677602</v>
      </c>
      <c r="W154" s="16">
        <f ca="1" t="shared" si="33"/>
        <v>0.883568169008963</v>
      </c>
      <c r="X154" s="17">
        <f ca="1" t="shared" si="28"/>
        <v>0.259683857235471</v>
      </c>
      <c r="Y154" s="9">
        <f ca="1" t="shared" si="29"/>
        <v>0.338812198732807</v>
      </c>
      <c r="Z154" s="5">
        <f ca="1" t="shared" si="30"/>
        <v>0.056097777277409</v>
      </c>
      <c r="AA154">
        <f ca="1" t="shared" si="39"/>
        <v>0</v>
      </c>
      <c r="AB154">
        <f ca="1" t="shared" si="35"/>
        <v>9799.99</v>
      </c>
      <c r="AC154">
        <f ca="1" t="shared" si="31"/>
        <v>0</v>
      </c>
      <c r="AD154" s="5">
        <f ca="1" t="shared" si="34"/>
        <v>0</v>
      </c>
      <c r="AE154">
        <f ca="1">IF(X154&gt;=$Y$1,I154,0)</f>
        <v>0</v>
      </c>
    </row>
    <row r="155" spans="1:31">
      <c r="A155" cm="1">
        <f ca="1" t="array" ref="A155">INDEX(Sheet1!$A$2:$J$621,RANDBETWEEN(1,COUNTA(Sheet1!$A$2:$A$621)),COLUMN(A154))</f>
        <v>3276087</v>
      </c>
      <c r="B155" t="str">
        <f ca="1">VLOOKUP($A155,Sheet1!$A$2:$J$621,COLUMN(B155)-COLUMN($B$4)+2,FALSE)</f>
        <v>2025-04-20 17:22:13</v>
      </c>
      <c r="C155" t="str">
        <f ca="1">VLOOKUP($A155,Sheet1!$A$2:$J$621,COLUMN(C155)-COLUMN($B$4)+2,FALSE)</f>
        <v>小单32.36  小双35.28  大双32.36</v>
      </c>
      <c r="D155" t="str">
        <f ca="1">VLOOKUP($A155,Sheet1!$A$2:$J$621,COLUMN(D155)-COLUMN($B$4)+2,FALSE)</f>
        <v>小双</v>
      </c>
      <c r="E155">
        <f ca="1">VLOOKUP($A155,Sheet1!$A$2:$J$621,COLUMN(E155)-COLUMN($B$4)+2,FALSE)</f>
        <v>100</v>
      </c>
      <c r="F155">
        <f ca="1">VLOOKUP($A155,Sheet1!$A$2:$J$621,COLUMN(F155)-COLUMN($B$4)+2,FALSE)</f>
        <v>18</v>
      </c>
      <c r="G155" t="str">
        <f ca="1">VLOOKUP($A155,Sheet1!$A$2:$J$621,COLUMN(G155)-COLUMN($B$4)+2,FALSE)</f>
        <v>大双</v>
      </c>
      <c r="H155">
        <f ca="1">VLOOKUP($A155,Sheet1!$A$2:$J$621,COLUMN(H155)-COLUMN($B$4)+2,FALSE)</f>
        <v>152.7392</v>
      </c>
      <c r="I155">
        <f ca="1">VLOOKUP($A155,Sheet1!$A$2:$J$621,COLUMN(I155)-COLUMN($B$4)+2,FALSE)</f>
        <v>52.7392</v>
      </c>
      <c r="J155" t="str">
        <f ca="1">VLOOKUP($A155,Sheet1!$A$2:$J$621,COLUMN(J155)-COLUMN($B$4)+2,FALSE)</f>
        <v>是</v>
      </c>
      <c r="K155">
        <f ca="1" t="shared" si="36"/>
        <v>1</v>
      </c>
      <c r="L155" s="7">
        <f ca="1" t="shared" si="37"/>
        <v>1</v>
      </c>
      <c r="M155" s="7" cm="1">
        <f ca="1" t="array" ref="M155">IF(L154="",IF(OR(G154=0,G154=""),M154,""),IF(ROW()&lt;32,"",AVERAGE(IF(OFFSET(L$2,ROW()-31,0,30,1)&lt;&gt;"",OFFSET(L$2,ROW()-31,0,30,1)))))</f>
        <v>0.8</v>
      </c>
      <c r="N155" s="8">
        <f ca="1" t="shared" si="32"/>
        <v>0.812903225806452</v>
      </c>
      <c r="O155" s="7">
        <f ca="1" t="array" ref="O155">IF(L154="","",IF(ROW()&lt;32,"",AVERAGE(IF(OFFSET(L$2,ROW()-21,0,20,1)&lt;&gt;"",OFFSET(L$2,ROW()-21,0,20,1)))))</f>
        <v>0.95</v>
      </c>
      <c r="P155" s="8">
        <f ca="1" t="shared" si="23"/>
        <v>0.953225806451613</v>
      </c>
      <c r="Q155" s="7">
        <f ca="1" t="shared" si="38"/>
        <v>52.7392</v>
      </c>
      <c r="R155" s="7">
        <f ca="1" t="shared" si="40"/>
        <v>9921.81279999996</v>
      </c>
      <c r="S155" s="14">
        <f ca="1" t="shared" si="24"/>
        <v>-0.00171684405608381</v>
      </c>
      <c r="T155" s="15">
        <f ca="1" t="shared" si="25"/>
        <v>0.812903225806452</v>
      </c>
      <c r="U155" s="14">
        <f ca="1" t="shared" si="26"/>
        <v>0.0587083232751196</v>
      </c>
      <c r="V155" s="9">
        <f ca="1" t="shared" si="27"/>
        <v>0.213829298376398</v>
      </c>
      <c r="W155" s="16">
        <f ca="1" t="shared" si="33"/>
        <v>0.887502863480174</v>
      </c>
      <c r="X155" s="17">
        <f ca="1" t="shared" si="28"/>
        <v>0.254586311147587</v>
      </c>
      <c r="Y155" s="9">
        <f ca="1" t="shared" si="29"/>
        <v>0.334625395626555</v>
      </c>
      <c r="Z155" s="5">
        <f ca="1" t="shared" si="30"/>
        <v>0.0575223965359308</v>
      </c>
      <c r="AA155">
        <f ca="1" t="shared" si="39"/>
        <v>0</v>
      </c>
      <c r="AB155">
        <f ca="1" t="shared" si="35"/>
        <v>9799.99</v>
      </c>
      <c r="AC155">
        <f ca="1" t="shared" si="31"/>
        <v>0</v>
      </c>
      <c r="AD155" s="5">
        <f ca="1" t="shared" si="34"/>
        <v>0</v>
      </c>
      <c r="AE155">
        <f ca="1">IF(X155&gt;=$Y$1,I155,0)</f>
        <v>0</v>
      </c>
    </row>
    <row r="156" spans="1:31">
      <c r="A156" cm="1">
        <f ca="1" t="array" ref="A156">INDEX(Sheet1!$A$2:$J$621,RANDBETWEEN(1,COUNTA(Sheet1!$A$2:$A$621)),COLUMN(A155))</f>
        <v>3275814</v>
      </c>
      <c r="B156" t="str">
        <f ca="1">VLOOKUP($A156,Sheet1!$A$2:$J$621,COLUMN(B156)-COLUMN($B$4)+2,FALSE)</f>
        <v>2025-04-20 01:26:47</v>
      </c>
      <c r="C156" t="str">
        <f ca="1">VLOOKUP($A156,Sheet1!$A$2:$J$621,COLUMN(C156)-COLUMN($B$4)+2,FALSE)</f>
        <v>大双31.45  小双34.28  大单34.28</v>
      </c>
      <c r="D156" t="str">
        <f ca="1">VLOOKUP($A156,Sheet1!$A$2:$J$621,COLUMN(D156)-COLUMN($B$4)+2,FALSE)</f>
        <v>大双</v>
      </c>
      <c r="E156">
        <f ca="1">VLOOKUP($A156,Sheet1!$A$2:$J$621,COLUMN(E156)-COLUMN($B$4)+2,FALSE)</f>
        <v>100.01</v>
      </c>
      <c r="F156">
        <f ca="1">VLOOKUP($A156,Sheet1!$A$2:$J$621,COLUMN(F156)-COLUMN($B$4)+2,FALSE)</f>
        <v>5</v>
      </c>
      <c r="G156" t="str">
        <f ca="1">VLOOKUP($A156,Sheet1!$A$2:$J$621,COLUMN(G156)-COLUMN($B$4)+2,FALSE)</f>
        <v>小单</v>
      </c>
      <c r="H156">
        <f ca="1">VLOOKUP($A156,Sheet1!$A$2:$J$621,COLUMN(H156)-COLUMN($B$4)+2,FALSE)</f>
        <v>0</v>
      </c>
      <c r="I156">
        <f ca="1">VLOOKUP($A156,Sheet1!$A$2:$J$621,COLUMN(I156)-COLUMN($B$4)+2,FALSE)</f>
        <v>-100.01</v>
      </c>
      <c r="J156" t="str">
        <f ca="1">VLOOKUP($A156,Sheet1!$A$2:$J$621,COLUMN(J156)-COLUMN($B$4)+2,FALSE)</f>
        <v>否</v>
      </c>
      <c r="K156">
        <f ca="1" t="shared" si="36"/>
        <v>0</v>
      </c>
      <c r="L156" s="7">
        <f ca="1" t="shared" si="37"/>
        <v>0</v>
      </c>
      <c r="M156" s="7" cm="1">
        <f ca="1" t="array" ref="M156">IF(L155="",IF(OR(G155=0,G155=""),M155,""),IF(ROW()&lt;32,"",AVERAGE(IF(OFFSET(L$2,ROW()-31,0,30,1)&lt;&gt;"",OFFSET(L$2,ROW()-31,0,30,1)))))</f>
        <v>0.766666666666667</v>
      </c>
      <c r="N156" s="8">
        <f ca="1" t="shared" si="32"/>
        <v>0.812903225806452</v>
      </c>
      <c r="O156" s="7">
        <f ca="1" t="array" ref="O156">IF(L155="","",IF(ROW()&lt;32,"",AVERAGE(IF(OFFSET(L$2,ROW()-21,0,20,1)&lt;&gt;"",OFFSET(L$2,ROW()-21,0,20,1)))))</f>
        <v>0.9</v>
      </c>
      <c r="P156" s="8">
        <f ca="1" t="shared" si="23"/>
        <v>0.906451612903226</v>
      </c>
      <c r="Q156" s="7">
        <f ca="1" t="shared" si="38"/>
        <v>-100.01</v>
      </c>
      <c r="R156" s="7">
        <f ca="1" t="shared" si="40"/>
        <v>9821.80279999996</v>
      </c>
      <c r="S156" s="14">
        <f ca="1" t="shared" si="24"/>
        <v>-0.00171006408735907</v>
      </c>
      <c r="T156" s="15">
        <f ca="1" t="shared" si="25"/>
        <v>0.812903225806452</v>
      </c>
      <c r="U156" s="14">
        <f ca="1" t="shared" si="26"/>
        <v>0.0587083232751196</v>
      </c>
      <c r="V156" s="9">
        <f ca="1" t="shared" si="27"/>
        <v>0.143347815748302</v>
      </c>
      <c r="W156" s="16">
        <f ca="1" t="shared" si="33"/>
        <v>0.887502863480174</v>
      </c>
      <c r="X156" s="17">
        <f ca="1" t="shared" si="28"/>
        <v>0.247540196875394</v>
      </c>
      <c r="Y156" s="9">
        <f ca="1" t="shared" si="29"/>
        <v>0.329812294375055</v>
      </c>
      <c r="Z156" s="5">
        <f ca="1" t="shared" si="30"/>
        <v>0.0585575068463186</v>
      </c>
      <c r="AA156">
        <f ca="1" t="shared" si="39"/>
        <v>0</v>
      </c>
      <c r="AB156">
        <f ca="1" t="shared" si="35"/>
        <v>9799.99</v>
      </c>
      <c r="AC156">
        <f ca="1" t="shared" si="31"/>
        <v>0</v>
      </c>
      <c r="AD156" s="5">
        <f ca="1" t="shared" si="34"/>
        <v>0</v>
      </c>
      <c r="AE156">
        <f ca="1">IF(X156&gt;=$Y$1,I156,0)</f>
        <v>0</v>
      </c>
    </row>
    <row r="157" spans="1:31">
      <c r="A157" cm="1">
        <f ca="1" t="array" ref="A157">INDEX(Sheet1!$A$2:$J$621,RANDBETWEEN(1,COUNTA(Sheet1!$A$2:$A$621)),COLUMN(A156))</f>
        <v>3275825</v>
      </c>
      <c r="B157" t="str">
        <f ca="1">VLOOKUP($A157,Sheet1!$A$2:$J$621,COLUMN(B157)-COLUMN($B$4)+2,FALSE)</f>
        <v>2025-04-20 02:05:16</v>
      </c>
      <c r="C157" t="str">
        <f ca="1">VLOOKUP($A157,Sheet1!$A$2:$J$621,COLUMN(C157)-COLUMN($B$4)+2,FALSE)</f>
        <v>小单31.45  小双34.28  大单34.28</v>
      </c>
      <c r="D157" t="str">
        <f ca="1">VLOOKUP($A157,Sheet1!$A$2:$J$621,COLUMN(D157)-COLUMN($B$4)+2,FALSE)</f>
        <v>小单</v>
      </c>
      <c r="E157">
        <f ca="1">VLOOKUP($A157,Sheet1!$A$2:$J$621,COLUMN(E157)-COLUMN($B$4)+2,FALSE)</f>
        <v>100.01</v>
      </c>
      <c r="F157">
        <f ca="1">VLOOKUP($A157,Sheet1!$A$2:$J$621,COLUMN(F157)-COLUMN($B$4)+2,FALSE)</f>
        <v>19</v>
      </c>
      <c r="G157" t="str">
        <f ca="1">VLOOKUP($A157,Sheet1!$A$2:$J$621,COLUMN(G157)-COLUMN($B$4)+2,FALSE)</f>
        <v>大单</v>
      </c>
      <c r="H157">
        <f ca="1">VLOOKUP($A157,Sheet1!$A$2:$J$621,COLUMN(H157)-COLUMN($B$4)+2,FALSE)</f>
        <v>148.4324</v>
      </c>
      <c r="I157">
        <f ca="1">VLOOKUP($A157,Sheet1!$A$2:$J$621,COLUMN(I157)-COLUMN($B$4)+2,FALSE)</f>
        <v>48.4224</v>
      </c>
      <c r="J157" t="str">
        <f ca="1">VLOOKUP($A157,Sheet1!$A$2:$J$621,COLUMN(J157)-COLUMN($B$4)+2,FALSE)</f>
        <v>是</v>
      </c>
      <c r="K157">
        <f ca="1" t="shared" si="36"/>
        <v>1</v>
      </c>
      <c r="L157" s="7">
        <f ca="1" t="shared" si="37"/>
        <v>1</v>
      </c>
      <c r="M157" s="7" cm="1">
        <f ca="1" t="array" ref="M157">IF(L156="",IF(OR(G156=0,G156=""),M156,""),IF(ROW()&lt;32,"",AVERAGE(IF(OFFSET(L$2,ROW()-31,0,30,1)&lt;&gt;"",OFFSET(L$2,ROW()-31,0,30,1)))))</f>
        <v>0.766666666666667</v>
      </c>
      <c r="N157" s="8">
        <f ca="1" t="shared" si="32"/>
        <v>0.717204301075269</v>
      </c>
      <c r="O157" s="7">
        <f ca="1" t="array" ref="O157">IF(L156="","",IF(ROW()&lt;32,"",AVERAGE(IF(OFFSET(L$2,ROW()-21,0,20,1)&lt;&gt;"",OFFSET(L$2,ROW()-21,0,20,1)))))</f>
        <v>0.9</v>
      </c>
      <c r="P157" s="8">
        <f ca="1" t="shared" si="23"/>
        <v>0.841935483870968</v>
      </c>
      <c r="Q157" s="7">
        <f ca="1" t="shared" si="38"/>
        <v>48.4224</v>
      </c>
      <c r="R157" s="7">
        <f ca="1" t="shared" si="40"/>
        <v>9870.22519999996</v>
      </c>
      <c r="S157" s="14">
        <f ca="1" t="shared" si="24"/>
        <v>-0.00495465938575843</v>
      </c>
      <c r="T157" s="15">
        <f ca="1" t="shared" si="25"/>
        <v>0.717204301075269</v>
      </c>
      <c r="U157" s="14">
        <f ca="1" t="shared" si="26"/>
        <v>0.0570958968304658</v>
      </c>
      <c r="V157" s="9">
        <f ca="1" t="shared" si="27"/>
        <v>0.0547711307484654</v>
      </c>
      <c r="W157" s="16">
        <f ca="1" t="shared" si="33"/>
        <v>0.769575108118693</v>
      </c>
      <c r="X157" s="17">
        <f ca="1" t="shared" si="28"/>
        <v>0.207260317236902</v>
      </c>
      <c r="Y157" s="9">
        <f ca="1" t="shared" si="29"/>
        <v>0.322203103097612</v>
      </c>
      <c r="Z157" s="5">
        <f ca="1" t="shared" si="30"/>
        <v>0.0591534523946365</v>
      </c>
      <c r="AA157">
        <f ca="1" t="shared" si="39"/>
        <v>0</v>
      </c>
      <c r="AB157">
        <f ca="1" t="shared" si="35"/>
        <v>9799.99</v>
      </c>
      <c r="AC157">
        <f ca="1" t="shared" si="31"/>
        <v>0</v>
      </c>
      <c r="AD157" s="5">
        <f ca="1" t="shared" si="34"/>
        <v>0</v>
      </c>
      <c r="AE157">
        <f ca="1">IF(X157&gt;=$Y$1,I157,0)</f>
        <v>0</v>
      </c>
    </row>
    <row r="158" spans="1:31">
      <c r="A158" cm="1">
        <f ca="1" t="array" ref="A158">INDEX(Sheet1!$A$2:$J$621,RANDBETWEEN(1,COUNTA(Sheet1!$A$2:$A$621)),COLUMN(A157))</f>
        <v>3275768</v>
      </c>
      <c r="B158" t="str">
        <f ca="1">VLOOKUP($A158,Sheet1!$A$2:$J$621,COLUMN(B158)-COLUMN($B$4)+2,FALSE)</f>
        <v>2025-04-19 22:45:46</v>
      </c>
      <c r="C158" t="str">
        <f ca="1">VLOOKUP($A158,Sheet1!$A$2:$J$621,COLUMN(C158)-COLUMN($B$4)+2,FALSE)</f>
        <v>小单31.45  小双34.28  大单34.28</v>
      </c>
      <c r="D158" t="str">
        <f ca="1">VLOOKUP($A158,Sheet1!$A$2:$J$621,COLUMN(D158)-COLUMN($B$4)+2,FALSE)</f>
        <v>小单</v>
      </c>
      <c r="E158">
        <f ca="1">VLOOKUP($A158,Sheet1!$A$2:$J$621,COLUMN(E158)-COLUMN($B$4)+2,FALSE)</f>
        <v>100.01</v>
      </c>
      <c r="F158">
        <f ca="1">VLOOKUP($A158,Sheet1!$A$2:$J$621,COLUMN(F158)-COLUMN($B$4)+2,FALSE)</f>
        <v>19</v>
      </c>
      <c r="G158" t="str">
        <f ca="1">VLOOKUP($A158,Sheet1!$A$2:$J$621,COLUMN(G158)-COLUMN($B$4)+2,FALSE)</f>
        <v>大单</v>
      </c>
      <c r="H158">
        <f ca="1">VLOOKUP($A158,Sheet1!$A$2:$J$621,COLUMN(H158)-COLUMN($B$4)+2,FALSE)</f>
        <v>148.4324</v>
      </c>
      <c r="I158">
        <f ca="1">VLOOKUP($A158,Sheet1!$A$2:$J$621,COLUMN(I158)-COLUMN($B$4)+2,FALSE)</f>
        <v>48.4224</v>
      </c>
      <c r="J158" t="str">
        <f ca="1">VLOOKUP($A158,Sheet1!$A$2:$J$621,COLUMN(J158)-COLUMN($B$4)+2,FALSE)</f>
        <v>是</v>
      </c>
      <c r="K158">
        <f ca="1" t="shared" si="36"/>
        <v>1</v>
      </c>
      <c r="L158" s="7">
        <f ca="1" t="shared" si="37"/>
        <v>1</v>
      </c>
      <c r="M158" s="7" cm="1">
        <f ca="1" t="array" ref="M158">IF(L157="",IF(OR(G157=0,G157=""),M157,""),IF(ROW()&lt;32,"",AVERAGE(IF(OFFSET(L$2,ROW()-31,0,30,1)&lt;&gt;"",OFFSET(L$2,ROW()-31,0,30,1)))))</f>
        <v>0.766666666666667</v>
      </c>
      <c r="N158" s="8">
        <f ca="1" t="shared" si="32"/>
        <v>0.781720430107527</v>
      </c>
      <c r="O158" s="7">
        <f ca="1" t="array" ref="O158">IF(L157="","",IF(ROW()&lt;32,"",AVERAGE(IF(OFFSET(L$2,ROW()-21,0,20,1)&lt;&gt;"",OFFSET(L$2,ROW()-21,0,20,1)))))</f>
        <v>0.9</v>
      </c>
      <c r="P158" s="8">
        <f ca="1" t="shared" si="23"/>
        <v>0.906451612903226</v>
      </c>
      <c r="Q158" s="7">
        <f ca="1" t="shared" si="38"/>
        <v>48.4224</v>
      </c>
      <c r="R158" s="7">
        <f ca="1" t="shared" si="40"/>
        <v>9918.64759999996</v>
      </c>
      <c r="S158" s="14">
        <f ca="1" t="shared" si="24"/>
        <v>0.00689779643149606</v>
      </c>
      <c r="T158" s="15">
        <f ca="1" t="shared" si="25"/>
        <v>0.781720430107527</v>
      </c>
      <c r="U158" s="14">
        <f ca="1" t="shared" si="26"/>
        <v>0.0570958968304658</v>
      </c>
      <c r="V158" s="9">
        <f ca="1" t="shared" si="27"/>
        <v>-0.0176743513169914</v>
      </c>
      <c r="W158" s="16">
        <f ca="1" t="shared" si="33"/>
        <v>0.883549592298672</v>
      </c>
      <c r="X158" s="17">
        <f ca="1" t="shared" si="28"/>
        <v>0.227872179999983</v>
      </c>
      <c r="Y158" s="9">
        <f ca="1" t="shared" si="29"/>
        <v>0.316422947763971</v>
      </c>
      <c r="Z158" s="5">
        <f ca="1" t="shared" si="30"/>
        <v>0.059614676386213</v>
      </c>
      <c r="AA158">
        <f ca="1" t="shared" si="39"/>
        <v>0</v>
      </c>
      <c r="AB158">
        <f ca="1" t="shared" si="35"/>
        <v>9799.99</v>
      </c>
      <c r="AC158">
        <f ca="1" t="shared" si="31"/>
        <v>0</v>
      </c>
      <c r="AD158" s="5">
        <f ca="1" t="shared" si="34"/>
        <v>0</v>
      </c>
      <c r="AE158">
        <f ca="1">IF(X158&gt;=$Y$1,I158,0)</f>
        <v>0</v>
      </c>
    </row>
    <row r="159" spans="1:31">
      <c r="A159" cm="1">
        <f ca="1" t="array" ref="A159">INDEX(Sheet1!$A$2:$J$621,RANDBETWEEN(1,COUNTA(Sheet1!$A$2:$A$621)),COLUMN(A158))</f>
        <v>3275435</v>
      </c>
      <c r="B159" t="str">
        <f ca="1">VLOOKUP($A159,Sheet1!$A$2:$J$621,COLUMN(B159)-COLUMN($B$4)+2,FALSE)</f>
        <v>2025-04-19 02:47:17</v>
      </c>
      <c r="C159" t="str">
        <f ca="1">VLOOKUP($A159,Sheet1!$A$2:$J$621,COLUMN(C159)-COLUMN($B$4)+2,FALSE)</f>
        <v>小单31.45  小双34.28  大单34.28</v>
      </c>
      <c r="D159" t="str">
        <f ca="1">VLOOKUP($A159,Sheet1!$A$2:$J$621,COLUMN(D159)-COLUMN($B$4)+2,FALSE)</f>
        <v>小单</v>
      </c>
      <c r="E159">
        <f ca="1">VLOOKUP($A159,Sheet1!$A$2:$J$621,COLUMN(E159)-COLUMN($B$4)+2,FALSE)</f>
        <v>100.01</v>
      </c>
      <c r="F159">
        <f ca="1">VLOOKUP($A159,Sheet1!$A$2:$J$621,COLUMN(F159)-COLUMN($B$4)+2,FALSE)</f>
        <v>10</v>
      </c>
      <c r="G159" t="str">
        <f ca="1">VLOOKUP($A159,Sheet1!$A$2:$J$621,COLUMN(G159)-COLUMN($B$4)+2,FALSE)</f>
        <v>小双</v>
      </c>
      <c r="H159">
        <f ca="1">VLOOKUP($A159,Sheet1!$A$2:$J$621,COLUMN(H159)-COLUMN($B$4)+2,FALSE)</f>
        <v>148.4324</v>
      </c>
      <c r="I159">
        <f ca="1">VLOOKUP($A159,Sheet1!$A$2:$J$621,COLUMN(I159)-COLUMN($B$4)+2,FALSE)</f>
        <v>48.4224</v>
      </c>
      <c r="J159" t="str">
        <f ca="1">VLOOKUP($A159,Sheet1!$A$2:$J$621,COLUMN(J159)-COLUMN($B$4)+2,FALSE)</f>
        <v>是</v>
      </c>
      <c r="K159">
        <f ca="1" t="shared" si="36"/>
        <v>1</v>
      </c>
      <c r="L159" s="7">
        <f ca="1" t="shared" si="37"/>
        <v>1</v>
      </c>
      <c r="M159" s="7" cm="1">
        <f ca="1" t="array" ref="M159">IF(L158="",IF(OR(G158=0,G158=""),M158,""),IF(ROW()&lt;32,"",AVERAGE(IF(OFFSET(L$2,ROW()-31,0,30,1)&lt;&gt;"",OFFSET(L$2,ROW()-31,0,30,1)))))</f>
        <v>0.8</v>
      </c>
      <c r="N159" s="8">
        <f ca="1" t="shared" si="32"/>
        <v>0.781720430107527</v>
      </c>
      <c r="O159" s="7">
        <f ca="1" t="array" ref="O159">IF(L158="","",IF(ROW()&lt;32,"",AVERAGE(IF(OFFSET(L$2,ROW()-21,0,20,1)&lt;&gt;"",OFFSET(L$2,ROW()-21,0,20,1)))))</f>
        <v>0.9</v>
      </c>
      <c r="P159" s="8">
        <f ca="1" t="shared" si="23"/>
        <v>0.906451612903226</v>
      </c>
      <c r="Q159" s="7">
        <f ca="1" t="shared" si="38"/>
        <v>48.4224</v>
      </c>
      <c r="R159" s="7">
        <f ca="1" t="shared" si="40"/>
        <v>9967.06999999996</v>
      </c>
      <c r="S159" s="14">
        <f ca="1" t="shared" si="24"/>
        <v>0.0222660528166396</v>
      </c>
      <c r="T159" s="15">
        <f ca="1" t="shared" si="25"/>
        <v>0.781720430107527</v>
      </c>
      <c r="U159" s="14">
        <f ca="1" t="shared" si="26"/>
        <v>0.0570958968304658</v>
      </c>
      <c r="V159" s="9">
        <f ca="1" t="shared" si="27"/>
        <v>-0.0897497280630406</v>
      </c>
      <c r="W159" s="16">
        <f ca="1" t="shared" si="33"/>
        <v>1.02032758034518</v>
      </c>
      <c r="X159" s="17">
        <f ca="1" t="shared" si="28"/>
        <v>0.238952918045571</v>
      </c>
      <c r="Y159" s="9">
        <f ca="1" t="shared" si="29"/>
        <v>0.311657483273004</v>
      </c>
      <c r="Z159" s="5">
        <f ca="1" t="shared" si="30"/>
        <v>0.0599021851508998</v>
      </c>
      <c r="AA159">
        <f ca="1" t="shared" si="39"/>
        <v>0</v>
      </c>
      <c r="AB159">
        <f ca="1" t="shared" si="35"/>
        <v>9799.99</v>
      </c>
      <c r="AC159">
        <f ca="1" t="shared" si="31"/>
        <v>0</v>
      </c>
      <c r="AD159" s="5">
        <f ca="1" t="shared" si="34"/>
        <v>0</v>
      </c>
      <c r="AE159">
        <f ca="1">IF(X159&gt;=$Y$1,I159,0)</f>
        <v>0</v>
      </c>
    </row>
    <row r="160" spans="1:31">
      <c r="A160" cm="1">
        <f ca="1" t="array" ref="A160">INDEX(Sheet1!$A$2:$J$621,RANDBETWEEN(1,COUNTA(Sheet1!$A$2:$A$621)),COLUMN(A159))</f>
        <v>3275783</v>
      </c>
      <c r="B160" t="str">
        <f ca="1">VLOOKUP($A160,Sheet1!$A$2:$J$621,COLUMN(B160)-COLUMN($B$4)+2,FALSE)</f>
        <v>2025-04-19 23:38:20</v>
      </c>
      <c r="C160" t="str">
        <f ca="1">VLOOKUP($A160,Sheet1!$A$2:$J$621,COLUMN(C160)-COLUMN($B$4)+2,FALSE)</f>
        <v>小单31.45  小双34.28  大单34.28</v>
      </c>
      <c r="D160" t="str">
        <f ca="1">VLOOKUP($A160,Sheet1!$A$2:$J$621,COLUMN(D160)-COLUMN($B$4)+2,FALSE)</f>
        <v>小单</v>
      </c>
      <c r="E160">
        <f ca="1">VLOOKUP($A160,Sheet1!$A$2:$J$621,COLUMN(E160)-COLUMN($B$4)+2,FALSE)</f>
        <v>100.01</v>
      </c>
      <c r="F160">
        <f ca="1">VLOOKUP($A160,Sheet1!$A$2:$J$621,COLUMN(F160)-COLUMN($B$4)+2,FALSE)</f>
        <v>20</v>
      </c>
      <c r="G160" t="str">
        <f ca="1">VLOOKUP($A160,Sheet1!$A$2:$J$621,COLUMN(G160)-COLUMN($B$4)+2,FALSE)</f>
        <v>大双</v>
      </c>
      <c r="H160">
        <f ca="1">VLOOKUP($A160,Sheet1!$A$2:$J$621,COLUMN(H160)-COLUMN($B$4)+2,FALSE)</f>
        <v>0</v>
      </c>
      <c r="I160">
        <f ca="1">VLOOKUP($A160,Sheet1!$A$2:$J$621,COLUMN(I160)-COLUMN($B$4)+2,FALSE)</f>
        <v>-100.01</v>
      </c>
      <c r="J160" t="str">
        <f ca="1">VLOOKUP($A160,Sheet1!$A$2:$J$621,COLUMN(J160)-COLUMN($B$4)+2,FALSE)</f>
        <v>否</v>
      </c>
      <c r="K160">
        <f ca="1" t="shared" si="36"/>
        <v>0</v>
      </c>
      <c r="L160" s="7">
        <f ca="1" t="shared" si="37"/>
        <v>0</v>
      </c>
      <c r="M160" s="7" cm="1">
        <f ca="1" t="array" ref="M160">IF(L159="",IF(OR(G159=0,G159=""),M159,""),IF(ROW()&lt;32,"",AVERAGE(IF(OFFSET(L$2,ROW()-31,0,30,1)&lt;&gt;"",OFFSET(L$2,ROW()-31,0,30,1)))))</f>
        <v>0.8</v>
      </c>
      <c r="N160" s="8">
        <f ca="1" t="shared" si="32"/>
        <v>0.812903225806452</v>
      </c>
      <c r="O160" s="7">
        <f ca="1" t="array" ref="O160">IF(L159="","",IF(ROW()&lt;32,"",AVERAGE(IF(OFFSET(L$2,ROW()-21,0,20,1)&lt;&gt;"",OFFSET(L$2,ROW()-21,0,20,1)))))</f>
        <v>0.85</v>
      </c>
      <c r="P160" s="8">
        <f ca="1" t="shared" ref="P160:P223" si="41">IF(G159=0,P158,IF(L159="","",IF(ROW()&lt;32,"",IF(ROW()=32,AVERAGE(L129:L158),2/31*L159+(1-2/31)*O160))))</f>
        <v>0.859677419354839</v>
      </c>
      <c r="Q160" s="7">
        <f ca="1" t="shared" si="38"/>
        <v>-100.01</v>
      </c>
      <c r="R160" s="7">
        <f ca="1" t="shared" si="40"/>
        <v>9867.05999999996</v>
      </c>
      <c r="S160" s="14">
        <f ca="1" t="shared" si="24"/>
        <v>0.0379554751365841</v>
      </c>
      <c r="T160" s="15">
        <f ca="1" t="shared" si="25"/>
        <v>0.812903225806452</v>
      </c>
      <c r="U160" s="14">
        <f ca="1" t="shared" si="26"/>
        <v>0.0613773154999407</v>
      </c>
      <c r="V160" s="9">
        <f ca="1" t="shared" si="27"/>
        <v>-0.101473898980334</v>
      </c>
      <c r="W160" s="16">
        <f ca="1" t="shared" si="33"/>
        <v>1.18748883407773</v>
      </c>
      <c r="X160" s="17">
        <f ca="1" t="shared" si="28"/>
        <v>0.264155586562023</v>
      </c>
      <c r="Y160" s="9">
        <f ca="1" t="shared" si="29"/>
        <v>0.308010623956808</v>
      </c>
      <c r="Z160" s="5">
        <f ca="1" t="shared" si="30"/>
        <v>0.0593502332424364</v>
      </c>
      <c r="AA160">
        <f ca="1" t="shared" si="39"/>
        <v>0</v>
      </c>
      <c r="AB160">
        <f ca="1" t="shared" si="35"/>
        <v>9799.99</v>
      </c>
      <c r="AC160">
        <f ca="1" t="shared" si="31"/>
        <v>0</v>
      </c>
      <c r="AD160" s="5">
        <f ca="1" t="shared" si="34"/>
        <v>0</v>
      </c>
      <c r="AE160">
        <f ca="1">IF(X160&gt;=$Y$1,I160,0)</f>
        <v>0</v>
      </c>
    </row>
    <row r="161" spans="1:31">
      <c r="A161" cm="1">
        <f ca="1" t="array" ref="A161">INDEX(Sheet1!$A$2:$J$621,RANDBETWEEN(1,COUNTA(Sheet1!$A$2:$A$621)),COLUMN(A160))</f>
        <v>3275947</v>
      </c>
      <c r="B161" t="str">
        <f ca="1">VLOOKUP($A161,Sheet1!$A$2:$J$621,COLUMN(B161)-COLUMN($B$4)+2,FALSE)</f>
        <v>2025-04-20 09:12:18</v>
      </c>
      <c r="C161" t="str">
        <f ca="1">VLOOKUP($A161,Sheet1!$A$2:$J$621,COLUMN(C161)-COLUMN($B$4)+2,FALSE)</f>
        <v>小单32.36  小双35.28  大双32.36</v>
      </c>
      <c r="D161" t="str">
        <f ca="1">VLOOKUP($A161,Sheet1!$A$2:$J$621,COLUMN(D161)-COLUMN($B$4)+2,FALSE)</f>
        <v>小双</v>
      </c>
      <c r="E161">
        <f ca="1">VLOOKUP($A161,Sheet1!$A$2:$J$621,COLUMN(E161)-COLUMN($B$4)+2,FALSE)</f>
        <v>100</v>
      </c>
      <c r="F161">
        <f ca="1">VLOOKUP($A161,Sheet1!$A$2:$J$621,COLUMN(F161)-COLUMN($B$4)+2,FALSE)</f>
        <v>8</v>
      </c>
      <c r="G161" t="str">
        <f ca="1">VLOOKUP($A161,Sheet1!$A$2:$J$621,COLUMN(G161)-COLUMN($B$4)+2,FALSE)</f>
        <v>小双</v>
      </c>
      <c r="H161">
        <f ca="1">VLOOKUP($A161,Sheet1!$A$2:$J$621,COLUMN(H161)-COLUMN($B$4)+2,FALSE)</f>
        <v>152.7624</v>
      </c>
      <c r="I161">
        <f ca="1">VLOOKUP($A161,Sheet1!$A$2:$J$621,COLUMN(I161)-COLUMN($B$4)+2,FALSE)</f>
        <v>52.7624</v>
      </c>
      <c r="J161" t="str">
        <f ca="1">VLOOKUP($A161,Sheet1!$A$2:$J$621,COLUMN(J161)-COLUMN($B$4)+2,FALSE)</f>
        <v>是</v>
      </c>
      <c r="K161">
        <f ca="1" t="shared" si="36"/>
        <v>1</v>
      </c>
      <c r="L161" s="7">
        <f ca="1" t="shared" si="37"/>
        <v>1</v>
      </c>
      <c r="M161" s="7" cm="1">
        <f ca="1" t="array" ref="M161">IF(L160="",IF(OR(G160=0,G160=""),M160,""),IF(ROW()&lt;32,"",AVERAGE(IF(OFFSET(L$2,ROW()-31,0,30,1)&lt;&gt;"",OFFSET(L$2,ROW()-31,0,30,1)))))</f>
        <v>0.833333333333333</v>
      </c>
      <c r="N161" s="8">
        <f ca="1" t="shared" si="32"/>
        <v>0.748387096774194</v>
      </c>
      <c r="O161" s="7">
        <f ca="1" t="array" ref="O161">IF(L160="","",IF(ROW()&lt;32,"",AVERAGE(IF(OFFSET(L$2,ROW()-21,0,20,1)&lt;&gt;"",OFFSET(L$2,ROW()-21,0,20,1)))))</f>
        <v>0.85</v>
      </c>
      <c r="P161" s="8">
        <f ca="1" t="shared" si="41"/>
        <v>0.795161290322581</v>
      </c>
      <c r="Q161" s="7">
        <f ca="1" t="shared" si="38"/>
        <v>52.7624</v>
      </c>
      <c r="R161" s="7">
        <f ca="1" t="shared" si="40"/>
        <v>9919.82239999996</v>
      </c>
      <c r="S161" s="14">
        <f ca="1" t="shared" ref="S161:S224" si="42">IF(R160="","",(R160-R131)/R131)</f>
        <v>0.0383549375513326</v>
      </c>
      <c r="T161" s="15">
        <f ca="1" t="shared" ref="T161:T224" si="43">N161</f>
        <v>0.748387096774194</v>
      </c>
      <c r="U161" s="14">
        <f ca="1" t="shared" ref="U161:U224" si="44">IF(R160="","",(MAX(R131:R160)-MIN(R131:R160))/MAX(R131:R160))</f>
        <v>0.0613773154999407</v>
      </c>
      <c r="V161" s="9">
        <f ca="1" t="shared" ref="V161:V224" si="45">IF(ROW()&lt;=62,"",IF(S161="","",(AVERAGE(S132:S161)-0)/(_xlfn.STDEV.P(S132:S161)+1/1000000)))</f>
        <v>-0.114020051529499</v>
      </c>
      <c r="W161" s="16">
        <f ca="1" t="shared" si="33"/>
        <v>1.18748883407773</v>
      </c>
      <c r="X161" s="17">
        <f ca="1" t="shared" ref="X161:X224" si="46">IF(V161="","",S161*0.3+T161*0.2-0.3*U161+0.1*V161+0.1*W161)</f>
        <v>0.250117584225079</v>
      </c>
      <c r="Y161" s="9">
        <f ca="1" t="shared" ref="Y161:Y224" si="47">IF(X161="","",AVERAGE(X132:X161))</f>
        <v>0.304451766699549</v>
      </c>
      <c r="Z161" s="5">
        <f ca="1" t="shared" ref="Z161:Z224" si="48">IF(X161="","",(_xlfn.STDEV.P(X132:X161)))</f>
        <v>0.0595137538793832</v>
      </c>
      <c r="AA161">
        <f ca="1" t="shared" si="39"/>
        <v>0</v>
      </c>
      <c r="AB161">
        <f ca="1" t="shared" si="35"/>
        <v>9799.99</v>
      </c>
      <c r="AC161">
        <f ca="1" t="shared" ref="AC161:AC224" si="49">IF(S161="","",IF(OR(F160=13,F160=14),1,0))</f>
        <v>0</v>
      </c>
      <c r="AD161" s="5">
        <f ca="1" t="shared" si="34"/>
        <v>0</v>
      </c>
      <c r="AE161">
        <f ca="1">IF(X161&gt;=$Y$1,I161,0)</f>
        <v>0</v>
      </c>
    </row>
    <row r="162" spans="1:31">
      <c r="A162" cm="1">
        <f ca="1" t="array" ref="A162">INDEX(Sheet1!$A$2:$J$621,RANDBETWEEN(1,COUNTA(Sheet1!$A$2:$A$621)),COLUMN(A161))</f>
        <v>3275586</v>
      </c>
      <c r="B162" t="str">
        <f ca="1">VLOOKUP($A162,Sheet1!$A$2:$J$621,COLUMN(B162)-COLUMN($B$4)+2,FALSE)</f>
        <v>2025-04-19 11:35:49</v>
      </c>
      <c r="C162" t="str">
        <f ca="1">VLOOKUP($A162,Sheet1!$A$2:$J$621,COLUMN(C162)-COLUMN($B$4)+2,FALSE)</f>
        <v>小单32.36  大双32.36  大单35.28</v>
      </c>
      <c r="D162" t="str">
        <f ca="1">VLOOKUP($A162,Sheet1!$A$2:$J$621,COLUMN(D162)-COLUMN($B$4)+2,FALSE)</f>
        <v>大单</v>
      </c>
      <c r="E162">
        <f ca="1">VLOOKUP($A162,Sheet1!$A$2:$J$621,COLUMN(E162)-COLUMN($B$4)+2,FALSE)</f>
        <v>100</v>
      </c>
      <c r="F162">
        <f ca="1">VLOOKUP($A162,Sheet1!$A$2:$J$621,COLUMN(F162)-COLUMN($B$4)+2,FALSE)</f>
        <v>20</v>
      </c>
      <c r="G162" t="str">
        <f ca="1">VLOOKUP($A162,Sheet1!$A$2:$J$621,COLUMN(G162)-COLUMN($B$4)+2,FALSE)</f>
        <v>大双</v>
      </c>
      <c r="H162">
        <f ca="1">VLOOKUP($A162,Sheet1!$A$2:$J$621,COLUMN(H162)-COLUMN($B$4)+2,FALSE)</f>
        <v>152.7392</v>
      </c>
      <c r="I162">
        <f ca="1">VLOOKUP($A162,Sheet1!$A$2:$J$621,COLUMN(I162)-COLUMN($B$4)+2,FALSE)</f>
        <v>52.7392</v>
      </c>
      <c r="J162" t="str">
        <f ca="1">VLOOKUP($A162,Sheet1!$A$2:$J$621,COLUMN(J162)-COLUMN($B$4)+2,FALSE)</f>
        <v>是</v>
      </c>
      <c r="K162">
        <f ca="1" t="shared" si="36"/>
        <v>1</v>
      </c>
      <c r="L162" s="7">
        <f ca="1" t="shared" si="37"/>
        <v>1</v>
      </c>
      <c r="M162" s="7" cm="1">
        <f ca="1" t="array" ref="M162">IF(L161="",IF(OR(G161=0,G161=""),M161,""),IF(ROW()&lt;32,"",AVERAGE(IF(OFFSET(L$2,ROW()-31,0,30,1)&lt;&gt;"",OFFSET(L$2,ROW()-31,0,30,1)))))</f>
        <v>0.833333333333333</v>
      </c>
      <c r="N162" s="8">
        <f ca="1" t="shared" ref="N162:N225" si="50">IF(OR(G161=0,G161=""),N161,IF(L161="","",IF(ROW()&lt;32,"",IF(ROW()=32,AVERAGE(L131:L160),2/31*L161+(1-2/31)*M161))))</f>
        <v>0.844086021505376</v>
      </c>
      <c r="O162" s="7">
        <f ca="1" t="array" ref="O162">IF(L161="","",IF(ROW()&lt;32,"",AVERAGE(IF(OFFSET(L$2,ROW()-21,0,20,1)&lt;&gt;"",OFFSET(L$2,ROW()-21,0,20,1)))))</f>
        <v>0.85</v>
      </c>
      <c r="P162" s="8">
        <f ca="1" t="shared" si="41"/>
        <v>0.859677419354839</v>
      </c>
      <c r="Q162" s="7">
        <f ca="1" t="shared" si="38"/>
        <v>52.7392</v>
      </c>
      <c r="R162" s="7">
        <f ca="1" t="shared" si="40"/>
        <v>9972.56159999996</v>
      </c>
      <c r="S162" s="14">
        <f ca="1" t="shared" si="42"/>
        <v>0.0381456711899363</v>
      </c>
      <c r="T162" s="15">
        <f ca="1" t="shared" si="43"/>
        <v>0.844086021505376</v>
      </c>
      <c r="U162" s="14">
        <f ca="1" t="shared" si="44"/>
        <v>0.0613773154999407</v>
      </c>
      <c r="V162" s="9">
        <f ca="1" t="shared" si="45"/>
        <v>-0.0892568484959318</v>
      </c>
      <c r="W162" s="16">
        <f ca="1" t="shared" ref="W162:W225" si="51">IF(I161="",W161,IF(ABS(SUMIF(I132:I161,"&lt;0"))=0,10,IF(SUMIF(I132:I161,"&gt;0")/ABS(SUMIF(I132:I161,"&lt;0"))&gt;10,10,SUMIF(I132:I161,"&gt;0")/ABS(SUMIF(I132:I161,"&lt;0")))))</f>
        <v>1.40187938253859</v>
      </c>
      <c r="X162" s="17">
        <f ca="1" t="shared" si="46"/>
        <v>0.29310996441234</v>
      </c>
      <c r="Y162" s="9">
        <f ca="1" t="shared" si="47"/>
        <v>0.301899034999125</v>
      </c>
      <c r="Z162" s="5">
        <f ca="1" t="shared" si="48"/>
        <v>0.0582905004621502</v>
      </c>
      <c r="AA162">
        <f ca="1" t="shared" si="39"/>
        <v>0</v>
      </c>
      <c r="AB162">
        <f ca="1" t="shared" si="35"/>
        <v>9799.99</v>
      </c>
      <c r="AC162">
        <f ca="1" t="shared" si="49"/>
        <v>0</v>
      </c>
      <c r="AD162" s="5">
        <f ca="1" t="shared" si="34"/>
        <v>0</v>
      </c>
      <c r="AE162">
        <f ca="1">IF(X162&gt;=$Y$1,I162,0)</f>
        <v>0</v>
      </c>
    </row>
    <row r="163" spans="1:31">
      <c r="A163" cm="1">
        <f ca="1" t="array" ref="A163">INDEX(Sheet1!$A$2:$J$621,RANDBETWEEN(1,COUNTA(Sheet1!$A$2:$A$621)),COLUMN(A162))</f>
        <v>3275789</v>
      </c>
      <c r="B163" t="str">
        <f ca="1">VLOOKUP($A163,Sheet1!$A$2:$J$621,COLUMN(B163)-COLUMN($B$4)+2,FALSE)</f>
        <v>2025-04-19 23:59:15</v>
      </c>
      <c r="C163" t="str">
        <f ca="1">VLOOKUP($A163,Sheet1!$A$2:$J$621,COLUMN(C163)-COLUMN($B$4)+2,FALSE)</f>
        <v>大双31.45  小双34.28  大单34.28</v>
      </c>
      <c r="D163" t="str">
        <f ca="1">VLOOKUP($A163,Sheet1!$A$2:$J$621,COLUMN(D163)-COLUMN($B$4)+2,FALSE)</f>
        <v>大双</v>
      </c>
      <c r="E163">
        <f ca="1">VLOOKUP($A163,Sheet1!$A$2:$J$621,COLUMN(E163)-COLUMN($B$4)+2,FALSE)</f>
        <v>100.01</v>
      </c>
      <c r="F163">
        <f ca="1">VLOOKUP($A163,Sheet1!$A$2:$J$621,COLUMN(F163)-COLUMN($B$4)+2,FALSE)</f>
        <v>18</v>
      </c>
      <c r="G163" t="str">
        <f ca="1">VLOOKUP($A163,Sheet1!$A$2:$J$621,COLUMN(G163)-COLUMN($B$4)+2,FALSE)</f>
        <v>大双</v>
      </c>
      <c r="H163">
        <f ca="1">VLOOKUP($A163,Sheet1!$A$2:$J$621,COLUMN(H163)-COLUMN($B$4)+2,FALSE)</f>
        <v>148.444</v>
      </c>
      <c r="I163">
        <f ca="1">VLOOKUP($A163,Sheet1!$A$2:$J$621,COLUMN(I163)-COLUMN($B$4)+2,FALSE)</f>
        <v>48.434</v>
      </c>
      <c r="J163" t="str">
        <f ca="1">VLOOKUP($A163,Sheet1!$A$2:$J$621,COLUMN(J163)-COLUMN($B$4)+2,FALSE)</f>
        <v>是</v>
      </c>
      <c r="K163">
        <f ca="1" t="shared" si="36"/>
        <v>1</v>
      </c>
      <c r="L163" s="7">
        <f ca="1" t="shared" si="37"/>
        <v>1</v>
      </c>
      <c r="M163" s="7" cm="1">
        <f ca="1" t="array" ref="M163">IF(L162="",IF(OR(G162=0,G162=""),M162,""),IF(ROW()&lt;32,"",AVERAGE(IF(OFFSET(L$2,ROW()-31,0,30,1)&lt;&gt;"",OFFSET(L$2,ROW()-31,0,30,1)))))</f>
        <v>0.866666666666667</v>
      </c>
      <c r="N163" s="8">
        <f ca="1" t="shared" si="50"/>
        <v>0.844086021505376</v>
      </c>
      <c r="O163" s="7">
        <f ca="1" t="array" ref="O163">IF(L162="","",IF(ROW()&lt;32,"",AVERAGE(IF(OFFSET(L$2,ROW()-21,0,20,1)&lt;&gt;"",OFFSET(L$2,ROW()-21,0,20,1)))))</f>
        <v>0.85</v>
      </c>
      <c r="P163" s="8">
        <f ca="1" t="shared" si="41"/>
        <v>0.859677419354839</v>
      </c>
      <c r="Q163" s="7">
        <f ca="1" t="shared" si="38"/>
        <v>48.434</v>
      </c>
      <c r="R163" s="7">
        <f ca="1" t="shared" si="40"/>
        <v>10020.9956</v>
      </c>
      <c r="S163" s="14">
        <f ca="1" t="shared" si="42"/>
        <v>0.0547039877453082</v>
      </c>
      <c r="T163" s="15">
        <f ca="1" t="shared" si="43"/>
        <v>0.844086021505376</v>
      </c>
      <c r="U163" s="14">
        <f ca="1" t="shared" si="44"/>
        <v>0.0618941877481101</v>
      </c>
      <c r="V163" s="9">
        <f ca="1" t="shared" si="45"/>
        <v>-0.0340612061854858</v>
      </c>
      <c r="W163" s="16">
        <f ca="1" t="shared" si="51"/>
        <v>1.40187938253859</v>
      </c>
      <c r="X163" s="17">
        <f ca="1" t="shared" si="46"/>
        <v>0.303441961935545</v>
      </c>
      <c r="Y163" s="9">
        <f ca="1" t="shared" si="47"/>
        <v>0.298690045674428</v>
      </c>
      <c r="Z163" s="5">
        <f ca="1" t="shared" si="48"/>
        <v>0.0553954328886951</v>
      </c>
      <c r="AA163">
        <f ca="1" t="shared" si="39"/>
        <v>0</v>
      </c>
      <c r="AB163">
        <f ca="1" t="shared" si="35"/>
        <v>9799.99</v>
      </c>
      <c r="AC163">
        <f ca="1" t="shared" si="49"/>
        <v>0</v>
      </c>
      <c r="AD163" s="5">
        <f ca="1" t="shared" si="34"/>
        <v>0</v>
      </c>
      <c r="AE163">
        <f ca="1">IF(X163&gt;=$Y$1,I163,0)</f>
        <v>0</v>
      </c>
    </row>
    <row r="164" spans="1:31">
      <c r="A164" cm="1">
        <f ca="1" t="array" ref="A164">INDEX(Sheet1!$A$2:$J$621,RANDBETWEEN(1,COUNTA(Sheet1!$A$2:$A$621)),COLUMN(A163))</f>
        <v>3275690</v>
      </c>
      <c r="B164" t="str">
        <f ca="1">VLOOKUP($A164,Sheet1!$A$2:$J$621,COLUMN(B164)-COLUMN($B$4)+2,FALSE)</f>
        <v>2025-04-19 17:39:44</v>
      </c>
      <c r="C164" t="str">
        <f ca="1">VLOOKUP($A164,Sheet1!$A$2:$J$621,COLUMN(C164)-COLUMN($B$4)+2,FALSE)</f>
        <v>小单32.36  小双35.28  大双32.36</v>
      </c>
      <c r="D164" t="str">
        <f ca="1">VLOOKUP($A164,Sheet1!$A$2:$J$621,COLUMN(D164)-COLUMN($B$4)+2,FALSE)</f>
        <v>小双</v>
      </c>
      <c r="E164">
        <f ca="1">VLOOKUP($A164,Sheet1!$A$2:$J$621,COLUMN(E164)-COLUMN($B$4)+2,FALSE)</f>
        <v>100</v>
      </c>
      <c r="F164">
        <f ca="1">VLOOKUP($A164,Sheet1!$A$2:$J$621,COLUMN(F164)-COLUMN($B$4)+2,FALSE)</f>
        <v>14</v>
      </c>
      <c r="G164" t="str">
        <f ca="1">VLOOKUP($A164,Sheet1!$A$2:$J$621,COLUMN(G164)-COLUMN($B$4)+2,FALSE)</f>
        <v>大双</v>
      </c>
      <c r="H164">
        <f ca="1">VLOOKUP($A164,Sheet1!$A$2:$J$621,COLUMN(H164)-COLUMN($B$4)+2,FALSE)</f>
        <v>0</v>
      </c>
      <c r="I164">
        <f ca="1">VLOOKUP($A164,Sheet1!$A$2:$J$621,COLUMN(I164)-COLUMN($B$4)+2,FALSE)</f>
        <v>-100</v>
      </c>
      <c r="J164" t="str">
        <f ca="1">VLOOKUP($A164,Sheet1!$A$2:$J$621,COLUMN(J164)-COLUMN($B$4)+2,FALSE)</f>
        <v>否</v>
      </c>
      <c r="K164">
        <f ca="1" t="shared" si="36"/>
        <v>0</v>
      </c>
      <c r="L164" s="7">
        <f ca="1" t="shared" si="37"/>
        <v>1</v>
      </c>
      <c r="M164" s="7" cm="1">
        <f ca="1" t="array" ref="M164">IF(L163="",IF(OR(G163=0,G163=""),M163,""),IF(ROW()&lt;32,"",AVERAGE(IF(OFFSET(L$2,ROW()-31,0,30,1)&lt;&gt;"",OFFSET(L$2,ROW()-31,0,30,1)))))</f>
        <v>0.9</v>
      </c>
      <c r="N164" s="8">
        <f ca="1" t="shared" si="50"/>
        <v>0.875268817204301</v>
      </c>
      <c r="O164" s="7">
        <f ca="1" t="array" ref="O164">IF(L163="","",IF(ROW()&lt;32,"",AVERAGE(IF(OFFSET(L$2,ROW()-21,0,20,1)&lt;&gt;"",OFFSET(L$2,ROW()-21,0,20,1)))))</f>
        <v>0.9</v>
      </c>
      <c r="P164" s="8">
        <f ca="1" t="shared" si="41"/>
        <v>0.906451612903226</v>
      </c>
      <c r="Q164" s="7">
        <f ca="1" t="shared" si="38"/>
        <v>-68.1</v>
      </c>
      <c r="R164" s="7">
        <f ca="1" t="shared" si="40"/>
        <v>9952.89559999996</v>
      </c>
      <c r="S164" s="14">
        <f ca="1" t="shared" si="42"/>
        <v>0.0711549944106649</v>
      </c>
      <c r="T164" s="15">
        <f ca="1" t="shared" si="43"/>
        <v>0.875268817204301</v>
      </c>
      <c r="U164" s="14">
        <f ca="1" t="shared" si="44"/>
        <v>0.0664282898198252</v>
      </c>
      <c r="V164" s="9">
        <f ca="1" t="shared" si="45"/>
        <v>0.0557599052956644</v>
      </c>
      <c r="W164" s="16">
        <f ca="1" t="shared" si="51"/>
        <v>1.67134392320439</v>
      </c>
      <c r="X164" s="17">
        <f ca="1" t="shared" si="46"/>
        <v>0.349182157668117</v>
      </c>
      <c r="Y164" s="9">
        <f ca="1" t="shared" si="47"/>
        <v>0.297808067580228</v>
      </c>
      <c r="Z164" s="5">
        <f ca="1" t="shared" si="48"/>
        <v>0.0543642682778973</v>
      </c>
      <c r="AA164">
        <f ca="1" t="shared" si="39"/>
        <v>0</v>
      </c>
      <c r="AB164">
        <f ca="1" t="shared" si="35"/>
        <v>9799.99</v>
      </c>
      <c r="AC164">
        <f ca="1" t="shared" si="49"/>
        <v>0</v>
      </c>
      <c r="AD164" s="5">
        <f ca="1" t="shared" si="34"/>
        <v>0</v>
      </c>
      <c r="AE164">
        <f ca="1">IF(X164&gt;=$Y$1,I164,0)</f>
        <v>0</v>
      </c>
    </row>
    <row r="165" spans="1:31">
      <c r="A165" cm="1">
        <f ca="1" t="array" ref="A165">INDEX(Sheet1!$A$2:$J$621,RANDBETWEEN(1,COUNTA(Sheet1!$A$2:$A$621)),COLUMN(A164))</f>
        <v>3275929</v>
      </c>
      <c r="B165" t="str">
        <f ca="1">VLOOKUP($A165,Sheet1!$A$2:$J$621,COLUMN(B165)-COLUMN($B$4)+2,FALSE)</f>
        <v>2025-04-20 08:09:11</v>
      </c>
      <c r="C165" t="str">
        <f ca="1">VLOOKUP($A165,Sheet1!$A$2:$J$621,COLUMN(C165)-COLUMN($B$4)+2,FALSE)</f>
        <v>大双31.45  小双34.28  大单34.28</v>
      </c>
      <c r="D165" t="str">
        <f ca="1">VLOOKUP($A165,Sheet1!$A$2:$J$621,COLUMN(D165)-COLUMN($B$4)+2,FALSE)</f>
        <v>大双</v>
      </c>
      <c r="E165">
        <f ca="1">VLOOKUP($A165,Sheet1!$A$2:$J$621,COLUMN(E165)-COLUMN($B$4)+2,FALSE)</f>
        <v>100.01</v>
      </c>
      <c r="F165">
        <f ca="1">VLOOKUP($A165,Sheet1!$A$2:$J$621,COLUMN(F165)-COLUMN($B$4)+2,FALSE)</f>
        <v>17</v>
      </c>
      <c r="G165" t="str">
        <f ca="1">VLOOKUP($A165,Sheet1!$A$2:$J$621,COLUMN(G165)-COLUMN($B$4)+2,FALSE)</f>
        <v>大单</v>
      </c>
      <c r="H165">
        <f ca="1">VLOOKUP($A165,Sheet1!$A$2:$J$621,COLUMN(H165)-COLUMN($B$4)+2,FALSE)</f>
        <v>148.4324</v>
      </c>
      <c r="I165">
        <f ca="1">VLOOKUP($A165,Sheet1!$A$2:$J$621,COLUMN(I165)-COLUMN($B$4)+2,FALSE)</f>
        <v>48.4224</v>
      </c>
      <c r="J165" t="str">
        <f ca="1">VLOOKUP($A165,Sheet1!$A$2:$J$621,COLUMN(J165)-COLUMN($B$4)+2,FALSE)</f>
        <v>是</v>
      </c>
      <c r="K165">
        <f ca="1" t="shared" si="36"/>
        <v>1</v>
      </c>
      <c r="L165" s="7">
        <f ca="1" t="shared" si="37"/>
        <v>1</v>
      </c>
      <c r="M165" s="7" cm="1">
        <f ca="1" t="array" ref="M165">IF(L164="",IF(OR(G164=0,G164=""),M164,""),IF(ROW()&lt;32,"",AVERAGE(IF(OFFSET(L$2,ROW()-31,0,30,1)&lt;&gt;"",OFFSET(L$2,ROW()-31,0,30,1)))))</f>
        <v>0.9</v>
      </c>
      <c r="N165" s="8">
        <f ca="1" t="shared" si="50"/>
        <v>0.906451612903226</v>
      </c>
      <c r="O165" s="7">
        <f ca="1" t="array" ref="O165">IF(L164="","",IF(ROW()&lt;32,"",AVERAGE(IF(OFFSET(L$2,ROW()-21,0,20,1)&lt;&gt;"",OFFSET(L$2,ROW()-21,0,20,1)))))</f>
        <v>0.9</v>
      </c>
      <c r="P165" s="8">
        <f ca="1" t="shared" si="41"/>
        <v>0.906451612903226</v>
      </c>
      <c r="Q165" s="7">
        <f ca="1" t="shared" si="38"/>
        <v>48.4224</v>
      </c>
      <c r="R165" s="7">
        <f ca="1" t="shared" si="40"/>
        <v>10001.318</v>
      </c>
      <c r="S165" s="14">
        <f ca="1" t="shared" si="42"/>
        <v>0.0583962231245563</v>
      </c>
      <c r="T165" s="15">
        <f ca="1" t="shared" si="43"/>
        <v>0.906451612903226</v>
      </c>
      <c r="U165" s="14">
        <f ca="1" t="shared" si="44"/>
        <v>0.0615950375230175</v>
      </c>
      <c r="V165" s="9">
        <f ca="1" t="shared" si="45"/>
        <v>0.133505934021259</v>
      </c>
      <c r="W165" s="16">
        <f ca="1" t="shared" si="51"/>
        <v>1.67134392320439</v>
      </c>
      <c r="X165" s="17">
        <f ca="1" t="shared" si="46"/>
        <v>0.360815663983672</v>
      </c>
      <c r="Y165" s="9">
        <f ca="1" t="shared" si="47"/>
        <v>0.297679386426096</v>
      </c>
      <c r="Z165" s="5">
        <f ca="1" t="shared" si="48"/>
        <v>0.0542101887187292</v>
      </c>
      <c r="AA165">
        <f ca="1" t="shared" si="39"/>
        <v>0</v>
      </c>
      <c r="AB165">
        <f ca="1" t="shared" si="35"/>
        <v>9799.99</v>
      </c>
      <c r="AC165">
        <f ca="1" t="shared" si="49"/>
        <v>1</v>
      </c>
      <c r="AD165" s="5">
        <f ca="1" t="shared" si="34"/>
        <v>0</v>
      </c>
      <c r="AE165">
        <f ca="1">IF(X165&gt;=$Y$1,I165,0)</f>
        <v>0</v>
      </c>
    </row>
    <row r="166" spans="1:31">
      <c r="A166" cm="1">
        <f ca="1" t="array" ref="A166">INDEX(Sheet1!$A$2:$J$621,RANDBETWEEN(1,COUNTA(Sheet1!$A$2:$A$621)),COLUMN(A165))</f>
        <v>3275896</v>
      </c>
      <c r="B166" t="str">
        <f ca="1">VLOOKUP($A166,Sheet1!$A$2:$J$621,COLUMN(B166)-COLUMN($B$4)+2,FALSE)</f>
        <v>2025-04-20 06:13:41</v>
      </c>
      <c r="C166" t="str">
        <f ca="1">VLOOKUP($A166,Sheet1!$A$2:$J$621,COLUMN(C166)-COLUMN($B$4)+2,FALSE)</f>
        <v>小单32.36  大双32.36  大单35.28</v>
      </c>
      <c r="D166" t="str">
        <f ca="1">VLOOKUP($A166,Sheet1!$A$2:$J$621,COLUMN(D166)-COLUMN($B$4)+2,FALSE)</f>
        <v>大单</v>
      </c>
      <c r="E166">
        <f ca="1">VLOOKUP($A166,Sheet1!$A$2:$J$621,COLUMN(E166)-COLUMN($B$4)+2,FALSE)</f>
        <v>100</v>
      </c>
      <c r="F166">
        <f ca="1">VLOOKUP($A166,Sheet1!$A$2:$J$621,COLUMN(F166)-COLUMN($B$4)+2,FALSE)</f>
        <v>7</v>
      </c>
      <c r="G166" t="str">
        <f ca="1">VLOOKUP($A166,Sheet1!$A$2:$J$621,COLUMN(G166)-COLUMN($B$4)+2,FALSE)</f>
        <v>小单</v>
      </c>
      <c r="H166">
        <f ca="1">VLOOKUP($A166,Sheet1!$A$2:$J$621,COLUMN(H166)-COLUMN($B$4)+2,FALSE)</f>
        <v>152.7392</v>
      </c>
      <c r="I166">
        <f ca="1">VLOOKUP($A166,Sheet1!$A$2:$J$621,COLUMN(I166)-COLUMN($B$4)+2,FALSE)</f>
        <v>52.7392</v>
      </c>
      <c r="J166" t="str">
        <f ca="1">VLOOKUP($A166,Sheet1!$A$2:$J$621,COLUMN(J166)-COLUMN($B$4)+2,FALSE)</f>
        <v>是</v>
      </c>
      <c r="K166">
        <f ca="1" t="shared" si="36"/>
        <v>1</v>
      </c>
      <c r="L166" s="7">
        <f ca="1" t="shared" si="37"/>
        <v>1</v>
      </c>
      <c r="M166" s="7" cm="1">
        <f ca="1" t="array" ref="M166">IF(L165="",IF(OR(G165=0,G165=""),M165,""),IF(ROW()&lt;32,"",AVERAGE(IF(OFFSET(L$2,ROW()-31,0,30,1)&lt;&gt;"",OFFSET(L$2,ROW()-31,0,30,1)))))</f>
        <v>0.9</v>
      </c>
      <c r="N166" s="8">
        <f ca="1" t="shared" si="50"/>
        <v>0.906451612903226</v>
      </c>
      <c r="O166" s="7">
        <f ca="1" t="array" ref="O166">IF(L165="","",IF(ROW()&lt;32,"",AVERAGE(IF(OFFSET(L$2,ROW()-21,0,20,1)&lt;&gt;"",OFFSET(L$2,ROW()-21,0,20,1)))))</f>
        <v>0.9</v>
      </c>
      <c r="P166" s="8">
        <f ca="1" t="shared" si="41"/>
        <v>0.906451612903226</v>
      </c>
      <c r="Q166" s="7">
        <f ca="1" t="shared" si="38"/>
        <v>52.7392</v>
      </c>
      <c r="R166" s="7">
        <f ca="1" t="shared" si="40"/>
        <v>10054.0572</v>
      </c>
      <c r="S166" s="14">
        <f ca="1" t="shared" si="42"/>
        <v>0.057614054566031</v>
      </c>
      <c r="T166" s="15">
        <f ca="1" t="shared" si="43"/>
        <v>0.906451612903226</v>
      </c>
      <c r="U166" s="14">
        <f ca="1" t="shared" si="44"/>
        <v>0.0563321672349595</v>
      </c>
      <c r="V166" s="9">
        <f ca="1" t="shared" si="45"/>
        <v>0.201952763612877</v>
      </c>
      <c r="W166" s="16">
        <f ca="1" t="shared" si="51"/>
        <v>1.6713273527227</v>
      </c>
      <c r="X166" s="17">
        <f ca="1" t="shared" si="46"/>
        <v>0.369002900413524</v>
      </c>
      <c r="Y166" s="9">
        <f ca="1" t="shared" si="47"/>
        <v>0.297203801169846</v>
      </c>
      <c r="Z166" s="5">
        <f ca="1" t="shared" si="48"/>
        <v>0.0535153446793785</v>
      </c>
      <c r="AA166">
        <f ca="1" t="shared" si="39"/>
        <v>0</v>
      </c>
      <c r="AB166">
        <f ca="1" t="shared" si="35"/>
        <v>9799.99</v>
      </c>
      <c r="AC166">
        <f ca="1" t="shared" si="49"/>
        <v>0</v>
      </c>
      <c r="AD166" s="5">
        <f ca="1" t="shared" si="34"/>
        <v>0</v>
      </c>
      <c r="AE166">
        <f ca="1">IF(X166&gt;=$Y$1,I166,0)</f>
        <v>0</v>
      </c>
    </row>
    <row r="167" spans="1:31">
      <c r="A167" cm="1">
        <f ca="1" t="array" ref="A167">INDEX(Sheet1!$A$2:$J$621,RANDBETWEEN(1,COUNTA(Sheet1!$A$2:$A$621)),COLUMN(A166))</f>
        <v>3276066</v>
      </c>
      <c r="B167" t="str">
        <f ca="1">VLOOKUP($A167,Sheet1!$A$2:$J$621,COLUMN(B167)-COLUMN($B$4)+2,FALSE)</f>
        <v>2025-04-20 16:08:42</v>
      </c>
      <c r="C167" t="str">
        <f ca="1">VLOOKUP($A167,Sheet1!$A$2:$J$621,COLUMN(C167)-COLUMN($B$4)+2,FALSE)</f>
        <v>小单32.36  大双32.36  大单35.28</v>
      </c>
      <c r="D167" t="str">
        <f ca="1">VLOOKUP($A167,Sheet1!$A$2:$J$621,COLUMN(D167)-COLUMN($B$4)+2,FALSE)</f>
        <v>大单</v>
      </c>
      <c r="E167">
        <f ca="1">VLOOKUP($A167,Sheet1!$A$2:$J$621,COLUMN(E167)-COLUMN($B$4)+2,FALSE)</f>
        <v>100</v>
      </c>
      <c r="F167">
        <f ca="1">VLOOKUP($A167,Sheet1!$A$2:$J$621,COLUMN(F167)-COLUMN($B$4)+2,FALSE)</f>
        <v>15</v>
      </c>
      <c r="G167" t="str">
        <f ca="1">VLOOKUP($A167,Sheet1!$A$2:$J$621,COLUMN(G167)-COLUMN($B$4)+2,FALSE)</f>
        <v>大单</v>
      </c>
      <c r="H167">
        <f ca="1">VLOOKUP($A167,Sheet1!$A$2:$J$621,COLUMN(H167)-COLUMN($B$4)+2,FALSE)</f>
        <v>152.7624</v>
      </c>
      <c r="I167">
        <f ca="1">VLOOKUP($A167,Sheet1!$A$2:$J$621,COLUMN(I167)-COLUMN($B$4)+2,FALSE)</f>
        <v>52.7624</v>
      </c>
      <c r="J167" t="str">
        <f ca="1">VLOOKUP($A167,Sheet1!$A$2:$J$621,COLUMN(J167)-COLUMN($B$4)+2,FALSE)</f>
        <v>是</v>
      </c>
      <c r="K167">
        <f ca="1" t="shared" si="36"/>
        <v>1</v>
      </c>
      <c r="L167" s="7">
        <f ca="1" t="shared" si="37"/>
        <v>1</v>
      </c>
      <c r="M167" s="7" cm="1">
        <f ca="1" t="array" ref="M167">IF(L166="",IF(OR(G166=0,G166=""),M166,""),IF(ROW()&lt;32,"",AVERAGE(IF(OFFSET(L$2,ROW()-31,0,30,1)&lt;&gt;"",OFFSET(L$2,ROW()-31,0,30,1)))))</f>
        <v>0.9</v>
      </c>
      <c r="N167" s="8">
        <f ca="1" t="shared" si="50"/>
        <v>0.906451612903226</v>
      </c>
      <c r="O167" s="7">
        <f ca="1" t="array" ref="O167">IF(L166="","",IF(ROW()&lt;32,"",AVERAGE(IF(OFFSET(L$2,ROW()-21,0,20,1)&lt;&gt;"",OFFSET(L$2,ROW()-21,0,20,1)))))</f>
        <v>0.9</v>
      </c>
      <c r="P167" s="8">
        <f ca="1" t="shared" si="41"/>
        <v>0.906451612903226</v>
      </c>
      <c r="Q167" s="7">
        <f ca="1" t="shared" si="38"/>
        <v>52.7624</v>
      </c>
      <c r="R167" s="7">
        <f ca="1" t="shared" si="40"/>
        <v>10106.8196</v>
      </c>
      <c r="S167" s="14">
        <f ca="1" t="shared" si="42"/>
        <v>0.0572945209109658</v>
      </c>
      <c r="T167" s="15">
        <f ca="1" t="shared" si="43"/>
        <v>0.906451612903226</v>
      </c>
      <c r="U167" s="14">
        <f ca="1" t="shared" si="44"/>
        <v>0.0541897454094445</v>
      </c>
      <c r="V167" s="9">
        <f ca="1" t="shared" si="45"/>
        <v>0.264468342251981</v>
      </c>
      <c r="W167" s="16">
        <f ca="1" t="shared" si="51"/>
        <v>1.6713273527227</v>
      </c>
      <c r="X167" s="17">
        <f ca="1" t="shared" si="46"/>
        <v>0.37580132472857</v>
      </c>
      <c r="Y167" s="9">
        <f ca="1" t="shared" si="47"/>
        <v>0.296729085969548</v>
      </c>
      <c r="Z167" s="5">
        <f ca="1" t="shared" si="48"/>
        <v>0.0527473529924611</v>
      </c>
      <c r="AA167">
        <f ca="1" t="shared" si="39"/>
        <v>0</v>
      </c>
      <c r="AB167">
        <f ca="1" t="shared" si="35"/>
        <v>9799.99</v>
      </c>
      <c r="AC167">
        <f ca="1" t="shared" si="49"/>
        <v>0</v>
      </c>
      <c r="AD167" s="5">
        <f ca="1" t="shared" si="34"/>
        <v>0</v>
      </c>
      <c r="AE167">
        <f ca="1">IF(X167&gt;=$Y$1,I167,0)</f>
        <v>0</v>
      </c>
    </row>
    <row r="168" spans="1:31">
      <c r="A168" cm="1">
        <f ca="1" t="array" ref="A168">INDEX(Sheet1!$A$2:$J$621,RANDBETWEEN(1,COUNTA(Sheet1!$A$2:$A$621)),COLUMN(A167))</f>
        <v>3275618</v>
      </c>
      <c r="B168" t="str">
        <f ca="1">VLOOKUP($A168,Sheet1!$A$2:$J$621,COLUMN(B168)-COLUMN($B$4)+2,FALSE)</f>
        <v>2025-04-19 13:27:44</v>
      </c>
      <c r="C168" t="str">
        <f ca="1">VLOOKUP($A168,Sheet1!$A$2:$J$621,COLUMN(C168)-COLUMN($B$4)+2,FALSE)</f>
        <v>小单32.36  大双32.36  大单35.28</v>
      </c>
      <c r="D168" t="str">
        <f ca="1">VLOOKUP($A168,Sheet1!$A$2:$J$621,COLUMN(D168)-COLUMN($B$4)+2,FALSE)</f>
        <v>大单</v>
      </c>
      <c r="E168">
        <f ca="1">VLOOKUP($A168,Sheet1!$A$2:$J$621,COLUMN(E168)-COLUMN($B$4)+2,FALSE)</f>
        <v>100</v>
      </c>
      <c r="F168">
        <f ca="1">VLOOKUP($A168,Sheet1!$A$2:$J$621,COLUMN(F168)-COLUMN($B$4)+2,FALSE)</f>
        <v>0</v>
      </c>
      <c r="G168" t="str">
        <f ca="1">VLOOKUP($A168,Sheet1!$A$2:$J$621,COLUMN(G168)-COLUMN($B$4)+2,FALSE)</f>
        <v>小双</v>
      </c>
      <c r="H168">
        <f ca="1">VLOOKUP($A168,Sheet1!$A$2:$J$621,COLUMN(H168)-COLUMN($B$4)+2,FALSE)</f>
        <v>0</v>
      </c>
      <c r="I168">
        <f ca="1">VLOOKUP($A168,Sheet1!$A$2:$J$621,COLUMN(I168)-COLUMN($B$4)+2,FALSE)</f>
        <v>-100</v>
      </c>
      <c r="J168" t="str">
        <f ca="1">VLOOKUP($A168,Sheet1!$A$2:$J$621,COLUMN(J168)-COLUMN($B$4)+2,FALSE)</f>
        <v>否</v>
      </c>
      <c r="K168">
        <f ca="1" t="shared" si="36"/>
        <v>0</v>
      </c>
      <c r="L168" s="7">
        <f ca="1" t="shared" si="37"/>
        <v>0</v>
      </c>
      <c r="M168" s="7" cm="1">
        <f ca="1" t="array" ref="M168">IF(L167="",IF(OR(G167=0,G167=""),M167,""),IF(ROW()&lt;32,"",AVERAGE(IF(OFFSET(L$2,ROW()-31,0,30,1)&lt;&gt;"",OFFSET(L$2,ROW()-31,0,30,1)))))</f>
        <v>0.866666666666667</v>
      </c>
      <c r="N168" s="8">
        <f ca="1" t="shared" si="50"/>
        <v>0.906451612903226</v>
      </c>
      <c r="O168" s="7">
        <f ca="1" t="array" ref="O168">IF(L167="","",IF(ROW()&lt;32,"",AVERAGE(IF(OFFSET(L$2,ROW()-21,0,20,1)&lt;&gt;"",OFFSET(L$2,ROW()-21,0,20,1)))))</f>
        <v>0.85</v>
      </c>
      <c r="P168" s="8">
        <f ca="1" t="shared" si="41"/>
        <v>0.859677419354839</v>
      </c>
      <c r="Q168" s="7">
        <f ca="1" t="shared" si="38"/>
        <v>-100</v>
      </c>
      <c r="R168" s="7">
        <f ca="1" t="shared" si="40"/>
        <v>10006.8196</v>
      </c>
      <c r="S168" s="14">
        <f ca="1" t="shared" si="42"/>
        <v>0.0569783737967249</v>
      </c>
      <c r="T168" s="15">
        <f ca="1" t="shared" si="43"/>
        <v>0.906451612903226</v>
      </c>
      <c r="U168" s="14">
        <f ca="1" t="shared" si="44"/>
        <v>0.0576833883529489</v>
      </c>
      <c r="V168" s="9">
        <f ca="1" t="shared" si="45"/>
        <v>0.323146358040607</v>
      </c>
      <c r="W168" s="16">
        <f ca="1" t="shared" si="51"/>
        <v>1.67136049368608</v>
      </c>
      <c r="X168" s="17">
        <f ca="1" t="shared" si="46"/>
        <v>0.380529503386446</v>
      </c>
      <c r="Y168" s="9">
        <f ca="1" t="shared" si="47"/>
        <v>0.296419674601818</v>
      </c>
      <c r="Z168" s="5">
        <f ca="1" t="shared" si="48"/>
        <v>0.0522250691425474</v>
      </c>
      <c r="AA168">
        <f ca="1" t="shared" si="39"/>
        <v>0</v>
      </c>
      <c r="AB168">
        <f ca="1" t="shared" si="35"/>
        <v>9799.99</v>
      </c>
      <c r="AC168">
        <f ca="1" t="shared" si="49"/>
        <v>0</v>
      </c>
      <c r="AD168" s="5">
        <f ca="1" t="shared" si="34"/>
        <v>0</v>
      </c>
      <c r="AE168">
        <f ca="1">IF(X168&gt;=$Y$1,I168,0)</f>
        <v>0</v>
      </c>
    </row>
    <row r="169" spans="1:31">
      <c r="A169" cm="1">
        <f ca="1" t="array" ref="A169">INDEX(Sheet1!$A$2:$J$621,RANDBETWEEN(1,COUNTA(Sheet1!$A$2:$A$621)),COLUMN(A168))</f>
        <v>3275748</v>
      </c>
      <c r="B169" t="str">
        <f ca="1">VLOOKUP($A169,Sheet1!$A$2:$J$621,COLUMN(B169)-COLUMN($B$4)+2,FALSE)</f>
        <v>2025-04-19 21:35:49</v>
      </c>
      <c r="C169" t="str">
        <f ca="1">VLOOKUP($A169,Sheet1!$A$2:$J$621,COLUMN(C169)-COLUMN($B$4)+2,FALSE)</f>
        <v>小单31.45  小双34.28  大单34.28</v>
      </c>
      <c r="D169" t="str">
        <f ca="1">VLOOKUP($A169,Sheet1!$A$2:$J$621,COLUMN(D169)-COLUMN($B$4)+2,FALSE)</f>
        <v>小单</v>
      </c>
      <c r="E169">
        <f ca="1">VLOOKUP($A169,Sheet1!$A$2:$J$621,COLUMN(E169)-COLUMN($B$4)+2,FALSE)</f>
        <v>100.01</v>
      </c>
      <c r="F169">
        <f ca="1">VLOOKUP($A169,Sheet1!$A$2:$J$621,COLUMN(F169)-COLUMN($B$4)+2,FALSE)</f>
        <v>19</v>
      </c>
      <c r="G169" t="str">
        <f ca="1">VLOOKUP($A169,Sheet1!$A$2:$J$621,COLUMN(G169)-COLUMN($B$4)+2,FALSE)</f>
        <v>大单</v>
      </c>
      <c r="H169">
        <f ca="1">VLOOKUP($A169,Sheet1!$A$2:$J$621,COLUMN(H169)-COLUMN($B$4)+2,FALSE)</f>
        <v>148.4324</v>
      </c>
      <c r="I169">
        <f ca="1">VLOOKUP($A169,Sheet1!$A$2:$J$621,COLUMN(I169)-COLUMN($B$4)+2,FALSE)</f>
        <v>48.4224</v>
      </c>
      <c r="J169" t="str">
        <f ca="1">VLOOKUP($A169,Sheet1!$A$2:$J$621,COLUMN(J169)-COLUMN($B$4)+2,FALSE)</f>
        <v>是</v>
      </c>
      <c r="K169">
        <f ca="1" t="shared" si="36"/>
        <v>1</v>
      </c>
      <c r="L169" s="7">
        <f ca="1" t="shared" si="37"/>
        <v>1</v>
      </c>
      <c r="M169" s="7" cm="1">
        <f ca="1" t="array" ref="M169">IF(L168="",IF(OR(G168=0,G168=""),M168,""),IF(ROW()&lt;32,"",AVERAGE(IF(OFFSET(L$2,ROW()-31,0,30,1)&lt;&gt;"",OFFSET(L$2,ROW()-31,0,30,1)))))</f>
        <v>0.866666666666667</v>
      </c>
      <c r="N169" s="8">
        <f ca="1" t="shared" si="50"/>
        <v>0.810752688172043</v>
      </c>
      <c r="O169" s="7">
        <f ca="1" t="array" ref="O169">IF(L168="","",IF(ROW()&lt;32,"",AVERAGE(IF(OFFSET(L$2,ROW()-21,0,20,1)&lt;&gt;"",OFFSET(L$2,ROW()-21,0,20,1)))))</f>
        <v>0.85</v>
      </c>
      <c r="P169" s="8">
        <f ca="1" t="shared" si="41"/>
        <v>0.795161290322581</v>
      </c>
      <c r="Q169" s="7">
        <f ca="1" t="shared" si="38"/>
        <v>48.4224</v>
      </c>
      <c r="R169" s="7">
        <f ca="1" t="shared" si="40"/>
        <v>10055.242</v>
      </c>
      <c r="S169" s="14">
        <f ca="1" t="shared" si="42"/>
        <v>0.041247375035367</v>
      </c>
      <c r="T169" s="15">
        <f ca="1" t="shared" si="43"/>
        <v>0.810752688172043</v>
      </c>
      <c r="U169" s="14">
        <f ca="1" t="shared" si="44"/>
        <v>0.0576833883529489</v>
      </c>
      <c r="V169" s="9">
        <f ca="1" t="shared" si="45"/>
        <v>0.370285190148529</v>
      </c>
      <c r="W169" s="16">
        <f ca="1" t="shared" si="51"/>
        <v>1.39650117494125</v>
      </c>
      <c r="X169" s="17">
        <f ca="1" t="shared" si="46"/>
        <v>0.333898370148112</v>
      </c>
      <c r="Y169" s="9">
        <f ca="1" t="shared" si="47"/>
        <v>0.294799299458538</v>
      </c>
      <c r="Z169" s="5">
        <f ca="1" t="shared" si="48"/>
        <v>0.0502454442696904</v>
      </c>
      <c r="AA169">
        <f ca="1" t="shared" si="39"/>
        <v>0</v>
      </c>
      <c r="AB169">
        <f ca="1" t="shared" si="35"/>
        <v>9799.99</v>
      </c>
      <c r="AC169">
        <f ca="1" t="shared" si="49"/>
        <v>0</v>
      </c>
      <c r="AD169" s="5">
        <f ca="1" t="shared" si="34"/>
        <v>0</v>
      </c>
      <c r="AE169">
        <f ca="1">IF(X169&gt;=$Y$1,I169,0)</f>
        <v>0</v>
      </c>
    </row>
    <row r="170" spans="1:31">
      <c r="A170" cm="1">
        <f ca="1" t="array" ref="A170">INDEX(Sheet1!$A$2:$J$621,RANDBETWEEN(1,COUNTA(Sheet1!$A$2:$A$621)),COLUMN(A169))</f>
        <v>3276076</v>
      </c>
      <c r="B170" t="str">
        <f ca="1">VLOOKUP($A170,Sheet1!$A$2:$J$621,COLUMN(B170)-COLUMN($B$4)+2,FALSE)</f>
        <v>2025-04-20 16:43:42</v>
      </c>
      <c r="C170" t="str">
        <f ca="1">VLOOKUP($A170,Sheet1!$A$2:$J$621,COLUMN(C170)-COLUMN($B$4)+2,FALSE)</f>
        <v>小单32.36  大双32.36  大单35.28</v>
      </c>
      <c r="D170" t="str">
        <f ca="1">VLOOKUP($A170,Sheet1!$A$2:$J$621,COLUMN(D170)-COLUMN($B$4)+2,FALSE)</f>
        <v>大单</v>
      </c>
      <c r="E170">
        <f ca="1">VLOOKUP($A170,Sheet1!$A$2:$J$621,COLUMN(E170)-COLUMN($B$4)+2,FALSE)</f>
        <v>100</v>
      </c>
      <c r="F170">
        <f ca="1">VLOOKUP($A170,Sheet1!$A$2:$J$621,COLUMN(F170)-COLUMN($B$4)+2,FALSE)</f>
        <v>7</v>
      </c>
      <c r="G170" t="str">
        <f ca="1">VLOOKUP($A170,Sheet1!$A$2:$J$621,COLUMN(G170)-COLUMN($B$4)+2,FALSE)</f>
        <v>小单</v>
      </c>
      <c r="H170">
        <f ca="1">VLOOKUP($A170,Sheet1!$A$2:$J$621,COLUMN(H170)-COLUMN($B$4)+2,FALSE)</f>
        <v>152.7392</v>
      </c>
      <c r="I170">
        <f ca="1">VLOOKUP($A170,Sheet1!$A$2:$J$621,COLUMN(I170)-COLUMN($B$4)+2,FALSE)</f>
        <v>52.7392</v>
      </c>
      <c r="J170" t="str">
        <f ca="1">VLOOKUP($A170,Sheet1!$A$2:$J$621,COLUMN(J170)-COLUMN($B$4)+2,FALSE)</f>
        <v>是</v>
      </c>
      <c r="K170">
        <f ca="1" t="shared" si="36"/>
        <v>1</v>
      </c>
      <c r="L170" s="7">
        <f ca="1" t="shared" si="37"/>
        <v>1</v>
      </c>
      <c r="M170" s="7" cm="1">
        <f ca="1" t="array" ref="M170">IF(L169="",IF(OR(G169=0,G169=""),M169,""),IF(ROW()&lt;32,"",AVERAGE(IF(OFFSET(L$2,ROW()-31,0,30,1)&lt;&gt;"",OFFSET(L$2,ROW()-31,0,30,1)))))</f>
        <v>0.866666666666667</v>
      </c>
      <c r="N170" s="8">
        <f ca="1" t="shared" si="50"/>
        <v>0.875268817204301</v>
      </c>
      <c r="O170" s="7">
        <f ca="1" t="array" ref="O170">IF(L169="","",IF(ROW()&lt;32,"",AVERAGE(IF(OFFSET(L$2,ROW()-21,0,20,1)&lt;&gt;"",OFFSET(L$2,ROW()-21,0,20,1)))))</f>
        <v>0.85</v>
      </c>
      <c r="P170" s="8">
        <f ca="1" t="shared" si="41"/>
        <v>0.859677419354839</v>
      </c>
      <c r="Q170" s="7">
        <f ca="1" t="shared" si="38"/>
        <v>52.7392</v>
      </c>
      <c r="R170" s="7">
        <f ca="1" t="shared" si="40"/>
        <v>10107.9812</v>
      </c>
      <c r="S170" s="14">
        <f ca="1" t="shared" si="42"/>
        <v>0.0410405906400157</v>
      </c>
      <c r="T170" s="15">
        <f ca="1" t="shared" si="43"/>
        <v>0.875268817204301</v>
      </c>
      <c r="U170" s="14">
        <f ca="1" t="shared" si="44"/>
        <v>0.0576833883529489</v>
      </c>
      <c r="V170" s="9">
        <f ca="1" t="shared" si="45"/>
        <v>0.41782592313144</v>
      </c>
      <c r="W170" s="16">
        <f ca="1" t="shared" si="51"/>
        <v>1.39650117494125</v>
      </c>
      <c r="X170" s="17">
        <f ca="1" t="shared" si="46"/>
        <v>0.35149363393425</v>
      </c>
      <c r="Y170" s="9">
        <f ca="1" t="shared" si="47"/>
        <v>0.294130469154075</v>
      </c>
      <c r="Z170" s="5">
        <f ca="1" t="shared" si="48"/>
        <v>0.0493447012213055</v>
      </c>
      <c r="AA170">
        <f ca="1" t="shared" si="39"/>
        <v>0</v>
      </c>
      <c r="AB170">
        <f ca="1" t="shared" si="35"/>
        <v>9799.99</v>
      </c>
      <c r="AC170">
        <f ca="1" t="shared" si="49"/>
        <v>0</v>
      </c>
      <c r="AD170" s="5">
        <f ca="1" t="shared" si="34"/>
        <v>0</v>
      </c>
      <c r="AE170">
        <f ca="1">IF(X170&gt;=$Y$1,I170,0)</f>
        <v>0</v>
      </c>
    </row>
    <row r="171" spans="1:31">
      <c r="A171" cm="1">
        <f ca="1" t="array" ref="A171">INDEX(Sheet1!$A$2:$J$621,RANDBETWEEN(1,COUNTA(Sheet1!$A$2:$A$621)),COLUMN(A170))</f>
        <v>3275953</v>
      </c>
      <c r="B171" t="str">
        <f ca="1">VLOOKUP($A171,Sheet1!$A$2:$J$621,COLUMN(B171)-COLUMN($B$4)+2,FALSE)</f>
        <v>2025-04-20 09:33:13</v>
      </c>
      <c r="C171" t="str">
        <f ca="1">VLOOKUP($A171,Sheet1!$A$2:$J$621,COLUMN(C171)-COLUMN($B$4)+2,FALSE)</f>
        <v>小单32.36  小双35.28  大双32.36</v>
      </c>
      <c r="D171" t="str">
        <f ca="1">VLOOKUP($A171,Sheet1!$A$2:$J$621,COLUMN(D171)-COLUMN($B$4)+2,FALSE)</f>
        <v>小双</v>
      </c>
      <c r="E171">
        <f ca="1">VLOOKUP($A171,Sheet1!$A$2:$J$621,COLUMN(E171)-COLUMN($B$4)+2,FALSE)</f>
        <v>100</v>
      </c>
      <c r="F171">
        <f ca="1">VLOOKUP($A171,Sheet1!$A$2:$J$621,COLUMN(F171)-COLUMN($B$4)+2,FALSE)</f>
        <v>17</v>
      </c>
      <c r="G171" t="str">
        <f ca="1">VLOOKUP($A171,Sheet1!$A$2:$J$621,COLUMN(G171)-COLUMN($B$4)+2,FALSE)</f>
        <v>大单</v>
      </c>
      <c r="H171">
        <f ca="1">VLOOKUP($A171,Sheet1!$A$2:$J$621,COLUMN(H171)-COLUMN($B$4)+2,FALSE)</f>
        <v>0</v>
      </c>
      <c r="I171">
        <f ca="1">VLOOKUP($A171,Sheet1!$A$2:$J$621,COLUMN(I171)-COLUMN($B$4)+2,FALSE)</f>
        <v>-100</v>
      </c>
      <c r="J171" t="str">
        <f ca="1">VLOOKUP($A171,Sheet1!$A$2:$J$621,COLUMN(J171)-COLUMN($B$4)+2,FALSE)</f>
        <v>否</v>
      </c>
      <c r="K171">
        <f ca="1" t="shared" si="36"/>
        <v>0</v>
      </c>
      <c r="L171" s="7">
        <f ca="1" t="shared" si="37"/>
        <v>0</v>
      </c>
      <c r="M171" s="7" cm="1">
        <f ca="1" t="array" ref="M171">IF(L170="",IF(OR(G170=0,G170=""),M170,""),IF(ROW()&lt;32,"",AVERAGE(IF(OFFSET(L$2,ROW()-31,0,30,1)&lt;&gt;"",OFFSET(L$2,ROW()-31,0,30,1)))))</f>
        <v>0.833333333333333</v>
      </c>
      <c r="N171" s="8">
        <f ca="1" t="shared" si="50"/>
        <v>0.875268817204301</v>
      </c>
      <c r="O171" s="7">
        <f ca="1" t="array" ref="O171">IF(L170="","",IF(ROW()&lt;32,"",AVERAGE(IF(OFFSET(L$2,ROW()-21,0,20,1)&lt;&gt;"",OFFSET(L$2,ROW()-21,0,20,1)))))</f>
        <v>0.8</v>
      </c>
      <c r="P171" s="8">
        <f ca="1" t="shared" si="41"/>
        <v>0.812903225806452</v>
      </c>
      <c r="Q171" s="7">
        <f ca="1" t="shared" si="38"/>
        <v>-100</v>
      </c>
      <c r="R171" s="7">
        <f ca="1" t="shared" si="40"/>
        <v>10007.9812</v>
      </c>
      <c r="S171" s="14">
        <f ca="1" t="shared" si="42"/>
        <v>0.0539315766495366</v>
      </c>
      <c r="T171" s="15">
        <f ca="1" t="shared" si="43"/>
        <v>0.875268817204301</v>
      </c>
      <c r="U171" s="14">
        <f ca="1" t="shared" si="44"/>
        <v>0.0577916785203355</v>
      </c>
      <c r="V171" s="9">
        <f ca="1" t="shared" si="45"/>
        <v>0.473279033610313</v>
      </c>
      <c r="W171" s="16">
        <f ca="1" t="shared" si="51"/>
        <v>1.40189690515474</v>
      </c>
      <c r="X171" s="17">
        <f ca="1" t="shared" si="46"/>
        <v>0.361413326756126</v>
      </c>
      <c r="Y171" s="9">
        <f ca="1" t="shared" si="47"/>
        <v>0.294205933147362</v>
      </c>
      <c r="Z171" s="5">
        <f ca="1" t="shared" si="48"/>
        <v>0.0494457062403393</v>
      </c>
      <c r="AA171">
        <f ca="1" t="shared" si="39"/>
        <v>0</v>
      </c>
      <c r="AB171">
        <f ca="1" t="shared" si="35"/>
        <v>9799.99</v>
      </c>
      <c r="AC171">
        <f ca="1" t="shared" si="49"/>
        <v>0</v>
      </c>
      <c r="AD171" s="5">
        <f ca="1" t="shared" si="34"/>
        <v>0</v>
      </c>
      <c r="AE171">
        <f ca="1">IF(X171&gt;=$Y$1,I171,0)</f>
        <v>0</v>
      </c>
    </row>
    <row r="172" spans="1:31">
      <c r="A172" cm="1">
        <f ca="1" t="array" ref="A172">INDEX(Sheet1!$A$2:$J$621,RANDBETWEEN(1,COUNTA(Sheet1!$A$2:$A$621)),COLUMN(A171))</f>
        <v>3275791</v>
      </c>
      <c r="B172" t="str">
        <f ca="1">VLOOKUP($A172,Sheet1!$A$2:$J$621,COLUMN(B172)-COLUMN($B$4)+2,FALSE)</f>
        <v>2025-04-20 00:06:17</v>
      </c>
      <c r="C172" t="str">
        <f ca="1">VLOOKUP($A172,Sheet1!$A$2:$J$621,COLUMN(C172)-COLUMN($B$4)+2,FALSE)</f>
        <v>小单32.36  大双32.36  大单35.28</v>
      </c>
      <c r="D172" t="str">
        <f ca="1">VLOOKUP($A172,Sheet1!$A$2:$J$621,COLUMN(D172)-COLUMN($B$4)+2,FALSE)</f>
        <v>大单</v>
      </c>
      <c r="E172">
        <f ca="1">VLOOKUP($A172,Sheet1!$A$2:$J$621,COLUMN(E172)-COLUMN($B$4)+2,FALSE)</f>
        <v>100</v>
      </c>
      <c r="F172">
        <f ca="1">VLOOKUP($A172,Sheet1!$A$2:$J$621,COLUMN(F172)-COLUMN($B$4)+2,FALSE)</f>
        <v>16</v>
      </c>
      <c r="G172" t="str">
        <f ca="1">VLOOKUP($A172,Sheet1!$A$2:$J$621,COLUMN(G172)-COLUMN($B$4)+2,FALSE)</f>
        <v>大双</v>
      </c>
      <c r="H172">
        <f ca="1">VLOOKUP($A172,Sheet1!$A$2:$J$621,COLUMN(H172)-COLUMN($B$4)+2,FALSE)</f>
        <v>152.7392</v>
      </c>
      <c r="I172">
        <f ca="1">VLOOKUP($A172,Sheet1!$A$2:$J$621,COLUMN(I172)-COLUMN($B$4)+2,FALSE)</f>
        <v>52.7392</v>
      </c>
      <c r="J172" t="str">
        <f ca="1">VLOOKUP($A172,Sheet1!$A$2:$J$621,COLUMN(J172)-COLUMN($B$4)+2,FALSE)</f>
        <v>是</v>
      </c>
      <c r="K172">
        <f ca="1" t="shared" si="36"/>
        <v>1</v>
      </c>
      <c r="L172" s="7">
        <f ca="1" t="shared" si="37"/>
        <v>1</v>
      </c>
      <c r="M172" s="7" cm="1">
        <f ca="1" t="array" ref="M172">IF(L171="",IF(OR(G171=0,G171=""),M171,""),IF(ROW()&lt;32,"",AVERAGE(IF(OFFSET(L$2,ROW()-31,0,30,1)&lt;&gt;"",OFFSET(L$2,ROW()-31,0,30,1)))))</f>
        <v>0.833333333333333</v>
      </c>
      <c r="N172" s="8">
        <f ca="1" t="shared" si="50"/>
        <v>0.779569892473118</v>
      </c>
      <c r="O172" s="7">
        <f ca="1" t="array" ref="O172">IF(L171="","",IF(ROW()&lt;32,"",AVERAGE(IF(OFFSET(L$2,ROW()-21,0,20,1)&lt;&gt;"",OFFSET(L$2,ROW()-21,0,20,1)))))</f>
        <v>0.8</v>
      </c>
      <c r="P172" s="8">
        <f ca="1" t="shared" si="41"/>
        <v>0.748387096774194</v>
      </c>
      <c r="Q172" s="7">
        <f ca="1" t="shared" si="38"/>
        <v>52.7392</v>
      </c>
      <c r="R172" s="7">
        <f ca="1" t="shared" si="40"/>
        <v>10060.7204</v>
      </c>
      <c r="S172" s="14">
        <f ca="1" t="shared" si="42"/>
        <v>0.0382615452141129</v>
      </c>
      <c r="T172" s="15">
        <f ca="1" t="shared" si="43"/>
        <v>0.779569892473118</v>
      </c>
      <c r="U172" s="14">
        <f ca="1" t="shared" si="44"/>
        <v>0.0577916785203355</v>
      </c>
      <c r="V172" s="9">
        <f ca="1" t="shared" si="45"/>
        <v>0.54002300920848</v>
      </c>
      <c r="W172" s="16">
        <f ca="1" t="shared" si="51"/>
        <v>1.40191442820894</v>
      </c>
      <c r="X172" s="17">
        <f ca="1" t="shared" si="46"/>
        <v>0.344248682244499</v>
      </c>
      <c r="Y172" s="9">
        <f ca="1" t="shared" si="47"/>
        <v>0.294735244774305</v>
      </c>
      <c r="Z172" s="5">
        <f ca="1" t="shared" si="48"/>
        <v>0.0498915723217618</v>
      </c>
      <c r="AA172">
        <f ca="1" t="shared" si="39"/>
        <v>0</v>
      </c>
      <c r="AB172">
        <f ca="1" t="shared" si="35"/>
        <v>9799.99</v>
      </c>
      <c r="AC172">
        <f ca="1" t="shared" si="49"/>
        <v>0</v>
      </c>
      <c r="AD172" s="5">
        <f ca="1" t="shared" si="34"/>
        <v>0</v>
      </c>
      <c r="AE172">
        <f ca="1">IF(X172&gt;=$Y$1,I172,0)</f>
        <v>0</v>
      </c>
    </row>
    <row r="173" spans="1:31">
      <c r="A173" cm="1">
        <f ca="1" t="array" ref="A173">INDEX(Sheet1!$A$2:$J$621,RANDBETWEEN(1,COUNTA(Sheet1!$A$2:$A$621)),COLUMN(A172))</f>
        <v>3275626</v>
      </c>
      <c r="B173" t="str">
        <f ca="1">VLOOKUP($A173,Sheet1!$A$2:$J$621,COLUMN(B173)-COLUMN($B$4)+2,FALSE)</f>
        <v>2025-04-19 13:55:41</v>
      </c>
      <c r="C173" t="str">
        <f ca="1">VLOOKUP($A173,Sheet1!$A$2:$J$621,COLUMN(C173)-COLUMN($B$4)+2,FALSE)</f>
        <v>大双31.45  小双34.28  大单34.28</v>
      </c>
      <c r="D173" t="str">
        <f ca="1">VLOOKUP($A173,Sheet1!$A$2:$J$621,COLUMN(D173)-COLUMN($B$4)+2,FALSE)</f>
        <v>大双</v>
      </c>
      <c r="E173">
        <f ca="1">VLOOKUP($A173,Sheet1!$A$2:$J$621,COLUMN(E173)-COLUMN($B$4)+2,FALSE)</f>
        <v>100.01</v>
      </c>
      <c r="F173">
        <f ca="1">VLOOKUP($A173,Sheet1!$A$2:$J$621,COLUMN(F173)-COLUMN($B$4)+2,FALSE)</f>
        <v>24</v>
      </c>
      <c r="G173" t="str">
        <f ca="1">VLOOKUP($A173,Sheet1!$A$2:$J$621,COLUMN(G173)-COLUMN($B$4)+2,FALSE)</f>
        <v>大双</v>
      </c>
      <c r="H173">
        <f ca="1">VLOOKUP($A173,Sheet1!$A$2:$J$621,COLUMN(H173)-COLUMN($B$4)+2,FALSE)</f>
        <v>148.444</v>
      </c>
      <c r="I173">
        <f ca="1">VLOOKUP($A173,Sheet1!$A$2:$J$621,COLUMN(I173)-COLUMN($B$4)+2,FALSE)</f>
        <v>48.434</v>
      </c>
      <c r="J173" t="str">
        <f ca="1">VLOOKUP($A173,Sheet1!$A$2:$J$621,COLUMN(J173)-COLUMN($B$4)+2,FALSE)</f>
        <v>是</v>
      </c>
      <c r="K173">
        <f ca="1" t="shared" si="36"/>
        <v>1</v>
      </c>
      <c r="L173" s="7">
        <f ca="1" t="shared" si="37"/>
        <v>1</v>
      </c>
      <c r="M173" s="7" cm="1">
        <f ca="1" t="array" ref="M173">IF(L172="",IF(OR(G172=0,G172=""),M172,""),IF(ROW()&lt;32,"",AVERAGE(IF(OFFSET(L$2,ROW()-31,0,30,1)&lt;&gt;"",OFFSET(L$2,ROW()-31,0,30,1)))))</f>
        <v>0.833333333333333</v>
      </c>
      <c r="N173" s="8">
        <f ca="1" t="shared" si="50"/>
        <v>0.844086021505376</v>
      </c>
      <c r="O173" s="7">
        <f ca="1" t="array" ref="O173">IF(L172="","",IF(ROW()&lt;32,"",AVERAGE(IF(OFFSET(L$2,ROW()-21,0,20,1)&lt;&gt;"",OFFSET(L$2,ROW()-21,0,20,1)))))</f>
        <v>0.8</v>
      </c>
      <c r="P173" s="8">
        <f ca="1" t="shared" si="41"/>
        <v>0.812903225806452</v>
      </c>
      <c r="Q173" s="7">
        <f ca="1" t="shared" si="38"/>
        <v>48.434</v>
      </c>
      <c r="R173" s="7">
        <f ca="1" t="shared" si="40"/>
        <v>10109.1544</v>
      </c>
      <c r="S173" s="14">
        <f ca="1" t="shared" si="42"/>
        <v>0.0380508575481419</v>
      </c>
      <c r="T173" s="15">
        <f ca="1" t="shared" si="43"/>
        <v>0.844086021505376</v>
      </c>
      <c r="U173" s="14">
        <f ca="1" t="shared" si="44"/>
        <v>0.0577916785203355</v>
      </c>
      <c r="V173" s="9">
        <f ca="1" t="shared" si="45"/>
        <v>0.584854258971988</v>
      </c>
      <c r="W173" s="16">
        <f ca="1" t="shared" si="51"/>
        <v>1.40729572641026</v>
      </c>
      <c r="X173" s="17">
        <f ca="1" t="shared" si="46"/>
        <v>0.362109956547642</v>
      </c>
      <c r="Y173" s="9">
        <f ca="1" t="shared" si="47"/>
        <v>0.296006199408651</v>
      </c>
      <c r="Z173" s="5">
        <f ca="1" t="shared" si="48"/>
        <v>0.0510916264852681</v>
      </c>
      <c r="AA173">
        <f ca="1" t="shared" si="39"/>
        <v>0</v>
      </c>
      <c r="AB173">
        <f ca="1" t="shared" si="35"/>
        <v>9799.99</v>
      </c>
      <c r="AC173">
        <f ca="1" t="shared" si="49"/>
        <v>0</v>
      </c>
      <c r="AD173" s="5">
        <f ca="1" t="shared" si="34"/>
        <v>0</v>
      </c>
      <c r="AE173">
        <f ca="1">IF(X173&gt;=$Y$1,I173,0)</f>
        <v>0</v>
      </c>
    </row>
    <row r="174" spans="1:31">
      <c r="A174" cm="1">
        <f ca="1" t="array" ref="A174">INDEX(Sheet1!$A$2:$J$621,RANDBETWEEN(1,COUNTA(Sheet1!$A$2:$A$621)),COLUMN(A173))</f>
        <v>3275793</v>
      </c>
      <c r="B174" t="str">
        <f ca="1">VLOOKUP($A174,Sheet1!$A$2:$J$621,COLUMN(B174)-COLUMN($B$4)+2,FALSE)</f>
        <v>2025-04-20 00:13:18</v>
      </c>
      <c r="C174" t="str">
        <f ca="1">VLOOKUP($A174,Sheet1!$A$2:$J$621,COLUMN(C174)-COLUMN($B$4)+2,FALSE)</f>
        <v>大双31.45  小双34.28  大单34.28</v>
      </c>
      <c r="D174" t="str">
        <f ca="1">VLOOKUP($A174,Sheet1!$A$2:$J$621,COLUMN(D174)-COLUMN($B$4)+2,FALSE)</f>
        <v>大双</v>
      </c>
      <c r="E174">
        <f ca="1">VLOOKUP($A174,Sheet1!$A$2:$J$621,COLUMN(E174)-COLUMN($B$4)+2,FALSE)</f>
        <v>100.01</v>
      </c>
      <c r="F174">
        <f ca="1">VLOOKUP($A174,Sheet1!$A$2:$J$621,COLUMN(F174)-COLUMN($B$4)+2,FALSE)</f>
        <v>12</v>
      </c>
      <c r="G174" t="str">
        <f ca="1">VLOOKUP($A174,Sheet1!$A$2:$J$621,COLUMN(G174)-COLUMN($B$4)+2,FALSE)</f>
        <v>小双</v>
      </c>
      <c r="H174">
        <f ca="1">VLOOKUP($A174,Sheet1!$A$2:$J$621,COLUMN(H174)-COLUMN($B$4)+2,FALSE)</f>
        <v>148.4324</v>
      </c>
      <c r="I174">
        <f ca="1">VLOOKUP($A174,Sheet1!$A$2:$J$621,COLUMN(I174)-COLUMN($B$4)+2,FALSE)</f>
        <v>48.4224</v>
      </c>
      <c r="J174" t="str">
        <f ca="1">VLOOKUP($A174,Sheet1!$A$2:$J$621,COLUMN(J174)-COLUMN($B$4)+2,FALSE)</f>
        <v>是</v>
      </c>
      <c r="K174">
        <f ca="1" t="shared" si="36"/>
        <v>1</v>
      </c>
      <c r="L174" s="7">
        <f ca="1" t="shared" si="37"/>
        <v>1</v>
      </c>
      <c r="M174" s="7" cm="1">
        <f ca="1" t="array" ref="M174">IF(L173="",IF(OR(G173=0,G173=""),M173,""),IF(ROW()&lt;32,"",AVERAGE(IF(OFFSET(L$2,ROW()-31,0,30,1)&lt;&gt;"",OFFSET(L$2,ROW()-31,0,30,1)))))</f>
        <v>0.866666666666667</v>
      </c>
      <c r="N174" s="8">
        <f ca="1" t="shared" si="50"/>
        <v>0.844086021505376</v>
      </c>
      <c r="O174" s="7">
        <f ca="1" t="array" ref="O174">IF(L173="","",IF(ROW()&lt;32,"",AVERAGE(IF(OFFSET(L$2,ROW()-21,0,20,1)&lt;&gt;"",OFFSET(L$2,ROW()-21,0,20,1)))))</f>
        <v>0.8</v>
      </c>
      <c r="P174" s="8">
        <f ca="1" t="shared" si="41"/>
        <v>0.812903225806452</v>
      </c>
      <c r="Q174" s="7">
        <f ca="1" t="shared" si="38"/>
        <v>48.4224</v>
      </c>
      <c r="R174" s="7">
        <f ca="1" t="shared" si="40"/>
        <v>10157.5768</v>
      </c>
      <c r="S174" s="14">
        <f ca="1" t="shared" si="42"/>
        <v>0.0539235298361406</v>
      </c>
      <c r="T174" s="15">
        <f ca="1" t="shared" si="43"/>
        <v>0.844086021505376</v>
      </c>
      <c r="U174" s="14">
        <f ca="1" t="shared" si="44"/>
        <v>0.0579010248374478</v>
      </c>
      <c r="V174" s="9">
        <f ca="1" t="shared" si="45"/>
        <v>0.638168463296809</v>
      </c>
      <c r="W174" s="16">
        <f ca="1" t="shared" si="51"/>
        <v>1.4018854292964</v>
      </c>
      <c r="X174" s="17">
        <f ca="1" t="shared" si="46"/>
        <v>0.371629345060004</v>
      </c>
      <c r="Y174" s="9">
        <f ca="1" t="shared" si="47"/>
        <v>0.297254515963035</v>
      </c>
      <c r="Z174" s="5">
        <f ca="1" t="shared" si="48"/>
        <v>0.0524485502689453</v>
      </c>
      <c r="AA174">
        <f ca="1" t="shared" si="39"/>
        <v>0</v>
      </c>
      <c r="AB174">
        <f ca="1" t="shared" si="35"/>
        <v>9799.99</v>
      </c>
      <c r="AC174">
        <f ca="1" t="shared" si="49"/>
        <v>0</v>
      </c>
      <c r="AD174" s="5">
        <f ca="1" t="shared" si="34"/>
        <v>0</v>
      </c>
      <c r="AE174">
        <f ca="1">IF(X174&gt;=$Y$1,I174,0)</f>
        <v>0</v>
      </c>
    </row>
    <row r="175" spans="1:31">
      <c r="A175" cm="1">
        <f ca="1" t="array" ref="A175">INDEX(Sheet1!$A$2:$J$621,RANDBETWEEN(1,COUNTA(Sheet1!$A$2:$A$621)),COLUMN(A174))</f>
        <v>3275499</v>
      </c>
      <c r="B175" t="str">
        <f ca="1">VLOOKUP($A175,Sheet1!$A$2:$J$621,COLUMN(B175)-COLUMN($B$4)+2,FALSE)</f>
        <v>2025-04-19 06:31:23</v>
      </c>
      <c r="C175" t="str">
        <f ca="1">VLOOKUP($A175,Sheet1!$A$2:$J$621,COLUMN(C175)-COLUMN($B$4)+2,FALSE)</f>
        <v>小单31.45  小双34.28  大单34.28</v>
      </c>
      <c r="D175" t="str">
        <f ca="1">VLOOKUP($A175,Sheet1!$A$2:$J$621,COLUMN(D175)-COLUMN($B$4)+2,FALSE)</f>
        <v>小单</v>
      </c>
      <c r="E175">
        <f ca="1">VLOOKUP($A175,Sheet1!$A$2:$J$621,COLUMN(E175)-COLUMN($B$4)+2,FALSE)</f>
        <v>100.01</v>
      </c>
      <c r="F175">
        <f ca="1">VLOOKUP($A175,Sheet1!$A$2:$J$621,COLUMN(F175)-COLUMN($B$4)+2,FALSE)</f>
        <v>20</v>
      </c>
      <c r="G175" t="str">
        <f ca="1">VLOOKUP($A175,Sheet1!$A$2:$J$621,COLUMN(G175)-COLUMN($B$4)+2,FALSE)</f>
        <v>大双</v>
      </c>
      <c r="H175">
        <f ca="1">VLOOKUP($A175,Sheet1!$A$2:$J$621,COLUMN(H175)-COLUMN($B$4)+2,FALSE)</f>
        <v>0</v>
      </c>
      <c r="I175">
        <f ca="1">VLOOKUP($A175,Sheet1!$A$2:$J$621,COLUMN(I175)-COLUMN($B$4)+2,FALSE)</f>
        <v>-100.01</v>
      </c>
      <c r="J175" t="str">
        <f ca="1">VLOOKUP($A175,Sheet1!$A$2:$J$621,COLUMN(J175)-COLUMN($B$4)+2,FALSE)</f>
        <v>否</v>
      </c>
      <c r="K175">
        <f ca="1" t="shared" si="36"/>
        <v>0</v>
      </c>
      <c r="L175" s="7">
        <f ca="1" t="shared" si="37"/>
        <v>0</v>
      </c>
      <c r="M175" s="7" cm="1">
        <f ca="1" t="array" ref="M175">IF(L174="",IF(OR(G174=0,G174=""),M174,""),IF(ROW()&lt;32,"",AVERAGE(IF(OFFSET(L$2,ROW()-31,0,30,1)&lt;&gt;"",OFFSET(L$2,ROW()-31,0,30,1)))))</f>
        <v>0.833333333333333</v>
      </c>
      <c r="N175" s="8">
        <f ca="1" t="shared" si="50"/>
        <v>0.875268817204301</v>
      </c>
      <c r="O175" s="7">
        <f ca="1" t="array" ref="O175">IF(L174="","",IF(ROW()&lt;32,"",AVERAGE(IF(OFFSET(L$2,ROW()-21,0,20,1)&lt;&gt;"",OFFSET(L$2,ROW()-21,0,20,1)))))</f>
        <v>0.75</v>
      </c>
      <c r="P175" s="8">
        <f ca="1" t="shared" si="41"/>
        <v>0.766129032258065</v>
      </c>
      <c r="Q175" s="7">
        <f ca="1" t="shared" si="38"/>
        <v>-100.01</v>
      </c>
      <c r="R175" s="7">
        <f ca="1" t="shared" si="40"/>
        <v>10057.5668</v>
      </c>
      <c r="S175" s="14">
        <f ca="1" t="shared" si="42"/>
        <v>0.0665439428532062</v>
      </c>
      <c r="T175" s="15">
        <f ca="1" t="shared" si="43"/>
        <v>0.875268817204301</v>
      </c>
      <c r="U175" s="14">
        <f ca="1" t="shared" si="44"/>
        <v>0.0623921248619055</v>
      </c>
      <c r="V175" s="9">
        <f ca="1" t="shared" si="45"/>
        <v>0.700534895949998</v>
      </c>
      <c r="W175" s="16">
        <f ca="1" t="shared" si="51"/>
        <v>1.67134196165824</v>
      </c>
      <c r="X175" s="17">
        <f ca="1" t="shared" si="46"/>
        <v>0.413486994599074</v>
      </c>
      <c r="Y175" s="9">
        <f ca="1" t="shared" si="47"/>
        <v>0.301211378270761</v>
      </c>
      <c r="Z175" s="5">
        <f ca="1" t="shared" si="48"/>
        <v>0.0564386632869677</v>
      </c>
      <c r="AA175">
        <f ca="1" t="shared" si="39"/>
        <v>0</v>
      </c>
      <c r="AB175">
        <f ca="1" t="shared" si="35"/>
        <v>9799.99</v>
      </c>
      <c r="AC175">
        <f ca="1" t="shared" si="49"/>
        <v>0</v>
      </c>
      <c r="AD175" s="5">
        <f ca="1" t="shared" si="34"/>
        <v>0</v>
      </c>
      <c r="AE175">
        <f ca="1">IF(X175&gt;=$Y$1,I175,0)</f>
        <v>-100.01</v>
      </c>
    </row>
    <row r="176" spans="1:31">
      <c r="A176" cm="1">
        <f ca="1" t="array" ref="A176">INDEX(Sheet1!$A$2:$J$621,RANDBETWEEN(1,COUNTA(Sheet1!$A$2:$A$621)),COLUMN(A175))</f>
        <v>3275929</v>
      </c>
      <c r="B176" t="str">
        <f ca="1">VLOOKUP($A176,Sheet1!$A$2:$J$621,COLUMN(B176)-COLUMN($B$4)+2,FALSE)</f>
        <v>2025-04-20 08:09:11</v>
      </c>
      <c r="C176" t="str">
        <f ca="1">VLOOKUP($A176,Sheet1!$A$2:$J$621,COLUMN(C176)-COLUMN($B$4)+2,FALSE)</f>
        <v>大双31.45  小双34.28  大单34.28</v>
      </c>
      <c r="D176" t="str">
        <f ca="1">VLOOKUP($A176,Sheet1!$A$2:$J$621,COLUMN(D176)-COLUMN($B$4)+2,FALSE)</f>
        <v>大双</v>
      </c>
      <c r="E176">
        <f ca="1">VLOOKUP($A176,Sheet1!$A$2:$J$621,COLUMN(E176)-COLUMN($B$4)+2,FALSE)</f>
        <v>100.01</v>
      </c>
      <c r="F176">
        <f ca="1">VLOOKUP($A176,Sheet1!$A$2:$J$621,COLUMN(F176)-COLUMN($B$4)+2,FALSE)</f>
        <v>17</v>
      </c>
      <c r="G176" t="str">
        <f ca="1">VLOOKUP($A176,Sheet1!$A$2:$J$621,COLUMN(G176)-COLUMN($B$4)+2,FALSE)</f>
        <v>大单</v>
      </c>
      <c r="H176">
        <f ca="1">VLOOKUP($A176,Sheet1!$A$2:$J$621,COLUMN(H176)-COLUMN($B$4)+2,FALSE)</f>
        <v>148.4324</v>
      </c>
      <c r="I176">
        <f ca="1">VLOOKUP($A176,Sheet1!$A$2:$J$621,COLUMN(I176)-COLUMN($B$4)+2,FALSE)</f>
        <v>48.4224</v>
      </c>
      <c r="J176" t="str">
        <f ca="1">VLOOKUP($A176,Sheet1!$A$2:$J$621,COLUMN(J176)-COLUMN($B$4)+2,FALSE)</f>
        <v>是</v>
      </c>
      <c r="K176">
        <f ca="1" t="shared" si="36"/>
        <v>1</v>
      </c>
      <c r="L176" s="7">
        <f ca="1" t="shared" si="37"/>
        <v>1</v>
      </c>
      <c r="M176" s="7" cm="1">
        <f ca="1" t="array" ref="M176">IF(L175="",IF(OR(G175=0,G175=""),M175,""),IF(ROW()&lt;32,"",AVERAGE(IF(OFFSET(L$2,ROW()-31,0,30,1)&lt;&gt;"",OFFSET(L$2,ROW()-31,0,30,1)))))</f>
        <v>0.833333333333333</v>
      </c>
      <c r="N176" s="8">
        <f ca="1" t="shared" si="50"/>
        <v>0.779569892473118</v>
      </c>
      <c r="O176" s="7">
        <f ca="1" t="array" ref="O176">IF(L175="","",IF(ROW()&lt;32,"",AVERAGE(IF(OFFSET(L$2,ROW()-21,0,20,1)&lt;&gt;"",OFFSET(L$2,ROW()-21,0,20,1)))))</f>
        <v>0.8</v>
      </c>
      <c r="P176" s="8">
        <f ca="1" t="shared" si="41"/>
        <v>0.748387096774194</v>
      </c>
      <c r="Q176" s="7">
        <f ca="1" t="shared" si="38"/>
        <v>48.4224</v>
      </c>
      <c r="R176" s="7">
        <f ca="1" t="shared" si="40"/>
        <v>10105.9892</v>
      </c>
      <c r="S176" s="14">
        <f ca="1" t="shared" si="42"/>
        <v>0.050227162913726</v>
      </c>
      <c r="T176" s="15">
        <f ca="1" t="shared" si="43"/>
        <v>0.779569892473118</v>
      </c>
      <c r="U176" s="14">
        <f ca="1" t="shared" si="44"/>
        <v>0.0572000203828135</v>
      </c>
      <c r="V176" s="9">
        <f ca="1" t="shared" si="45"/>
        <v>0.785346813531485</v>
      </c>
      <c r="W176" s="16">
        <f ca="1" t="shared" si="51"/>
        <v>1.67131808636773</v>
      </c>
      <c r="X176" s="17">
        <f ca="1" t="shared" si="46"/>
        <v>0.399488611243819</v>
      </c>
      <c r="Y176" s="9">
        <f ca="1" t="shared" si="47"/>
        <v>0.304702525422757</v>
      </c>
      <c r="Z176" s="5">
        <f ca="1" t="shared" si="48"/>
        <v>0.059107460747997</v>
      </c>
      <c r="AA176">
        <f ca="1" t="shared" si="39"/>
        <v>0</v>
      </c>
      <c r="AB176">
        <f ca="1" t="shared" si="35"/>
        <v>9799.99</v>
      </c>
      <c r="AC176">
        <f ca="1" t="shared" si="49"/>
        <v>0</v>
      </c>
      <c r="AD176" s="5">
        <f ca="1" t="shared" si="34"/>
        <v>0</v>
      </c>
      <c r="AE176">
        <f ca="1">IF(X176&gt;=$Y$1,I176,0)</f>
        <v>0</v>
      </c>
    </row>
    <row r="177" spans="1:31">
      <c r="A177" cm="1">
        <f ca="1" t="array" ref="A177">INDEX(Sheet1!$A$2:$J$621,RANDBETWEEN(1,COUNTA(Sheet1!$A$2:$A$621)),COLUMN(A176))</f>
        <v>3275804</v>
      </c>
      <c r="B177" t="str">
        <f ca="1">VLOOKUP($A177,Sheet1!$A$2:$J$621,COLUMN(B177)-COLUMN($B$4)+2,FALSE)</f>
        <v>2025-04-20 00:51:48</v>
      </c>
      <c r="C177" t="str">
        <f ca="1">VLOOKUP($A177,Sheet1!$A$2:$J$621,COLUMN(C177)-COLUMN($B$4)+2,FALSE)</f>
        <v>小单32.36  小双35.28  大双32.36</v>
      </c>
      <c r="D177" t="str">
        <f ca="1">VLOOKUP($A177,Sheet1!$A$2:$J$621,COLUMN(D177)-COLUMN($B$4)+2,FALSE)</f>
        <v>小双</v>
      </c>
      <c r="E177">
        <f ca="1">VLOOKUP($A177,Sheet1!$A$2:$J$621,COLUMN(E177)-COLUMN($B$4)+2,FALSE)</f>
        <v>100</v>
      </c>
      <c r="F177">
        <f ca="1">VLOOKUP($A177,Sheet1!$A$2:$J$621,COLUMN(F177)-COLUMN($B$4)+2,FALSE)</f>
        <v>15</v>
      </c>
      <c r="G177" t="str">
        <f ca="1">VLOOKUP($A177,Sheet1!$A$2:$J$621,COLUMN(G177)-COLUMN($B$4)+2,FALSE)</f>
        <v>大单</v>
      </c>
      <c r="H177">
        <f ca="1">VLOOKUP($A177,Sheet1!$A$2:$J$621,COLUMN(H177)-COLUMN($B$4)+2,FALSE)</f>
        <v>0</v>
      </c>
      <c r="I177">
        <f ca="1">VLOOKUP($A177,Sheet1!$A$2:$J$621,COLUMN(I177)-COLUMN($B$4)+2,FALSE)</f>
        <v>-100</v>
      </c>
      <c r="J177" t="str">
        <f ca="1">VLOOKUP($A177,Sheet1!$A$2:$J$621,COLUMN(J177)-COLUMN($B$4)+2,FALSE)</f>
        <v>否</v>
      </c>
      <c r="K177">
        <f ca="1" t="shared" si="36"/>
        <v>0</v>
      </c>
      <c r="L177" s="7">
        <f ca="1" t="shared" si="37"/>
        <v>0</v>
      </c>
      <c r="M177" s="7" cm="1">
        <f ca="1" t="array" ref="M177">IF(L176="",IF(OR(G176=0,G176=""),M176,""),IF(ROW()&lt;32,"",AVERAGE(IF(OFFSET(L$2,ROW()-31,0,30,1)&lt;&gt;"",OFFSET(L$2,ROW()-31,0,30,1)))))</f>
        <v>0.8</v>
      </c>
      <c r="N177" s="8">
        <f ca="1" t="shared" si="50"/>
        <v>0.844086021505376</v>
      </c>
      <c r="O177" s="7">
        <f ca="1" t="array" ref="O177">IF(L176="","",IF(ROW()&lt;32,"",AVERAGE(IF(OFFSET(L$2,ROW()-21,0,20,1)&lt;&gt;"",OFFSET(L$2,ROW()-21,0,20,1)))))</f>
        <v>0.75</v>
      </c>
      <c r="P177" s="8">
        <f ca="1" t="shared" si="41"/>
        <v>0.766129032258065</v>
      </c>
      <c r="Q177" s="7">
        <f ca="1" t="shared" si="38"/>
        <v>-100</v>
      </c>
      <c r="R177" s="7">
        <f ca="1" t="shared" si="40"/>
        <v>10005.9892</v>
      </c>
      <c r="S177" s="14">
        <f ca="1" t="shared" si="42"/>
        <v>0.0499744747670057</v>
      </c>
      <c r="T177" s="15">
        <f ca="1" t="shared" si="43"/>
        <v>0.844086021505376</v>
      </c>
      <c r="U177" s="14">
        <f ca="1" t="shared" si="44"/>
        <v>0.0539451495951273</v>
      </c>
      <c r="V177" s="9">
        <f ca="1" t="shared" si="45"/>
        <v>0.877930283383429</v>
      </c>
      <c r="W177" s="16">
        <f ca="1" t="shared" si="51"/>
        <v>1.66515149350742</v>
      </c>
      <c r="X177" s="17">
        <f ca="1" t="shared" si="46"/>
        <v>0.421934179541724</v>
      </c>
      <c r="Y177" s="9">
        <f ca="1" t="shared" si="47"/>
        <v>0.309206741308656</v>
      </c>
      <c r="Z177" s="5">
        <f ca="1" t="shared" si="48"/>
        <v>0.0626165991614956</v>
      </c>
      <c r="AA177">
        <f ca="1" t="shared" si="39"/>
        <v>0</v>
      </c>
      <c r="AB177">
        <f ca="1" t="shared" si="35"/>
        <v>9799.99</v>
      </c>
      <c r="AC177">
        <f ca="1" t="shared" si="49"/>
        <v>0</v>
      </c>
      <c r="AD177" s="5">
        <f ca="1" t="shared" si="34"/>
        <v>0</v>
      </c>
      <c r="AE177">
        <f ca="1">IF(X177&gt;=$Y$1,I177,0)</f>
        <v>-100</v>
      </c>
    </row>
    <row r="178" spans="1:31">
      <c r="A178" cm="1">
        <f ca="1" t="array" ref="A178">INDEX(Sheet1!$A$2:$J$621,RANDBETWEEN(1,COUNTA(Sheet1!$A$2:$A$621)),COLUMN(A177))</f>
        <v>3275784</v>
      </c>
      <c r="B178" t="str">
        <f ca="1">VLOOKUP($A178,Sheet1!$A$2:$J$621,COLUMN(B178)-COLUMN($B$4)+2,FALSE)</f>
        <v>2025-04-19 23:41:50</v>
      </c>
      <c r="C178" t="str">
        <f ca="1">VLOOKUP($A178,Sheet1!$A$2:$J$621,COLUMN(C178)-COLUMN($B$4)+2,FALSE)</f>
        <v>大双31.45  小双34.28  大单34.28</v>
      </c>
      <c r="D178" t="str">
        <f ca="1">VLOOKUP($A178,Sheet1!$A$2:$J$621,COLUMN(D178)-COLUMN($B$4)+2,FALSE)</f>
        <v>大双</v>
      </c>
      <c r="E178">
        <f ca="1">VLOOKUP($A178,Sheet1!$A$2:$J$621,COLUMN(E178)-COLUMN($B$4)+2,FALSE)</f>
        <v>100.01</v>
      </c>
      <c r="F178">
        <f ca="1">VLOOKUP($A178,Sheet1!$A$2:$J$621,COLUMN(F178)-COLUMN($B$4)+2,FALSE)</f>
        <v>7</v>
      </c>
      <c r="G178" t="str">
        <f ca="1">VLOOKUP($A178,Sheet1!$A$2:$J$621,COLUMN(G178)-COLUMN($B$4)+2,FALSE)</f>
        <v>小单</v>
      </c>
      <c r="H178">
        <f ca="1">VLOOKUP($A178,Sheet1!$A$2:$J$621,COLUMN(H178)-COLUMN($B$4)+2,FALSE)</f>
        <v>0</v>
      </c>
      <c r="I178">
        <f ca="1">VLOOKUP($A178,Sheet1!$A$2:$J$621,COLUMN(I178)-COLUMN($B$4)+2,FALSE)</f>
        <v>-100.01</v>
      </c>
      <c r="J178" t="str">
        <f ca="1">VLOOKUP($A178,Sheet1!$A$2:$J$621,COLUMN(J178)-COLUMN($B$4)+2,FALSE)</f>
        <v>否</v>
      </c>
      <c r="K178">
        <f ca="1" t="shared" si="36"/>
        <v>0</v>
      </c>
      <c r="L178" s="7">
        <f ca="1" t="shared" si="37"/>
        <v>0</v>
      </c>
      <c r="M178" s="7" cm="1">
        <f ca="1" t="array" ref="M178">IF(L177="",IF(OR(G177=0,G177=""),M177,""),IF(ROW()&lt;32,"",AVERAGE(IF(OFFSET(L$2,ROW()-31,0,30,1)&lt;&gt;"",OFFSET(L$2,ROW()-31,0,30,1)))))</f>
        <v>0.766666666666667</v>
      </c>
      <c r="N178" s="8">
        <f ca="1" t="shared" si="50"/>
        <v>0.748387096774194</v>
      </c>
      <c r="O178" s="7">
        <f ca="1" t="array" ref="O178">IF(L177="","",IF(ROW()&lt;32,"",AVERAGE(IF(OFFSET(L$2,ROW()-21,0,20,1)&lt;&gt;"",OFFSET(L$2,ROW()-21,0,20,1)))))</f>
        <v>0.7</v>
      </c>
      <c r="P178" s="8">
        <f ca="1" t="shared" si="41"/>
        <v>0.654838709677419</v>
      </c>
      <c r="Q178" s="7">
        <f ca="1" t="shared" si="38"/>
        <v>-100.01</v>
      </c>
      <c r="R178" s="7">
        <f ca="1" t="shared" si="40"/>
        <v>9905.97919999995</v>
      </c>
      <c r="S178" s="14">
        <f ca="1" t="shared" si="42"/>
        <v>0.0339195840741403</v>
      </c>
      <c r="T178" s="15">
        <f ca="1" t="shared" si="43"/>
        <v>0.748387096774194</v>
      </c>
      <c r="U178" s="14">
        <f ca="1" t="shared" si="44"/>
        <v>0.0539451495951273</v>
      </c>
      <c r="V178" s="9">
        <f ca="1" t="shared" si="45"/>
        <v>0.970627234086035</v>
      </c>
      <c r="W178" s="16">
        <f ca="1" t="shared" si="51"/>
        <v>1.39648963163881</v>
      </c>
      <c r="X178" s="17">
        <f ca="1" t="shared" si="46"/>
        <v>0.380381436271027</v>
      </c>
      <c r="Y178" s="9">
        <f ca="1" t="shared" si="47"/>
        <v>0.312589019101541</v>
      </c>
      <c r="Z178" s="5">
        <f ca="1" t="shared" si="48"/>
        <v>0.0636212997022934</v>
      </c>
      <c r="AA178">
        <f ca="1" t="shared" si="39"/>
        <v>0</v>
      </c>
      <c r="AB178">
        <f ca="1" t="shared" si="35"/>
        <v>9799.99</v>
      </c>
      <c r="AC178">
        <f ca="1" t="shared" si="49"/>
        <v>0</v>
      </c>
      <c r="AD178" s="5">
        <f ca="1" t="shared" si="34"/>
        <v>0</v>
      </c>
      <c r="AE178">
        <f ca="1">IF(X178&gt;=$Y$1,I178,0)</f>
        <v>0</v>
      </c>
    </row>
    <row r="179" spans="1:31">
      <c r="A179" cm="1">
        <f ca="1" t="array" ref="A179">INDEX(Sheet1!$A$2:$J$621,RANDBETWEEN(1,COUNTA(Sheet1!$A$2:$A$621)),COLUMN(A178))</f>
        <v>3275944</v>
      </c>
      <c r="B179" t="str">
        <f ca="1">VLOOKUP($A179,Sheet1!$A$2:$J$621,COLUMN(B179)-COLUMN($B$4)+2,FALSE)</f>
        <v>2025-04-20 09:01:45</v>
      </c>
      <c r="C179" t="str">
        <f ca="1">VLOOKUP($A179,Sheet1!$A$2:$J$621,COLUMN(C179)-COLUMN($B$4)+2,FALSE)</f>
        <v>小单32.36  小双35.28  大双32.36</v>
      </c>
      <c r="D179" t="str">
        <f ca="1">VLOOKUP($A179,Sheet1!$A$2:$J$621,COLUMN(D179)-COLUMN($B$4)+2,FALSE)</f>
        <v>小双</v>
      </c>
      <c r="E179">
        <f ca="1">VLOOKUP($A179,Sheet1!$A$2:$J$621,COLUMN(E179)-COLUMN($B$4)+2,FALSE)</f>
        <v>100</v>
      </c>
      <c r="F179">
        <f ca="1">VLOOKUP($A179,Sheet1!$A$2:$J$621,COLUMN(F179)-COLUMN($B$4)+2,FALSE)</f>
        <v>11</v>
      </c>
      <c r="G179" t="str">
        <f ca="1">VLOOKUP($A179,Sheet1!$A$2:$J$621,COLUMN(G179)-COLUMN($B$4)+2,FALSE)</f>
        <v>小单</v>
      </c>
      <c r="H179">
        <f ca="1">VLOOKUP($A179,Sheet1!$A$2:$J$621,COLUMN(H179)-COLUMN($B$4)+2,FALSE)</f>
        <v>152.7392</v>
      </c>
      <c r="I179">
        <f ca="1">VLOOKUP($A179,Sheet1!$A$2:$J$621,COLUMN(I179)-COLUMN($B$4)+2,FALSE)</f>
        <v>52.7392</v>
      </c>
      <c r="J179" t="str">
        <f ca="1">VLOOKUP($A179,Sheet1!$A$2:$J$621,COLUMN(J179)-COLUMN($B$4)+2,FALSE)</f>
        <v>是</v>
      </c>
      <c r="K179">
        <f ca="1" t="shared" si="36"/>
        <v>1</v>
      </c>
      <c r="L179" s="7">
        <f ca="1" t="shared" si="37"/>
        <v>1</v>
      </c>
      <c r="M179" s="7" cm="1">
        <f ca="1" t="array" ref="M179">IF(L178="",IF(OR(G178=0,G178=""),M178,""),IF(ROW()&lt;32,"",AVERAGE(IF(OFFSET(L$2,ROW()-31,0,30,1)&lt;&gt;"",OFFSET(L$2,ROW()-31,0,30,1)))))</f>
        <v>0.766666666666667</v>
      </c>
      <c r="N179" s="8">
        <f ca="1" t="shared" si="50"/>
        <v>0.717204301075269</v>
      </c>
      <c r="O179" s="7">
        <f ca="1" t="array" ref="O179">IF(L178="","",IF(ROW()&lt;32,"",AVERAGE(IF(OFFSET(L$2,ROW()-21,0,20,1)&lt;&gt;"",OFFSET(L$2,ROW()-21,0,20,1)))))</f>
        <v>0.7</v>
      </c>
      <c r="P179" s="8">
        <f ca="1" t="shared" si="41"/>
        <v>0.654838709677419</v>
      </c>
      <c r="Q179" s="7">
        <f ca="1" t="shared" si="38"/>
        <v>52.7392</v>
      </c>
      <c r="R179" s="7">
        <f ca="1" t="shared" si="40"/>
        <v>9958.71839999995</v>
      </c>
      <c r="S179" s="14">
        <f ca="1" t="shared" si="42"/>
        <v>0.0308393310007267</v>
      </c>
      <c r="T179" s="15">
        <f ca="1" t="shared" si="43"/>
        <v>0.717204301075269</v>
      </c>
      <c r="U179" s="14">
        <f ca="1" t="shared" si="44"/>
        <v>0.0539451495951273</v>
      </c>
      <c r="V179" s="9">
        <f ca="1" t="shared" si="45"/>
        <v>1.07291771339697</v>
      </c>
      <c r="W179" s="16">
        <f ca="1" t="shared" si="51"/>
        <v>1.1827189902671</v>
      </c>
      <c r="X179" s="17">
        <f ca="1" t="shared" si="46"/>
        <v>0.362072785003141</v>
      </c>
      <c r="Y179" s="9">
        <f ca="1" t="shared" si="47"/>
        <v>0.315579856722714</v>
      </c>
      <c r="Z179" s="5">
        <f ca="1" t="shared" si="48"/>
        <v>0.0637680734634332</v>
      </c>
      <c r="AA179">
        <f ca="1" t="shared" si="39"/>
        <v>0</v>
      </c>
      <c r="AB179">
        <f ca="1" t="shared" si="35"/>
        <v>9799.99</v>
      </c>
      <c r="AC179">
        <f ca="1" t="shared" si="49"/>
        <v>0</v>
      </c>
      <c r="AD179" s="5">
        <f ca="1" t="shared" si="34"/>
        <v>0</v>
      </c>
      <c r="AE179">
        <f ca="1">IF(X179&gt;=$Y$1,I179,0)</f>
        <v>0</v>
      </c>
    </row>
    <row r="180" spans="1:31">
      <c r="A180" cm="1">
        <f ca="1" t="array" ref="A180">INDEX(Sheet1!$A$2:$J$621,RANDBETWEEN(1,COUNTA(Sheet1!$A$2:$A$621)),COLUMN(A179))</f>
        <v>3275768</v>
      </c>
      <c r="B180" t="str">
        <f ca="1">VLOOKUP($A180,Sheet1!$A$2:$J$621,COLUMN(B180)-COLUMN($B$4)+2,FALSE)</f>
        <v>2025-04-19 22:45:46</v>
      </c>
      <c r="C180" t="str">
        <f ca="1">VLOOKUP($A180,Sheet1!$A$2:$J$621,COLUMN(C180)-COLUMN($B$4)+2,FALSE)</f>
        <v>小单31.45  小双34.28  大单34.28</v>
      </c>
      <c r="D180" t="str">
        <f ca="1">VLOOKUP($A180,Sheet1!$A$2:$J$621,COLUMN(D180)-COLUMN($B$4)+2,FALSE)</f>
        <v>小单</v>
      </c>
      <c r="E180">
        <f ca="1">VLOOKUP($A180,Sheet1!$A$2:$J$621,COLUMN(E180)-COLUMN($B$4)+2,FALSE)</f>
        <v>100.01</v>
      </c>
      <c r="F180">
        <f ca="1">VLOOKUP($A180,Sheet1!$A$2:$J$621,COLUMN(F180)-COLUMN($B$4)+2,FALSE)</f>
        <v>19</v>
      </c>
      <c r="G180" t="str">
        <f ca="1">VLOOKUP($A180,Sheet1!$A$2:$J$621,COLUMN(G180)-COLUMN($B$4)+2,FALSE)</f>
        <v>大单</v>
      </c>
      <c r="H180">
        <f ca="1">VLOOKUP($A180,Sheet1!$A$2:$J$621,COLUMN(H180)-COLUMN($B$4)+2,FALSE)</f>
        <v>148.4324</v>
      </c>
      <c r="I180">
        <f ca="1">VLOOKUP($A180,Sheet1!$A$2:$J$621,COLUMN(I180)-COLUMN($B$4)+2,FALSE)</f>
        <v>48.4224</v>
      </c>
      <c r="J180" t="str">
        <f ca="1">VLOOKUP($A180,Sheet1!$A$2:$J$621,COLUMN(J180)-COLUMN($B$4)+2,FALSE)</f>
        <v>是</v>
      </c>
      <c r="K180">
        <f ca="1" t="shared" si="36"/>
        <v>1</v>
      </c>
      <c r="L180" s="7">
        <f ca="1" t="shared" si="37"/>
        <v>1</v>
      </c>
      <c r="M180" s="7" cm="1">
        <f ca="1" t="array" ref="M180">IF(L179="",IF(OR(G179=0,G179=""),M179,""),IF(ROW()&lt;32,"",AVERAGE(IF(OFFSET(L$2,ROW()-31,0,30,1)&lt;&gt;"",OFFSET(L$2,ROW()-31,0,30,1)))))</f>
        <v>0.766666666666667</v>
      </c>
      <c r="N180" s="8">
        <f ca="1" t="shared" si="50"/>
        <v>0.781720430107527</v>
      </c>
      <c r="O180" s="7">
        <f ca="1" t="array" ref="O180">IF(L179="","",IF(ROW()&lt;32,"",AVERAGE(IF(OFFSET(L$2,ROW()-21,0,20,1)&lt;&gt;"",OFFSET(L$2,ROW()-21,0,20,1)))))</f>
        <v>0.75</v>
      </c>
      <c r="P180" s="8">
        <f ca="1" t="shared" si="41"/>
        <v>0.766129032258065</v>
      </c>
      <c r="Q180" s="7">
        <f ca="1" t="shared" si="38"/>
        <v>48.4224</v>
      </c>
      <c r="R180" s="7">
        <f ca="1" t="shared" si="40"/>
        <v>10007.1408</v>
      </c>
      <c r="S180" s="14">
        <f ca="1" t="shared" si="42"/>
        <v>0.030668528787585</v>
      </c>
      <c r="T180" s="15">
        <f ca="1" t="shared" si="43"/>
        <v>0.781720430107527</v>
      </c>
      <c r="U180" s="14">
        <f ca="1" t="shared" si="44"/>
        <v>0.0487507611067233</v>
      </c>
      <c r="V180" s="9">
        <f ca="1" t="shared" si="45"/>
        <v>1.24474987798647</v>
      </c>
      <c r="W180" s="16">
        <f ca="1" t="shared" si="51"/>
        <v>1.39647217639118</v>
      </c>
      <c r="X180" s="17">
        <f ca="1" t="shared" si="46"/>
        <v>0.415041621763529</v>
      </c>
      <c r="Y180" s="9">
        <f ca="1" t="shared" si="47"/>
        <v>0.321091268685037</v>
      </c>
      <c r="Z180" s="5">
        <f ca="1" t="shared" si="48"/>
        <v>0.0649697714336876</v>
      </c>
      <c r="AA180">
        <f ca="1" t="shared" si="39"/>
        <v>0</v>
      </c>
      <c r="AB180">
        <f ca="1" t="shared" si="35"/>
        <v>9799.99</v>
      </c>
      <c r="AC180">
        <f ca="1" t="shared" si="49"/>
        <v>0</v>
      </c>
      <c r="AD180" s="5">
        <f ca="1" t="shared" si="34"/>
        <v>0</v>
      </c>
      <c r="AE180">
        <f ca="1">IF(X180&gt;=$Y$1,I180,0)</f>
        <v>48.4224</v>
      </c>
    </row>
    <row r="181" spans="1:31">
      <c r="A181" cm="1">
        <f ca="1" t="array" ref="A181">INDEX(Sheet1!$A$2:$J$621,RANDBETWEEN(1,COUNTA(Sheet1!$A$2:$A$621)),COLUMN(A180))</f>
        <v>3275750</v>
      </c>
      <c r="B181" t="str">
        <f ca="1">VLOOKUP($A181,Sheet1!$A$2:$J$621,COLUMN(B181)-COLUMN($B$4)+2,FALSE)</f>
        <v>2025-04-19 21:42:41</v>
      </c>
      <c r="C181" t="str">
        <f ca="1">VLOOKUP($A181,Sheet1!$A$2:$J$621,COLUMN(C181)-COLUMN($B$4)+2,FALSE)</f>
        <v>小单31.45  小双34.28  大单34.28</v>
      </c>
      <c r="D181" t="str">
        <f ca="1">VLOOKUP($A181,Sheet1!$A$2:$J$621,COLUMN(D181)-COLUMN($B$4)+2,FALSE)</f>
        <v>小单</v>
      </c>
      <c r="E181">
        <f ca="1">VLOOKUP($A181,Sheet1!$A$2:$J$621,COLUMN(E181)-COLUMN($B$4)+2,FALSE)</f>
        <v>100.01</v>
      </c>
      <c r="F181">
        <f ca="1">VLOOKUP($A181,Sheet1!$A$2:$J$621,COLUMN(F181)-COLUMN($B$4)+2,FALSE)</f>
        <v>16</v>
      </c>
      <c r="G181" t="str">
        <f ca="1">VLOOKUP($A181,Sheet1!$A$2:$J$621,COLUMN(G181)-COLUMN($B$4)+2,FALSE)</f>
        <v>大双</v>
      </c>
      <c r="H181">
        <f ca="1">VLOOKUP($A181,Sheet1!$A$2:$J$621,COLUMN(H181)-COLUMN($B$4)+2,FALSE)</f>
        <v>0</v>
      </c>
      <c r="I181">
        <f ca="1">VLOOKUP($A181,Sheet1!$A$2:$J$621,COLUMN(I181)-COLUMN($B$4)+2,FALSE)</f>
        <v>-100.01</v>
      </c>
      <c r="J181" t="str">
        <f ca="1">VLOOKUP($A181,Sheet1!$A$2:$J$621,COLUMN(J181)-COLUMN($B$4)+2,FALSE)</f>
        <v>否</v>
      </c>
      <c r="K181">
        <f ca="1" t="shared" si="36"/>
        <v>0</v>
      </c>
      <c r="L181" s="7">
        <f ca="1" t="shared" si="37"/>
        <v>0</v>
      </c>
      <c r="M181" s="7" cm="1">
        <f ca="1" t="array" ref="M181">IF(L180="",IF(OR(G180=0,G180=""),M180,""),IF(ROW()&lt;32,"",AVERAGE(IF(OFFSET(L$2,ROW()-31,0,30,1)&lt;&gt;"",OFFSET(L$2,ROW()-31,0,30,1)))))</f>
        <v>0.733333333333333</v>
      </c>
      <c r="N181" s="8">
        <f ca="1" t="shared" si="50"/>
        <v>0.781720430107527</v>
      </c>
      <c r="O181" s="7">
        <f ca="1" t="array" ref="O181">IF(L180="","",IF(ROW()&lt;32,"",AVERAGE(IF(OFFSET(L$2,ROW()-21,0,20,1)&lt;&gt;"",OFFSET(L$2,ROW()-21,0,20,1)))))</f>
        <v>0.7</v>
      </c>
      <c r="P181" s="8">
        <f ca="1" t="shared" si="41"/>
        <v>0.719354838709677</v>
      </c>
      <c r="Q181" s="7">
        <f ca="1" t="shared" si="38"/>
        <v>-100.01</v>
      </c>
      <c r="R181" s="7">
        <f ca="1" t="shared" si="40"/>
        <v>9907.13079999995</v>
      </c>
      <c r="S181" s="14">
        <f ca="1" t="shared" si="42"/>
        <v>0.0300552448518129</v>
      </c>
      <c r="T181" s="15">
        <f ca="1" t="shared" si="43"/>
        <v>0.781720430107527</v>
      </c>
      <c r="U181" s="14">
        <f ca="1" t="shared" si="44"/>
        <v>0.0435563726183192</v>
      </c>
      <c r="V181" s="9">
        <f ca="1" t="shared" si="45"/>
        <v>1.46908070072523</v>
      </c>
      <c r="W181" s="16">
        <f ca="1" t="shared" si="51"/>
        <v>1.39104744762762</v>
      </c>
      <c r="X181" s="17">
        <f ca="1" t="shared" si="46"/>
        <v>0.438306562526839</v>
      </c>
      <c r="Y181" s="9">
        <f ca="1" t="shared" si="47"/>
        <v>0.327661773072809</v>
      </c>
      <c r="Z181" s="5">
        <f ca="1" t="shared" si="48"/>
        <v>0.0665062481271277</v>
      </c>
      <c r="AA181">
        <f ca="1" t="shared" si="39"/>
        <v>0</v>
      </c>
      <c r="AB181">
        <f ca="1" t="shared" si="35"/>
        <v>9799.99</v>
      </c>
      <c r="AC181">
        <f ca="1" t="shared" si="49"/>
        <v>0</v>
      </c>
      <c r="AD181" s="5">
        <f ca="1" t="shared" si="34"/>
        <v>0</v>
      </c>
      <c r="AE181">
        <f ca="1">IF(X181&gt;=$Y$1,I181,0)</f>
        <v>-100.01</v>
      </c>
    </row>
    <row r="182" spans="1:31">
      <c r="A182" cm="1">
        <f ca="1" t="array" ref="A182">INDEX(Sheet1!$A$2:$J$621,RANDBETWEEN(1,COUNTA(Sheet1!$A$2:$A$621)),COLUMN(A181))</f>
        <v>3275762</v>
      </c>
      <c r="B182" t="str">
        <f ca="1">VLOOKUP($A182,Sheet1!$A$2:$J$621,COLUMN(B182)-COLUMN($B$4)+2,FALSE)</f>
        <v>2025-04-19 22:24:41</v>
      </c>
      <c r="C182" t="str">
        <f ca="1">VLOOKUP($A182,Sheet1!$A$2:$J$621,COLUMN(C182)-COLUMN($B$4)+2,FALSE)</f>
        <v>小单31.45  小双34.28  大单34.28</v>
      </c>
      <c r="D182" t="str">
        <f ca="1">VLOOKUP($A182,Sheet1!$A$2:$J$621,COLUMN(D182)-COLUMN($B$4)+2,FALSE)</f>
        <v>小单</v>
      </c>
      <c r="E182">
        <f ca="1">VLOOKUP($A182,Sheet1!$A$2:$J$621,COLUMN(E182)-COLUMN($B$4)+2,FALSE)</f>
        <v>100.01</v>
      </c>
      <c r="F182">
        <f ca="1">VLOOKUP($A182,Sheet1!$A$2:$J$621,COLUMN(F182)-COLUMN($B$4)+2,FALSE)</f>
        <v>16</v>
      </c>
      <c r="G182" t="str">
        <f ca="1">VLOOKUP($A182,Sheet1!$A$2:$J$621,COLUMN(G182)-COLUMN($B$4)+2,FALSE)</f>
        <v>大双</v>
      </c>
      <c r="H182">
        <f ca="1">VLOOKUP($A182,Sheet1!$A$2:$J$621,COLUMN(H182)-COLUMN($B$4)+2,FALSE)</f>
        <v>0</v>
      </c>
      <c r="I182">
        <f ca="1">VLOOKUP($A182,Sheet1!$A$2:$J$621,COLUMN(I182)-COLUMN($B$4)+2,FALSE)</f>
        <v>-100.01</v>
      </c>
      <c r="J182" t="str">
        <f ca="1">VLOOKUP($A182,Sheet1!$A$2:$J$621,COLUMN(J182)-COLUMN($B$4)+2,FALSE)</f>
        <v>否</v>
      </c>
      <c r="K182">
        <f ca="1" t="shared" si="36"/>
        <v>0</v>
      </c>
      <c r="L182" s="7">
        <f ca="1" t="shared" si="37"/>
        <v>0</v>
      </c>
      <c r="M182" s="7" cm="1">
        <f ca="1" t="array" ref="M182">IF(L181="",IF(OR(G181=0,G181=""),M181,""),IF(ROW()&lt;32,"",AVERAGE(IF(OFFSET(L$2,ROW()-31,0,30,1)&lt;&gt;"",OFFSET(L$2,ROW()-31,0,30,1)))))</f>
        <v>0.7</v>
      </c>
      <c r="N182" s="8">
        <f ca="1" t="shared" si="50"/>
        <v>0.686021505376344</v>
      </c>
      <c r="O182" s="7">
        <f ca="1" t="array" ref="O182">IF(L181="","",IF(ROW()&lt;32,"",AVERAGE(IF(OFFSET(L$2,ROW()-21,0,20,1)&lt;&gt;"",OFFSET(L$2,ROW()-21,0,20,1)))))</f>
        <v>0.65</v>
      </c>
      <c r="P182" s="8">
        <f ca="1" t="shared" si="41"/>
        <v>0.608064516129032</v>
      </c>
      <c r="Q182" s="7">
        <f ca="1" t="shared" si="38"/>
        <v>-100.01</v>
      </c>
      <c r="R182" s="7">
        <f ca="1" t="shared" si="40"/>
        <v>9807.12079999995</v>
      </c>
      <c r="S182" s="14">
        <f ca="1" t="shared" si="42"/>
        <v>0.0147035121981988</v>
      </c>
      <c r="T182" s="15">
        <f ca="1" t="shared" si="43"/>
        <v>0.686021505376344</v>
      </c>
      <c r="U182" s="14">
        <f ca="1" t="shared" si="44"/>
        <v>0.0387892513891694</v>
      </c>
      <c r="V182" s="9">
        <f ca="1" t="shared" si="45"/>
        <v>1.60995159521471</v>
      </c>
      <c r="W182" s="16">
        <f ca="1" t="shared" si="51"/>
        <v>1.17785811899339</v>
      </c>
      <c r="X182" s="17">
        <f ca="1" t="shared" si="46"/>
        <v>0.408759550738787</v>
      </c>
      <c r="Y182" s="9">
        <f ca="1" t="shared" si="47"/>
        <v>0.333311198275051</v>
      </c>
      <c r="Z182" s="5">
        <f ca="1" t="shared" si="48"/>
        <v>0.0659545035561897</v>
      </c>
      <c r="AA182">
        <f ca="1" t="shared" si="39"/>
        <v>0</v>
      </c>
      <c r="AB182">
        <f ca="1" t="shared" si="35"/>
        <v>9799.99</v>
      </c>
      <c r="AC182">
        <f ca="1" t="shared" si="49"/>
        <v>0</v>
      </c>
      <c r="AD182" s="5">
        <f ca="1" t="shared" si="34"/>
        <v>0</v>
      </c>
      <c r="AE182">
        <f ca="1">IF(X182&gt;=$Y$1,I182,0)</f>
        <v>-100.01</v>
      </c>
    </row>
    <row r="183" spans="1:31">
      <c r="A183" cm="1">
        <f ca="1" t="array" ref="A183">INDEX(Sheet1!$A$2:$J$621,RANDBETWEEN(1,COUNTA(Sheet1!$A$2:$A$621)),COLUMN(A182))</f>
        <v>3275707</v>
      </c>
      <c r="B183" t="str">
        <f ca="1">VLOOKUP($A183,Sheet1!$A$2:$J$621,COLUMN(B183)-COLUMN($B$4)+2,FALSE)</f>
        <v>2025-04-19 18:39:18</v>
      </c>
      <c r="C183" t="str">
        <f ca="1">VLOOKUP($A183,Sheet1!$A$2:$J$621,COLUMN(C183)-COLUMN($B$4)+2,FALSE)</f>
        <v>小单32.36  小双35.28  大双32.36</v>
      </c>
      <c r="D183" t="str">
        <f ca="1">VLOOKUP($A183,Sheet1!$A$2:$J$621,COLUMN(D183)-COLUMN($B$4)+2,FALSE)</f>
        <v>小双</v>
      </c>
      <c r="E183">
        <f ca="1">VLOOKUP($A183,Sheet1!$A$2:$J$621,COLUMN(E183)-COLUMN($B$4)+2,FALSE)</f>
        <v>100</v>
      </c>
      <c r="F183">
        <f ca="1">VLOOKUP($A183,Sheet1!$A$2:$J$621,COLUMN(F183)-COLUMN($B$4)+2,FALSE)</f>
        <v>13</v>
      </c>
      <c r="G183" t="str">
        <f ca="1">VLOOKUP($A183,Sheet1!$A$2:$J$621,COLUMN(G183)-COLUMN($B$4)+2,FALSE)</f>
        <v>小单</v>
      </c>
      <c r="H183">
        <f ca="1">VLOOKUP($A183,Sheet1!$A$2:$J$621,COLUMN(H183)-COLUMN($B$4)+2,FALSE)</f>
        <v>0</v>
      </c>
      <c r="I183">
        <f ca="1">VLOOKUP($A183,Sheet1!$A$2:$J$621,COLUMN(I183)-COLUMN($B$4)+2,FALSE)</f>
        <v>-100</v>
      </c>
      <c r="J183" t="str">
        <f ca="1">VLOOKUP($A183,Sheet1!$A$2:$J$621,COLUMN(J183)-COLUMN($B$4)+2,FALSE)</f>
        <v>否</v>
      </c>
      <c r="K183">
        <f ca="1" t="shared" si="36"/>
        <v>0</v>
      </c>
      <c r="L183" s="7">
        <f ca="1" t="shared" si="37"/>
        <v>1</v>
      </c>
      <c r="M183" s="7" cm="1">
        <f ca="1" t="array" ref="M183">IF(L182="",IF(OR(G182=0,G182=""),M182,""),IF(ROW()&lt;32,"",AVERAGE(IF(OFFSET(L$2,ROW()-31,0,30,1)&lt;&gt;"",OFFSET(L$2,ROW()-31,0,30,1)))))</f>
        <v>0.7</v>
      </c>
      <c r="N183" s="8">
        <f ca="1" t="shared" si="50"/>
        <v>0.654838709677419</v>
      </c>
      <c r="O183" s="7">
        <f ca="1" t="array" ref="O183">IF(L182="","",IF(ROW()&lt;32,"",AVERAGE(IF(OFFSET(L$2,ROW()-21,0,20,1)&lt;&gt;"",OFFSET(L$2,ROW()-21,0,20,1)))))</f>
        <v>0.65</v>
      </c>
      <c r="P183" s="8">
        <f ca="1" t="shared" si="41"/>
        <v>0.608064516129032</v>
      </c>
      <c r="Q183" s="7">
        <f ca="1" t="shared" si="38"/>
        <v>-68.1</v>
      </c>
      <c r="R183" s="7">
        <f ca="1" t="shared" si="40"/>
        <v>9739.02079999995</v>
      </c>
      <c r="S183" s="14">
        <f ca="1" t="shared" si="42"/>
        <v>-0.000936237636802777</v>
      </c>
      <c r="T183" s="15">
        <f ca="1" t="shared" si="43"/>
        <v>0.654838709677419</v>
      </c>
      <c r="U183" s="14">
        <f ca="1" t="shared" si="44"/>
        <v>0.0345019296334539</v>
      </c>
      <c r="V183" s="9">
        <f ca="1" t="shared" si="45"/>
        <v>1.61696309112101</v>
      </c>
      <c r="W183" s="16">
        <f ca="1" t="shared" si="51"/>
        <v>1.01164810111393</v>
      </c>
      <c r="X183" s="17">
        <f ca="1" t="shared" si="46"/>
        <v>0.383197410977902</v>
      </c>
      <c r="Y183" s="9">
        <f ca="1" t="shared" si="47"/>
        <v>0.33765049650709</v>
      </c>
      <c r="Z183" s="5">
        <f ca="1" t="shared" si="48"/>
        <v>0.0648014202388252</v>
      </c>
      <c r="AA183">
        <f ca="1" t="shared" si="39"/>
        <v>0</v>
      </c>
      <c r="AB183">
        <f ca="1" t="shared" si="35"/>
        <v>9799.99</v>
      </c>
      <c r="AC183">
        <f ca="1" t="shared" si="49"/>
        <v>0</v>
      </c>
      <c r="AD183" s="5">
        <f ca="1" t="shared" si="34"/>
        <v>0</v>
      </c>
      <c r="AE183">
        <f ca="1">IF(X183&gt;=$Y$1,I183,0)</f>
        <v>0</v>
      </c>
    </row>
    <row r="184" spans="1:31">
      <c r="A184" cm="1">
        <f ca="1" t="array" ref="A184">INDEX(Sheet1!$A$2:$J$621,RANDBETWEEN(1,COUNTA(Sheet1!$A$2:$A$621)),COLUMN(A183))</f>
        <v>3275620</v>
      </c>
      <c r="B184" t="str">
        <f ca="1">VLOOKUP($A184,Sheet1!$A$2:$J$621,COLUMN(B184)-COLUMN($B$4)+2,FALSE)</f>
        <v>2025-04-19 13:34:36</v>
      </c>
      <c r="C184" t="str">
        <f ca="1">VLOOKUP($A184,Sheet1!$A$2:$J$621,COLUMN(C184)-COLUMN($B$4)+2,FALSE)</f>
        <v>大双31.45  小双34.28  大单34.28</v>
      </c>
      <c r="D184" t="str">
        <f ca="1">VLOOKUP($A184,Sheet1!$A$2:$J$621,COLUMN(D184)-COLUMN($B$4)+2,FALSE)</f>
        <v>大双</v>
      </c>
      <c r="E184">
        <f ca="1">VLOOKUP($A184,Sheet1!$A$2:$J$621,COLUMN(E184)-COLUMN($B$4)+2,FALSE)</f>
        <v>100.01</v>
      </c>
      <c r="F184">
        <f ca="1">VLOOKUP($A184,Sheet1!$A$2:$J$621,COLUMN(F184)-COLUMN($B$4)+2,FALSE)</f>
        <v>22</v>
      </c>
      <c r="G184" t="str">
        <f ca="1">VLOOKUP($A184,Sheet1!$A$2:$J$621,COLUMN(G184)-COLUMN($B$4)+2,FALSE)</f>
        <v>大双</v>
      </c>
      <c r="H184">
        <f ca="1">VLOOKUP($A184,Sheet1!$A$2:$J$621,COLUMN(H184)-COLUMN($B$4)+2,FALSE)</f>
        <v>148.444</v>
      </c>
      <c r="I184">
        <f ca="1">VLOOKUP($A184,Sheet1!$A$2:$J$621,COLUMN(I184)-COLUMN($B$4)+2,FALSE)</f>
        <v>48.434</v>
      </c>
      <c r="J184" t="str">
        <f ca="1">VLOOKUP($A184,Sheet1!$A$2:$J$621,COLUMN(J184)-COLUMN($B$4)+2,FALSE)</f>
        <v>是</v>
      </c>
      <c r="K184">
        <f ca="1" t="shared" si="36"/>
        <v>1</v>
      </c>
      <c r="L184" s="7">
        <f ca="1" t="shared" si="37"/>
        <v>1</v>
      </c>
      <c r="M184" s="7" cm="1">
        <f ca="1" t="array" ref="M184">IF(L183="",IF(OR(G183=0,G183=""),M183,""),IF(ROW()&lt;32,"",AVERAGE(IF(OFFSET(L$2,ROW()-31,0,30,1)&lt;&gt;"",OFFSET(L$2,ROW()-31,0,30,1)))))</f>
        <v>0.7</v>
      </c>
      <c r="N184" s="8">
        <f ca="1" t="shared" si="50"/>
        <v>0.719354838709677</v>
      </c>
      <c r="O184" s="7">
        <f ca="1" t="array" ref="O184">IF(L183="","",IF(ROW()&lt;32,"",AVERAGE(IF(OFFSET(L$2,ROW()-21,0,20,1)&lt;&gt;"",OFFSET(L$2,ROW()-21,0,20,1)))))</f>
        <v>0.65</v>
      </c>
      <c r="P184" s="8">
        <f ca="1" t="shared" si="41"/>
        <v>0.67258064516129</v>
      </c>
      <c r="Q184" s="7">
        <f ca="1" t="shared" si="38"/>
        <v>48.434</v>
      </c>
      <c r="R184" s="7">
        <f ca="1" t="shared" si="40"/>
        <v>9787.45479999995</v>
      </c>
      <c r="S184" s="14">
        <f ca="1" t="shared" si="42"/>
        <v>-0.013177812353128</v>
      </c>
      <c r="T184" s="15">
        <f ca="1" t="shared" si="43"/>
        <v>0.719354838709677</v>
      </c>
      <c r="U184" s="14">
        <f ca="1" t="shared" si="44"/>
        <v>0.0412062845540094</v>
      </c>
      <c r="V184" s="9">
        <f ca="1" t="shared" si="45"/>
        <v>1.54781989944542</v>
      </c>
      <c r="W184" s="16">
        <f ca="1" t="shared" si="51"/>
        <v>0.871742995836591</v>
      </c>
      <c r="X184" s="17">
        <f ca="1" t="shared" si="46"/>
        <v>0.369512028197995</v>
      </c>
      <c r="Y184" s="9">
        <f ca="1" t="shared" si="47"/>
        <v>0.341311435539174</v>
      </c>
      <c r="Z184" s="5">
        <f ca="1" t="shared" si="48"/>
        <v>0.0633800725973985</v>
      </c>
      <c r="AA184">
        <f ca="1" t="shared" si="39"/>
        <v>0</v>
      </c>
      <c r="AB184">
        <f ca="1" t="shared" si="35"/>
        <v>9799.99</v>
      </c>
      <c r="AC184">
        <f ca="1" t="shared" si="49"/>
        <v>1</v>
      </c>
      <c r="AD184" s="5">
        <f ca="1" t="shared" si="34"/>
        <v>0</v>
      </c>
      <c r="AE184">
        <f ca="1">IF(X184&gt;=$Y$1,I184,0)</f>
        <v>0</v>
      </c>
    </row>
    <row r="185" spans="1:31">
      <c r="A185" cm="1">
        <f ca="1" t="array" ref="A185">INDEX(Sheet1!$A$2:$J$621,RANDBETWEEN(1,COUNTA(Sheet1!$A$2:$A$621)),COLUMN(A184))</f>
        <v>3275456</v>
      </c>
      <c r="B185" t="str">
        <f ca="1">VLOOKUP($A185,Sheet1!$A$2:$J$621,COLUMN(B185)-COLUMN($B$4)+2,FALSE)</f>
        <v>2025-04-19 04:00:42</v>
      </c>
      <c r="C185" t="str">
        <f ca="1">VLOOKUP($A185,Sheet1!$A$2:$J$621,COLUMN(C185)-COLUMN($B$4)+2,FALSE)</f>
        <v>小单31.45  小双34.28  大单34.28</v>
      </c>
      <c r="D185" t="str">
        <f ca="1">VLOOKUP($A185,Sheet1!$A$2:$J$621,COLUMN(D185)-COLUMN($B$4)+2,FALSE)</f>
        <v>小单</v>
      </c>
      <c r="E185">
        <f ca="1">VLOOKUP($A185,Sheet1!$A$2:$J$621,COLUMN(E185)-COLUMN($B$4)+2,FALSE)</f>
        <v>100.01</v>
      </c>
      <c r="F185">
        <f ca="1">VLOOKUP($A185,Sheet1!$A$2:$J$621,COLUMN(F185)-COLUMN($B$4)+2,FALSE)</f>
        <v>18</v>
      </c>
      <c r="G185" t="str">
        <f ca="1">VLOOKUP($A185,Sheet1!$A$2:$J$621,COLUMN(G185)-COLUMN($B$4)+2,FALSE)</f>
        <v>大双</v>
      </c>
      <c r="H185">
        <f ca="1">VLOOKUP($A185,Sheet1!$A$2:$J$621,COLUMN(H185)-COLUMN($B$4)+2,FALSE)</f>
        <v>0</v>
      </c>
      <c r="I185">
        <f ca="1">VLOOKUP($A185,Sheet1!$A$2:$J$621,COLUMN(I185)-COLUMN($B$4)+2,FALSE)</f>
        <v>-100.01</v>
      </c>
      <c r="J185" t="str">
        <f ca="1">VLOOKUP($A185,Sheet1!$A$2:$J$621,COLUMN(J185)-COLUMN($B$4)+2,FALSE)</f>
        <v>否</v>
      </c>
      <c r="K185">
        <f ca="1" t="shared" si="36"/>
        <v>0</v>
      </c>
      <c r="L185" s="7">
        <f ca="1" t="shared" si="37"/>
        <v>0</v>
      </c>
      <c r="M185" s="7" cm="1">
        <f ca="1" t="array" ref="M185">IF(L184="",IF(OR(G184=0,G184=""),M184,""),IF(ROW()&lt;32,"",AVERAGE(IF(OFFSET(L$2,ROW()-31,0,30,1)&lt;&gt;"",OFFSET(L$2,ROW()-31,0,30,1)))))</f>
        <v>0.666666666666667</v>
      </c>
      <c r="N185" s="8">
        <f ca="1" t="shared" si="50"/>
        <v>0.719354838709677</v>
      </c>
      <c r="O185" s="7">
        <f ca="1" t="array" ref="O185">IF(L184="","",IF(ROW()&lt;32,"",AVERAGE(IF(OFFSET(L$2,ROW()-21,0,20,1)&lt;&gt;"",OFFSET(L$2,ROW()-21,0,20,1)))))</f>
        <v>0.6</v>
      </c>
      <c r="P185" s="8">
        <f ca="1" t="shared" si="41"/>
        <v>0.625806451612903</v>
      </c>
      <c r="Q185" s="7">
        <f ca="1" t="shared" si="38"/>
        <v>-100.01</v>
      </c>
      <c r="R185" s="7">
        <f ca="1" t="shared" si="40"/>
        <v>9687.44479999995</v>
      </c>
      <c r="S185" s="14">
        <f ca="1" t="shared" si="42"/>
        <v>-0.0135416785932516</v>
      </c>
      <c r="T185" s="15">
        <f ca="1" t="shared" si="43"/>
        <v>0.719354838709677</v>
      </c>
      <c r="U185" s="14">
        <f ca="1" t="shared" si="44"/>
        <v>0.0412062845540094</v>
      </c>
      <c r="V185" s="9">
        <f ca="1" t="shared" si="45"/>
        <v>1.48270171443134</v>
      </c>
      <c r="W185" s="16">
        <f ca="1" t="shared" si="51"/>
        <v>0.86780830136538</v>
      </c>
      <c r="X185" s="17">
        <f ca="1" t="shared" si="46"/>
        <v>0.362497580377429</v>
      </c>
      <c r="Y185" s="9">
        <f ca="1" t="shared" si="47"/>
        <v>0.344908477846836</v>
      </c>
      <c r="Z185" s="5">
        <f ca="1" t="shared" si="48"/>
        <v>0.0613868748743093</v>
      </c>
      <c r="AA185">
        <f ca="1" t="shared" si="39"/>
        <v>0</v>
      </c>
      <c r="AB185">
        <f ca="1" t="shared" si="35"/>
        <v>9799.99</v>
      </c>
      <c r="AC185">
        <f ca="1" t="shared" si="49"/>
        <v>0</v>
      </c>
      <c r="AD185" s="5">
        <f ca="1" t="shared" si="34"/>
        <v>0</v>
      </c>
      <c r="AE185">
        <f ca="1">IF(X185&gt;=$Y$1,I185,0)</f>
        <v>0</v>
      </c>
    </row>
    <row r="186" spans="1:31">
      <c r="A186" cm="1">
        <f ca="1" t="array" ref="A186">INDEX(Sheet1!$A$2:$J$621,RANDBETWEEN(1,COUNTA(Sheet1!$A$2:$A$621)),COLUMN(A185))</f>
        <v>3275724</v>
      </c>
      <c r="B186" t="str">
        <f ca="1">VLOOKUP($A186,Sheet1!$A$2:$J$621,COLUMN(B186)-COLUMN($B$4)+2,FALSE)</f>
        <v>2025-04-19 20:11:49</v>
      </c>
      <c r="C186" t="str">
        <f ca="1">VLOOKUP($A186,Sheet1!$A$2:$J$621,COLUMN(C186)-COLUMN($B$4)+2,FALSE)</f>
        <v>小单32.36  小双35.28  大双32.36</v>
      </c>
      <c r="D186" t="str">
        <f ca="1">VLOOKUP($A186,Sheet1!$A$2:$J$621,COLUMN(D186)-COLUMN($B$4)+2,FALSE)</f>
        <v>小双</v>
      </c>
      <c r="E186">
        <f ca="1">VLOOKUP($A186,Sheet1!$A$2:$J$621,COLUMN(E186)-COLUMN($B$4)+2,FALSE)</f>
        <v>100</v>
      </c>
      <c r="F186">
        <f ca="1">VLOOKUP($A186,Sheet1!$A$2:$J$621,COLUMN(F186)-COLUMN($B$4)+2,FALSE)</f>
        <v>6</v>
      </c>
      <c r="G186" t="str">
        <f ca="1">VLOOKUP($A186,Sheet1!$A$2:$J$621,COLUMN(G186)-COLUMN($B$4)+2,FALSE)</f>
        <v>小双</v>
      </c>
      <c r="H186">
        <f ca="1">VLOOKUP($A186,Sheet1!$A$2:$J$621,COLUMN(H186)-COLUMN($B$4)+2,FALSE)</f>
        <v>152.7624</v>
      </c>
      <c r="I186">
        <f ca="1">VLOOKUP($A186,Sheet1!$A$2:$J$621,COLUMN(I186)-COLUMN($B$4)+2,FALSE)</f>
        <v>52.7624</v>
      </c>
      <c r="J186" t="str">
        <f ca="1">VLOOKUP($A186,Sheet1!$A$2:$J$621,COLUMN(J186)-COLUMN($B$4)+2,FALSE)</f>
        <v>是</v>
      </c>
      <c r="K186">
        <f ca="1" t="shared" si="36"/>
        <v>1</v>
      </c>
      <c r="L186" s="7">
        <f ca="1" t="shared" si="37"/>
        <v>1</v>
      </c>
      <c r="M186" s="7" cm="1">
        <f ca="1" t="array" ref="M186">IF(L185="",IF(OR(G185=0,G185=""),M185,""),IF(ROW()&lt;32,"",AVERAGE(IF(OFFSET(L$2,ROW()-31,0,30,1)&lt;&gt;"",OFFSET(L$2,ROW()-31,0,30,1)))))</f>
        <v>0.7</v>
      </c>
      <c r="N186" s="8">
        <f ca="1" t="shared" si="50"/>
        <v>0.623655913978495</v>
      </c>
      <c r="O186" s="7">
        <f ca="1" t="array" ref="O186">IF(L185="","",IF(ROW()&lt;32,"",AVERAGE(IF(OFFSET(L$2,ROW()-21,0,20,1)&lt;&gt;"",OFFSET(L$2,ROW()-21,0,20,1)))))</f>
        <v>0.6</v>
      </c>
      <c r="P186" s="8">
        <f ca="1" t="shared" si="41"/>
        <v>0.561290322580645</v>
      </c>
      <c r="Q186" s="7">
        <f ca="1" t="shared" si="38"/>
        <v>52.7624</v>
      </c>
      <c r="R186" s="7">
        <f ca="1" t="shared" si="40"/>
        <v>9740.20719999995</v>
      </c>
      <c r="S186" s="14">
        <f ca="1" t="shared" si="42"/>
        <v>-0.0136795660364928</v>
      </c>
      <c r="T186" s="15">
        <f ca="1" t="shared" si="43"/>
        <v>0.623655913978495</v>
      </c>
      <c r="U186" s="14">
        <f ca="1" t="shared" si="44"/>
        <v>0.0462838735317271</v>
      </c>
      <c r="V186" s="9">
        <f ca="1" t="shared" si="45"/>
        <v>1.42244143524142</v>
      </c>
      <c r="W186" s="16">
        <f ca="1" t="shared" si="51"/>
        <v>0.751541160098994</v>
      </c>
      <c r="X186" s="17">
        <f ca="1" t="shared" si="46"/>
        <v>0.324140410459274</v>
      </c>
      <c r="Y186" s="9">
        <f ca="1" t="shared" si="47"/>
        <v>0.347461818299632</v>
      </c>
      <c r="Z186" s="5">
        <f ca="1" t="shared" si="48"/>
        <v>0.0588233503139321</v>
      </c>
      <c r="AA186">
        <f ca="1" t="shared" si="39"/>
        <v>0</v>
      </c>
      <c r="AB186">
        <f ca="1" t="shared" si="35"/>
        <v>9799.99</v>
      </c>
      <c r="AC186">
        <f ca="1" t="shared" si="49"/>
        <v>0</v>
      </c>
      <c r="AD186" s="5">
        <f ca="1" t="shared" si="34"/>
        <v>0</v>
      </c>
      <c r="AE186">
        <f ca="1">IF(X186&gt;=$Y$1,I186,0)</f>
        <v>0</v>
      </c>
    </row>
    <row r="187" spans="1:31">
      <c r="A187" cm="1">
        <f ca="1" t="array" ref="A187">INDEX(Sheet1!$A$2:$J$621,RANDBETWEEN(1,COUNTA(Sheet1!$A$2:$A$621)),COLUMN(A186))</f>
        <v>3275897</v>
      </c>
      <c r="B187" t="str">
        <f ca="1">VLOOKUP($A187,Sheet1!$A$2:$J$621,COLUMN(B187)-COLUMN($B$4)+2,FALSE)</f>
        <v>2025-04-20 06:17:11</v>
      </c>
      <c r="C187" t="str">
        <f ca="1">VLOOKUP($A187,Sheet1!$A$2:$J$621,COLUMN(C187)-COLUMN($B$4)+2,FALSE)</f>
        <v>小单32.36  大双32.36  大单35.28</v>
      </c>
      <c r="D187" t="str">
        <f ca="1">VLOOKUP($A187,Sheet1!$A$2:$J$621,COLUMN(D187)-COLUMN($B$4)+2,FALSE)</f>
        <v>大单</v>
      </c>
      <c r="E187">
        <f ca="1">VLOOKUP($A187,Sheet1!$A$2:$J$621,COLUMN(E187)-COLUMN($B$4)+2,FALSE)</f>
        <v>100</v>
      </c>
      <c r="F187">
        <f ca="1">VLOOKUP($A187,Sheet1!$A$2:$J$621,COLUMN(F187)-COLUMN($B$4)+2,FALSE)</f>
        <v>11</v>
      </c>
      <c r="G187" t="str">
        <f ca="1">VLOOKUP($A187,Sheet1!$A$2:$J$621,COLUMN(G187)-COLUMN($B$4)+2,FALSE)</f>
        <v>小单</v>
      </c>
      <c r="H187">
        <f ca="1">VLOOKUP($A187,Sheet1!$A$2:$J$621,COLUMN(H187)-COLUMN($B$4)+2,FALSE)</f>
        <v>152.7392</v>
      </c>
      <c r="I187">
        <f ca="1">VLOOKUP($A187,Sheet1!$A$2:$J$621,COLUMN(I187)-COLUMN($B$4)+2,FALSE)</f>
        <v>52.7392</v>
      </c>
      <c r="J187" t="str">
        <f ca="1">VLOOKUP($A187,Sheet1!$A$2:$J$621,COLUMN(J187)-COLUMN($B$4)+2,FALSE)</f>
        <v>是</v>
      </c>
      <c r="K187">
        <f ca="1" t="shared" si="36"/>
        <v>1</v>
      </c>
      <c r="L187" s="7">
        <f ca="1" t="shared" si="37"/>
        <v>1</v>
      </c>
      <c r="M187" s="7" cm="1">
        <f ca="1" t="array" ref="M187">IF(L186="",IF(OR(G186=0,G186=""),M186,""),IF(ROW()&lt;32,"",AVERAGE(IF(OFFSET(L$2,ROW()-31,0,30,1)&lt;&gt;"",OFFSET(L$2,ROW()-31,0,30,1)))))</f>
        <v>0.7</v>
      </c>
      <c r="N187" s="8">
        <f ca="1" t="shared" si="50"/>
        <v>0.719354838709677</v>
      </c>
      <c r="O187" s="7">
        <f ca="1" t="array" ref="O187">IF(L186="","",IF(ROW()&lt;32,"",AVERAGE(IF(OFFSET(L$2,ROW()-21,0,20,1)&lt;&gt;"",OFFSET(L$2,ROW()-21,0,20,1)))))</f>
        <v>0.6</v>
      </c>
      <c r="P187" s="8">
        <f ca="1" t="shared" si="41"/>
        <v>0.625806451612903</v>
      </c>
      <c r="Q187" s="7">
        <f ca="1" t="shared" si="38"/>
        <v>52.7392</v>
      </c>
      <c r="R187" s="7">
        <f ca="1" t="shared" si="40"/>
        <v>9792.94639999995</v>
      </c>
      <c r="S187" s="14">
        <f ca="1" t="shared" si="42"/>
        <v>-0.0131727490878333</v>
      </c>
      <c r="T187" s="15">
        <f ca="1" t="shared" si="43"/>
        <v>0.719354838709677</v>
      </c>
      <c r="U187" s="14">
        <f ca="1" t="shared" si="44"/>
        <v>0.0462838735317271</v>
      </c>
      <c r="V187" s="9">
        <f ca="1" t="shared" si="45"/>
        <v>1.38310121729102</v>
      </c>
      <c r="W187" s="16">
        <f ca="1" t="shared" si="51"/>
        <v>0.86782939112412</v>
      </c>
      <c r="X187" s="17">
        <f ca="1" t="shared" si="46"/>
        <v>0.351127041797581</v>
      </c>
      <c r="Y187" s="9">
        <f ca="1" t="shared" si="47"/>
        <v>0.352257375784987</v>
      </c>
      <c r="Z187" s="5">
        <f ca="1" t="shared" si="48"/>
        <v>0.0527486644633</v>
      </c>
      <c r="AA187">
        <f ca="1" t="shared" si="39"/>
        <v>0</v>
      </c>
      <c r="AB187">
        <f ca="1" t="shared" si="35"/>
        <v>9799.99</v>
      </c>
      <c r="AC187">
        <f ca="1" t="shared" si="49"/>
        <v>0</v>
      </c>
      <c r="AD187" s="5">
        <f ca="1" t="shared" si="34"/>
        <v>0</v>
      </c>
      <c r="AE187">
        <f ca="1">IF(X187&gt;=$Y$1,I187,0)</f>
        <v>0</v>
      </c>
    </row>
    <row r="188" spans="1:31">
      <c r="A188" cm="1">
        <f ca="1" t="array" ref="A188">INDEX(Sheet1!$A$2:$J$621,RANDBETWEEN(1,COUNTA(Sheet1!$A$2:$A$621)),COLUMN(A187))</f>
        <v>3275985</v>
      </c>
      <c r="B188" t="str">
        <f ca="1">VLOOKUP($A188,Sheet1!$A$2:$J$621,COLUMN(B188)-COLUMN($B$4)+2,FALSE)</f>
        <v>2025-04-20 11:25:14</v>
      </c>
      <c r="C188" t="str">
        <f ca="1">VLOOKUP($A188,Sheet1!$A$2:$J$621,COLUMN(C188)-COLUMN($B$4)+2,FALSE)</f>
        <v>小单32.36  小双35.28  大双32.36</v>
      </c>
      <c r="D188" t="str">
        <f ca="1">VLOOKUP($A188,Sheet1!$A$2:$J$621,COLUMN(D188)-COLUMN($B$4)+2,FALSE)</f>
        <v>小双</v>
      </c>
      <c r="E188">
        <f ca="1">VLOOKUP($A188,Sheet1!$A$2:$J$621,COLUMN(E188)-COLUMN($B$4)+2,FALSE)</f>
        <v>100</v>
      </c>
      <c r="F188">
        <f ca="1">VLOOKUP($A188,Sheet1!$A$2:$J$621,COLUMN(F188)-COLUMN($B$4)+2,FALSE)</f>
        <v>16</v>
      </c>
      <c r="G188" t="str">
        <f ca="1">VLOOKUP($A188,Sheet1!$A$2:$J$621,COLUMN(G188)-COLUMN($B$4)+2,FALSE)</f>
        <v>大双</v>
      </c>
      <c r="H188">
        <f ca="1">VLOOKUP($A188,Sheet1!$A$2:$J$621,COLUMN(H188)-COLUMN($B$4)+2,FALSE)</f>
        <v>152.7392</v>
      </c>
      <c r="I188">
        <f ca="1">VLOOKUP($A188,Sheet1!$A$2:$J$621,COLUMN(I188)-COLUMN($B$4)+2,FALSE)</f>
        <v>52.7392</v>
      </c>
      <c r="J188" t="str">
        <f ca="1">VLOOKUP($A188,Sheet1!$A$2:$J$621,COLUMN(J188)-COLUMN($B$4)+2,FALSE)</f>
        <v>是</v>
      </c>
      <c r="K188">
        <f ca="1" t="shared" si="36"/>
        <v>1</v>
      </c>
      <c r="L188" s="7">
        <f ca="1" t="shared" si="37"/>
        <v>1</v>
      </c>
      <c r="M188" s="7" cm="1">
        <f ca="1" t="array" ref="M188">IF(L187="",IF(OR(G187=0,G187=""),M187,""),IF(ROW()&lt;32,"",AVERAGE(IF(OFFSET(L$2,ROW()-31,0,30,1)&lt;&gt;"",OFFSET(L$2,ROW()-31,0,30,1)))))</f>
        <v>0.7</v>
      </c>
      <c r="N188" s="8">
        <f ca="1" t="shared" si="50"/>
        <v>0.719354838709677</v>
      </c>
      <c r="O188" s="7">
        <f ca="1" t="array" ref="O188">IF(L187="","",IF(ROW()&lt;32,"",AVERAGE(IF(OFFSET(L$2,ROW()-21,0,20,1)&lt;&gt;"",OFFSET(L$2,ROW()-21,0,20,1)))))</f>
        <v>0.65</v>
      </c>
      <c r="P188" s="8">
        <f ca="1" t="shared" si="41"/>
        <v>0.67258064516129</v>
      </c>
      <c r="Q188" s="7">
        <f ca="1" t="shared" si="38"/>
        <v>52.7392</v>
      </c>
      <c r="R188" s="7">
        <f ca="1" t="shared" si="40"/>
        <v>9845.68559999995</v>
      </c>
      <c r="S188" s="14">
        <f ca="1" t="shared" si="42"/>
        <v>-0.0126732196837005</v>
      </c>
      <c r="T188" s="15">
        <f ca="1" t="shared" si="43"/>
        <v>0.719354838709677</v>
      </c>
      <c r="U188" s="14">
        <f ca="1" t="shared" si="44"/>
        <v>0.0462838735317271</v>
      </c>
      <c r="V188" s="9">
        <f ca="1" t="shared" si="45"/>
        <v>1.30589057188012</v>
      </c>
      <c r="W188" s="16">
        <f ca="1" t="shared" si="51"/>
        <v>0.871753540715961</v>
      </c>
      <c r="X188" s="17">
        <f ca="1" t="shared" si="46"/>
        <v>0.343948251036915</v>
      </c>
      <c r="Y188" s="9">
        <f ca="1" t="shared" si="47"/>
        <v>0.356126578152885</v>
      </c>
      <c r="Z188" s="5">
        <f ca="1" t="shared" si="48"/>
        <v>0.0474766226314056</v>
      </c>
      <c r="AA188">
        <f ca="1" t="shared" si="39"/>
        <v>0</v>
      </c>
      <c r="AB188">
        <f ca="1" t="shared" si="35"/>
        <v>9799.99</v>
      </c>
      <c r="AC188">
        <f ca="1" t="shared" si="49"/>
        <v>0</v>
      </c>
      <c r="AD188" s="5">
        <f ca="1" t="shared" si="34"/>
        <v>0</v>
      </c>
      <c r="AE188">
        <f ca="1">IF(X188&gt;=$Y$1,I188,0)</f>
        <v>0</v>
      </c>
    </row>
    <row r="189" spans="1:31">
      <c r="A189" cm="1">
        <f ca="1" t="array" ref="A189">INDEX(Sheet1!$A$2:$J$621,RANDBETWEEN(1,COUNTA(Sheet1!$A$2:$A$621)),COLUMN(A188))</f>
        <v>3275932</v>
      </c>
      <c r="B189" t="str">
        <f ca="1">VLOOKUP($A189,Sheet1!$A$2:$J$621,COLUMN(B189)-COLUMN($B$4)+2,FALSE)</f>
        <v>2025-04-20 08:19:44</v>
      </c>
      <c r="C189" t="str">
        <f ca="1">VLOOKUP($A189,Sheet1!$A$2:$J$621,COLUMN(C189)-COLUMN($B$4)+2,FALSE)</f>
        <v>大双31.45  小双34.28  大单34.28</v>
      </c>
      <c r="D189" t="str">
        <f ca="1">VLOOKUP($A189,Sheet1!$A$2:$J$621,COLUMN(D189)-COLUMN($B$4)+2,FALSE)</f>
        <v>大双</v>
      </c>
      <c r="E189">
        <f ca="1">VLOOKUP($A189,Sheet1!$A$2:$J$621,COLUMN(E189)-COLUMN($B$4)+2,FALSE)</f>
        <v>100.01</v>
      </c>
      <c r="F189">
        <f ca="1">VLOOKUP($A189,Sheet1!$A$2:$J$621,COLUMN(F189)-COLUMN($B$4)+2,FALSE)</f>
        <v>7</v>
      </c>
      <c r="G189" t="str">
        <f ca="1">VLOOKUP($A189,Sheet1!$A$2:$J$621,COLUMN(G189)-COLUMN($B$4)+2,FALSE)</f>
        <v>小单</v>
      </c>
      <c r="H189">
        <f ca="1">VLOOKUP($A189,Sheet1!$A$2:$J$621,COLUMN(H189)-COLUMN($B$4)+2,FALSE)</f>
        <v>0</v>
      </c>
      <c r="I189">
        <f ca="1">VLOOKUP($A189,Sheet1!$A$2:$J$621,COLUMN(I189)-COLUMN($B$4)+2,FALSE)</f>
        <v>-100.01</v>
      </c>
      <c r="J189" t="str">
        <f ca="1">VLOOKUP($A189,Sheet1!$A$2:$J$621,COLUMN(J189)-COLUMN($B$4)+2,FALSE)</f>
        <v>否</v>
      </c>
      <c r="K189">
        <f ca="1" t="shared" si="36"/>
        <v>0</v>
      </c>
      <c r="L189" s="7">
        <f ca="1" t="shared" si="37"/>
        <v>0</v>
      </c>
      <c r="M189" s="7" cm="1">
        <f ca="1" t="array" ref="M189">IF(L188="",IF(OR(G188=0,G188=""),M188,""),IF(ROW()&lt;32,"",AVERAGE(IF(OFFSET(L$2,ROW()-31,0,30,1)&lt;&gt;"",OFFSET(L$2,ROW()-31,0,30,1)))))</f>
        <v>0.666666666666667</v>
      </c>
      <c r="N189" s="8">
        <f ca="1" t="shared" si="50"/>
        <v>0.719354838709677</v>
      </c>
      <c r="O189" s="7">
        <f ca="1" t="array" ref="O189">IF(L188="","",IF(ROW()&lt;32,"",AVERAGE(IF(OFFSET(L$2,ROW()-21,0,20,1)&lt;&gt;"",OFFSET(L$2,ROW()-21,0,20,1)))))</f>
        <v>0.6</v>
      </c>
      <c r="P189" s="8">
        <f ca="1" t="shared" si="41"/>
        <v>0.625806451612903</v>
      </c>
      <c r="Q189" s="7">
        <f ca="1" t="shared" si="38"/>
        <v>-100.01</v>
      </c>
      <c r="R189" s="7">
        <f ca="1" t="shared" si="40"/>
        <v>9745.67559999995</v>
      </c>
      <c r="S189" s="14">
        <f ca="1" t="shared" si="42"/>
        <v>-0.0121785439452124</v>
      </c>
      <c r="T189" s="15">
        <f ca="1" t="shared" si="43"/>
        <v>0.719354838709677</v>
      </c>
      <c r="U189" s="14">
        <f ca="1" t="shared" si="44"/>
        <v>0.0462838735317271</v>
      </c>
      <c r="V189" s="9">
        <f ca="1" t="shared" si="45"/>
        <v>1.20341794413949</v>
      </c>
      <c r="W189" s="16">
        <f ca="1" t="shared" si="51"/>
        <v>0.875677690307801</v>
      </c>
      <c r="X189" s="17">
        <f ca="1" t="shared" si="46"/>
        <v>0.334241805943583</v>
      </c>
      <c r="Y189" s="9">
        <f ca="1" t="shared" si="47"/>
        <v>0.359302874416152</v>
      </c>
      <c r="Z189" s="5">
        <f ca="1" t="shared" si="48"/>
        <v>0.0424529157960888</v>
      </c>
      <c r="AA189">
        <f ca="1" t="shared" si="39"/>
        <v>0</v>
      </c>
      <c r="AB189">
        <f ca="1" t="shared" si="35"/>
        <v>9799.99</v>
      </c>
      <c r="AC189">
        <f ca="1" t="shared" si="49"/>
        <v>0</v>
      </c>
      <c r="AD189" s="5">
        <f ca="1" t="shared" si="34"/>
        <v>0</v>
      </c>
      <c r="AE189">
        <f ca="1">IF(X189&gt;=$Y$1,I189,0)</f>
        <v>0</v>
      </c>
    </row>
    <row r="190" spans="1:31">
      <c r="A190" cm="1">
        <f ca="1" t="array" ref="A190">INDEX(Sheet1!$A$2:$J$621,RANDBETWEEN(1,COUNTA(Sheet1!$A$2:$A$621)),COLUMN(A189))</f>
        <v>3275780</v>
      </c>
      <c r="B190" t="str">
        <f ca="1">VLOOKUP($A190,Sheet1!$A$2:$J$621,COLUMN(B190)-COLUMN($B$4)+2,FALSE)</f>
        <v>2025-04-19 23:27:47</v>
      </c>
      <c r="C190" t="str">
        <f ca="1">VLOOKUP($A190,Sheet1!$A$2:$J$621,COLUMN(C190)-COLUMN($B$4)+2,FALSE)</f>
        <v>大双31.45  小双34.28  大单34.28</v>
      </c>
      <c r="D190" t="str">
        <f ca="1">VLOOKUP($A190,Sheet1!$A$2:$J$621,COLUMN(D190)-COLUMN($B$4)+2,FALSE)</f>
        <v>大双</v>
      </c>
      <c r="E190">
        <f ca="1">VLOOKUP($A190,Sheet1!$A$2:$J$621,COLUMN(E190)-COLUMN($B$4)+2,FALSE)</f>
        <v>100.01</v>
      </c>
      <c r="F190">
        <f ca="1">VLOOKUP($A190,Sheet1!$A$2:$J$621,COLUMN(F190)-COLUMN($B$4)+2,FALSE)</f>
        <v>9</v>
      </c>
      <c r="G190" t="str">
        <f ca="1">VLOOKUP($A190,Sheet1!$A$2:$J$621,COLUMN(G190)-COLUMN($B$4)+2,FALSE)</f>
        <v>小单</v>
      </c>
      <c r="H190">
        <f ca="1">VLOOKUP($A190,Sheet1!$A$2:$J$621,COLUMN(H190)-COLUMN($B$4)+2,FALSE)</f>
        <v>0</v>
      </c>
      <c r="I190">
        <f ca="1">VLOOKUP($A190,Sheet1!$A$2:$J$621,COLUMN(I190)-COLUMN($B$4)+2,FALSE)</f>
        <v>-100.01</v>
      </c>
      <c r="J190" t="str">
        <f ca="1">VLOOKUP($A190,Sheet1!$A$2:$J$621,COLUMN(J190)-COLUMN($B$4)+2,FALSE)</f>
        <v>否</v>
      </c>
      <c r="K190">
        <f ca="1" t="shared" si="36"/>
        <v>0</v>
      </c>
      <c r="L190" s="7">
        <f ca="1" t="shared" si="37"/>
        <v>0</v>
      </c>
      <c r="M190" s="7" cm="1">
        <f ca="1" t="array" ref="M190">IF(L189="",IF(OR(G189=0,G189=""),M189,""),IF(ROW()&lt;32,"",AVERAGE(IF(OFFSET(L$2,ROW()-31,0,30,1)&lt;&gt;"",OFFSET(L$2,ROW()-31,0,30,1)))))</f>
        <v>0.666666666666667</v>
      </c>
      <c r="N190" s="8">
        <f ca="1" t="shared" si="50"/>
        <v>0.623655913978495</v>
      </c>
      <c r="O190" s="7">
        <f ca="1" t="array" ref="O190">IF(L189="","",IF(ROW()&lt;32,"",AVERAGE(IF(OFFSET(L$2,ROW()-21,0,20,1)&lt;&gt;"",OFFSET(L$2,ROW()-21,0,20,1)))))</f>
        <v>0.55</v>
      </c>
      <c r="P190" s="8">
        <f ca="1" t="shared" si="41"/>
        <v>0.514516129032258</v>
      </c>
      <c r="Q190" s="7">
        <f ca="1" t="shared" si="38"/>
        <v>-100.01</v>
      </c>
      <c r="R190" s="7">
        <f ca="1" t="shared" si="40"/>
        <v>9645.66559999995</v>
      </c>
      <c r="S190" s="14">
        <f ca="1" t="shared" si="42"/>
        <v>-0.0123019825561017</v>
      </c>
      <c r="T190" s="15">
        <f ca="1" t="shared" si="43"/>
        <v>0.623655913978495</v>
      </c>
      <c r="U190" s="14">
        <f ca="1" t="shared" si="44"/>
        <v>0.0462838735317271</v>
      </c>
      <c r="V190" s="9">
        <f ca="1" t="shared" si="45"/>
        <v>1.09422876759395</v>
      </c>
      <c r="W190" s="16">
        <f ca="1" t="shared" si="51"/>
        <v>0.762351862808003</v>
      </c>
      <c r="X190" s="17">
        <f ca="1" t="shared" si="46"/>
        <v>0.292813489009545</v>
      </c>
      <c r="Y190" s="9">
        <f ca="1" t="shared" si="47"/>
        <v>0.36025813783107</v>
      </c>
      <c r="Z190" s="5">
        <f ca="1" t="shared" si="48"/>
        <v>0.0405824091315805</v>
      </c>
      <c r="AA190">
        <f ca="1" t="shared" si="39"/>
        <v>0</v>
      </c>
      <c r="AB190">
        <f ca="1" t="shared" si="35"/>
        <v>9799.99</v>
      </c>
      <c r="AC190">
        <f ca="1" t="shared" si="49"/>
        <v>0</v>
      </c>
      <c r="AD190" s="5">
        <f ca="1" t="shared" si="34"/>
        <v>0</v>
      </c>
      <c r="AE190">
        <f ca="1">IF(X190&gt;=$Y$1,I190,0)</f>
        <v>0</v>
      </c>
    </row>
    <row r="191" spans="1:31">
      <c r="A191" cm="1">
        <f ca="1" t="array" ref="A191">INDEX(Sheet1!$A$2:$J$621,RANDBETWEEN(1,COUNTA(Sheet1!$A$2:$A$621)),COLUMN(A190))</f>
        <v>3275944</v>
      </c>
      <c r="B191" t="str">
        <f ca="1">VLOOKUP($A191,Sheet1!$A$2:$J$621,COLUMN(B191)-COLUMN($B$4)+2,FALSE)</f>
        <v>2025-04-20 09:01:45</v>
      </c>
      <c r="C191" t="str">
        <f ca="1">VLOOKUP($A191,Sheet1!$A$2:$J$621,COLUMN(C191)-COLUMN($B$4)+2,FALSE)</f>
        <v>小单32.36  小双35.28  大双32.36</v>
      </c>
      <c r="D191" t="str">
        <f ca="1">VLOOKUP($A191,Sheet1!$A$2:$J$621,COLUMN(D191)-COLUMN($B$4)+2,FALSE)</f>
        <v>小双</v>
      </c>
      <c r="E191">
        <f ca="1">VLOOKUP($A191,Sheet1!$A$2:$J$621,COLUMN(E191)-COLUMN($B$4)+2,FALSE)</f>
        <v>100</v>
      </c>
      <c r="F191">
        <f ca="1">VLOOKUP($A191,Sheet1!$A$2:$J$621,COLUMN(F191)-COLUMN($B$4)+2,FALSE)</f>
        <v>11</v>
      </c>
      <c r="G191" t="str">
        <f ca="1">VLOOKUP($A191,Sheet1!$A$2:$J$621,COLUMN(G191)-COLUMN($B$4)+2,FALSE)</f>
        <v>小单</v>
      </c>
      <c r="H191">
        <f ca="1">VLOOKUP($A191,Sheet1!$A$2:$J$621,COLUMN(H191)-COLUMN($B$4)+2,FALSE)</f>
        <v>152.7392</v>
      </c>
      <c r="I191">
        <f ca="1">VLOOKUP($A191,Sheet1!$A$2:$J$621,COLUMN(I191)-COLUMN($B$4)+2,FALSE)</f>
        <v>52.7392</v>
      </c>
      <c r="J191" t="str">
        <f ca="1">VLOOKUP($A191,Sheet1!$A$2:$J$621,COLUMN(J191)-COLUMN($B$4)+2,FALSE)</f>
        <v>是</v>
      </c>
      <c r="K191">
        <f ca="1" t="shared" si="36"/>
        <v>1</v>
      </c>
      <c r="L191" s="7">
        <f ca="1" t="shared" si="37"/>
        <v>1</v>
      </c>
      <c r="M191" s="7" cm="1">
        <f ca="1" t="array" ref="M191">IF(L190="",IF(OR(G190=0,G190=""),M190,""),IF(ROW()&lt;32,"",AVERAGE(IF(OFFSET(L$2,ROW()-31,0,30,1)&lt;&gt;"",OFFSET(L$2,ROW()-31,0,30,1)))))</f>
        <v>0.666666666666667</v>
      </c>
      <c r="N191" s="8">
        <f ca="1" t="shared" si="50"/>
        <v>0.623655913978495</v>
      </c>
      <c r="O191" s="7">
        <f ca="1" t="array" ref="O191">IF(L190="","",IF(ROW()&lt;32,"",AVERAGE(IF(OFFSET(L$2,ROW()-21,0,20,1)&lt;&gt;"",OFFSET(L$2,ROW()-21,0,20,1)))))</f>
        <v>0.6</v>
      </c>
      <c r="P191" s="8">
        <f ca="1" t="shared" si="41"/>
        <v>0.561290322580645</v>
      </c>
      <c r="Q191" s="7">
        <f ca="1" t="shared" si="38"/>
        <v>52.7392</v>
      </c>
      <c r="R191" s="7">
        <f ca="1" t="shared" si="40"/>
        <v>9698.40479999995</v>
      </c>
      <c r="S191" s="14">
        <f ca="1" t="shared" si="42"/>
        <v>-0.0276372689898167</v>
      </c>
      <c r="T191" s="15">
        <f ca="1" t="shared" si="43"/>
        <v>0.623655913978495</v>
      </c>
      <c r="U191" s="14">
        <f ca="1" t="shared" si="44"/>
        <v>0.0503969805081864</v>
      </c>
      <c r="V191" s="9">
        <f ca="1" t="shared" si="45"/>
        <v>0.952458377162608</v>
      </c>
      <c r="W191" s="16">
        <f ca="1" t="shared" si="51"/>
        <v>0.762351862808003</v>
      </c>
      <c r="X191" s="17">
        <f ca="1" t="shared" si="46"/>
        <v>0.272801931943359</v>
      </c>
      <c r="Y191" s="9">
        <f ca="1" t="shared" si="47"/>
        <v>0.361014282755012</v>
      </c>
      <c r="Z191" s="5">
        <f ca="1" t="shared" si="48"/>
        <v>0.0386904172773867</v>
      </c>
      <c r="AA191">
        <f ca="1" t="shared" si="39"/>
        <v>0</v>
      </c>
      <c r="AB191">
        <f ca="1" t="shared" si="35"/>
        <v>9799.99</v>
      </c>
      <c r="AC191">
        <f ca="1" t="shared" si="49"/>
        <v>0</v>
      </c>
      <c r="AD191" s="5">
        <f ca="1" t="shared" si="34"/>
        <v>0</v>
      </c>
      <c r="AE191">
        <f ca="1">IF(X191&gt;=$Y$1,I191,0)</f>
        <v>0</v>
      </c>
    </row>
    <row r="192" spans="1:31">
      <c r="A192" cm="1">
        <f ca="1" t="array" ref="A192">INDEX(Sheet1!$A$2:$J$621,RANDBETWEEN(1,COUNTA(Sheet1!$A$2:$A$621)),COLUMN(A191))</f>
        <v>3275639</v>
      </c>
      <c r="B192" t="str">
        <f ca="1">VLOOKUP($A192,Sheet1!$A$2:$J$621,COLUMN(B192)-COLUMN($B$4)+2,FALSE)</f>
        <v>2025-04-19 14:41:11</v>
      </c>
      <c r="C192" t="str">
        <f ca="1">VLOOKUP($A192,Sheet1!$A$2:$J$621,COLUMN(C192)-COLUMN($B$4)+2,FALSE)</f>
        <v>大双31.45  小双34.28  大单34.28</v>
      </c>
      <c r="D192" t="str">
        <f ca="1">VLOOKUP($A192,Sheet1!$A$2:$J$621,COLUMN(D192)-COLUMN($B$4)+2,FALSE)</f>
        <v>大双</v>
      </c>
      <c r="E192">
        <f ca="1">VLOOKUP($A192,Sheet1!$A$2:$J$621,COLUMN(E192)-COLUMN($B$4)+2,FALSE)</f>
        <v>100.01</v>
      </c>
      <c r="F192">
        <f ca="1">VLOOKUP($A192,Sheet1!$A$2:$J$621,COLUMN(F192)-COLUMN($B$4)+2,FALSE)</f>
        <v>14</v>
      </c>
      <c r="G192" t="str">
        <f ca="1">VLOOKUP($A192,Sheet1!$A$2:$J$621,COLUMN(G192)-COLUMN($B$4)+2,FALSE)</f>
        <v>大双</v>
      </c>
      <c r="H192">
        <f ca="1">VLOOKUP($A192,Sheet1!$A$2:$J$621,COLUMN(H192)-COLUMN($B$4)+2,FALSE)</f>
        <v>0</v>
      </c>
      <c r="I192">
        <f ca="1">VLOOKUP($A192,Sheet1!$A$2:$J$621,COLUMN(I192)-COLUMN($B$4)+2,FALSE)</f>
        <v>-100.01</v>
      </c>
      <c r="J192" t="str">
        <f ca="1">VLOOKUP($A192,Sheet1!$A$2:$J$621,COLUMN(J192)-COLUMN($B$4)+2,FALSE)</f>
        <v>否</v>
      </c>
      <c r="K192">
        <f ca="1" t="shared" si="36"/>
        <v>0</v>
      </c>
      <c r="L192" s="7">
        <f ca="1" t="shared" si="37"/>
        <v>1</v>
      </c>
      <c r="M192" s="7" cm="1">
        <f ca="1" t="array" ref="M192">IF(L191="",IF(OR(G191=0,G191=""),M191,""),IF(ROW()&lt;32,"",AVERAGE(IF(OFFSET(L$2,ROW()-31,0,30,1)&lt;&gt;"",OFFSET(L$2,ROW()-31,0,30,1)))))</f>
        <v>0.666666666666667</v>
      </c>
      <c r="N192" s="8">
        <f ca="1" t="shared" si="50"/>
        <v>0.688172043010753</v>
      </c>
      <c r="O192" s="7">
        <f ca="1" t="array" ref="O192">IF(L191="","",IF(ROW()&lt;32,"",AVERAGE(IF(OFFSET(L$2,ROW()-21,0,20,1)&lt;&gt;"",OFFSET(L$2,ROW()-21,0,20,1)))))</f>
        <v>0.6</v>
      </c>
      <c r="P192" s="8">
        <f ca="1" t="shared" si="41"/>
        <v>0.625806451612903</v>
      </c>
      <c r="Q192" s="7">
        <f ca="1" t="shared" si="38"/>
        <v>-68.1</v>
      </c>
      <c r="R192" s="7">
        <f ca="1" t="shared" si="40"/>
        <v>9630.30479999995</v>
      </c>
      <c r="S192" s="14">
        <f ca="1" t="shared" si="42"/>
        <v>-0.027491111210585</v>
      </c>
      <c r="T192" s="15">
        <f ca="1" t="shared" si="43"/>
        <v>0.688172043010753</v>
      </c>
      <c r="U192" s="14">
        <f ca="1" t="shared" si="44"/>
        <v>0.0503969805081864</v>
      </c>
      <c r="V192" s="9">
        <f ca="1" t="shared" si="45"/>
        <v>0.834653995351687</v>
      </c>
      <c r="W192" s="16">
        <f ca="1" t="shared" si="51"/>
        <v>0.762332530602381</v>
      </c>
      <c r="X192" s="17">
        <f ca="1" t="shared" si="46"/>
        <v>0.273966633681926</v>
      </c>
      <c r="Y192" s="9">
        <f ca="1" t="shared" si="47"/>
        <v>0.360376171730665</v>
      </c>
      <c r="Z192" s="5">
        <f ca="1" t="shared" si="48"/>
        <v>0.0399426809574818</v>
      </c>
      <c r="AA192">
        <f ca="1" t="shared" si="39"/>
        <v>0</v>
      </c>
      <c r="AB192">
        <f ca="1" t="shared" si="35"/>
        <v>9799.99</v>
      </c>
      <c r="AC192">
        <f ca="1" t="shared" si="49"/>
        <v>0</v>
      </c>
      <c r="AD192" s="5">
        <f ca="1" t="shared" ref="AD192:AD255" si="52">IF(OR(SUM(AC173:AC192)&gt;3,SUM(AC183:AC192)&gt;2),0,AA192)</f>
        <v>0</v>
      </c>
      <c r="AE192">
        <f ca="1">IF(X192&gt;=$Y$1,I192,0)</f>
        <v>0</v>
      </c>
    </row>
    <row r="193" spans="1:31">
      <c r="A193" cm="1">
        <f ca="1" t="array" ref="A193">INDEX(Sheet1!$A$2:$J$621,RANDBETWEEN(1,COUNTA(Sheet1!$A$2:$A$621)),COLUMN(A192))</f>
        <v>3275913</v>
      </c>
      <c r="B193" t="str">
        <f ca="1">VLOOKUP($A193,Sheet1!$A$2:$J$621,COLUMN(B193)-COLUMN($B$4)+2,FALSE)</f>
        <v>2025-04-20 07:13:16</v>
      </c>
      <c r="C193" t="str">
        <f ca="1">VLOOKUP($A193,Sheet1!$A$2:$J$621,COLUMN(C193)-COLUMN($B$4)+2,FALSE)</f>
        <v>小单31.45  小双34.28  大单34.28</v>
      </c>
      <c r="D193" t="str">
        <f ca="1">VLOOKUP($A193,Sheet1!$A$2:$J$621,COLUMN(D193)-COLUMN($B$4)+2,FALSE)</f>
        <v>小单</v>
      </c>
      <c r="E193">
        <f ca="1">VLOOKUP($A193,Sheet1!$A$2:$J$621,COLUMN(E193)-COLUMN($B$4)+2,FALSE)</f>
        <v>100.01</v>
      </c>
      <c r="F193">
        <f ca="1">VLOOKUP($A193,Sheet1!$A$2:$J$621,COLUMN(F193)-COLUMN($B$4)+2,FALSE)</f>
        <v>3</v>
      </c>
      <c r="G193" t="str">
        <f ca="1">VLOOKUP($A193,Sheet1!$A$2:$J$621,COLUMN(G193)-COLUMN($B$4)+2,FALSE)</f>
        <v>小单</v>
      </c>
      <c r="H193">
        <f ca="1">VLOOKUP($A193,Sheet1!$A$2:$J$621,COLUMN(H193)-COLUMN($B$4)+2,FALSE)</f>
        <v>148.444</v>
      </c>
      <c r="I193">
        <f ca="1">VLOOKUP($A193,Sheet1!$A$2:$J$621,COLUMN(I193)-COLUMN($B$4)+2,FALSE)</f>
        <v>48.434</v>
      </c>
      <c r="J193" t="str">
        <f ca="1">VLOOKUP($A193,Sheet1!$A$2:$J$621,COLUMN(J193)-COLUMN($B$4)+2,FALSE)</f>
        <v>是</v>
      </c>
      <c r="K193">
        <f ca="1" t="shared" si="36"/>
        <v>1</v>
      </c>
      <c r="L193" s="7">
        <f ca="1" t="shared" si="37"/>
        <v>1</v>
      </c>
      <c r="M193" s="7" cm="1">
        <f ca="1" t="array" ref="M193">IF(L192="",IF(OR(G192=0,G192=""),M192,""),IF(ROW()&lt;32,"",AVERAGE(IF(OFFSET(L$2,ROW()-31,0,30,1)&lt;&gt;"",OFFSET(L$2,ROW()-31,0,30,1)))))</f>
        <v>0.666666666666667</v>
      </c>
      <c r="N193" s="8">
        <f ca="1" t="shared" si="50"/>
        <v>0.688172043010753</v>
      </c>
      <c r="O193" s="7">
        <f ca="1" t="array" ref="O193">IF(L192="","",IF(ROW()&lt;32,"",AVERAGE(IF(OFFSET(L$2,ROW()-21,0,20,1)&lt;&gt;"",OFFSET(L$2,ROW()-21,0,20,1)))))</f>
        <v>0.6</v>
      </c>
      <c r="P193" s="8">
        <f ca="1" t="shared" si="41"/>
        <v>0.625806451612903</v>
      </c>
      <c r="Q193" s="7">
        <f ca="1" t="shared" si="38"/>
        <v>48.434</v>
      </c>
      <c r="R193" s="7">
        <f ca="1" t="shared" si="40"/>
        <v>9678.73879999995</v>
      </c>
      <c r="S193" s="14">
        <f ca="1" t="shared" si="42"/>
        <v>-0.0389872239840131</v>
      </c>
      <c r="T193" s="15">
        <f ca="1" t="shared" si="43"/>
        <v>0.688172043010753</v>
      </c>
      <c r="U193" s="14">
        <f ca="1" t="shared" si="44"/>
        <v>0.05190923094965</v>
      </c>
      <c r="V193" s="9">
        <f ca="1" t="shared" si="45"/>
        <v>0.698474247916837</v>
      </c>
      <c r="W193" s="16">
        <f ca="1" t="shared" si="51"/>
        <v>0.663123192418928</v>
      </c>
      <c r="X193" s="17">
        <f ca="1" t="shared" si="46"/>
        <v>0.246525216155628</v>
      </c>
      <c r="Y193" s="9">
        <f ca="1" t="shared" si="47"/>
        <v>0.358478946871335</v>
      </c>
      <c r="Z193" s="5">
        <f ca="1" t="shared" si="48"/>
        <v>0.0437702657205718</v>
      </c>
      <c r="AA193">
        <f ca="1" t="shared" si="39"/>
        <v>0</v>
      </c>
      <c r="AB193">
        <f ca="1" t="shared" ref="AB193:AB256" si="53">IF(AA193="",AB192,AA193+AB192)</f>
        <v>9799.99</v>
      </c>
      <c r="AC193">
        <f ca="1" t="shared" si="49"/>
        <v>1</v>
      </c>
      <c r="AD193" s="5">
        <f ca="1" t="shared" si="52"/>
        <v>0</v>
      </c>
      <c r="AE193">
        <f ca="1">IF(X193&gt;=$Y$1,I193,0)</f>
        <v>0</v>
      </c>
    </row>
    <row r="194" spans="1:31">
      <c r="A194" cm="1">
        <f ca="1" t="array" ref="A194">INDEX(Sheet1!$A$2:$J$621,RANDBETWEEN(1,COUNTA(Sheet1!$A$2:$A$621)),COLUMN(A193))</f>
        <v>3275529</v>
      </c>
      <c r="B194" t="str">
        <f ca="1">VLOOKUP($A194,Sheet1!$A$2:$J$621,COLUMN(B194)-COLUMN($B$4)+2,FALSE)</f>
        <v>2025-04-19 08:16:15</v>
      </c>
      <c r="C194" t="str">
        <f ca="1">VLOOKUP($A194,Sheet1!$A$2:$J$621,COLUMN(C194)-COLUMN($B$4)+2,FALSE)</f>
        <v>小单31.45  小双34.28  大单34.28</v>
      </c>
      <c r="D194" t="str">
        <f ca="1">VLOOKUP($A194,Sheet1!$A$2:$J$621,COLUMN(D194)-COLUMN($B$4)+2,FALSE)</f>
        <v>小单</v>
      </c>
      <c r="E194">
        <f ca="1">VLOOKUP($A194,Sheet1!$A$2:$J$621,COLUMN(E194)-COLUMN($B$4)+2,FALSE)</f>
        <v>100.01</v>
      </c>
      <c r="F194">
        <f ca="1">VLOOKUP($A194,Sheet1!$A$2:$J$621,COLUMN(F194)-COLUMN($B$4)+2,FALSE)</f>
        <v>7</v>
      </c>
      <c r="G194" t="str">
        <f ca="1">VLOOKUP($A194,Sheet1!$A$2:$J$621,COLUMN(G194)-COLUMN($B$4)+2,FALSE)</f>
        <v>小单</v>
      </c>
      <c r="H194">
        <f ca="1">VLOOKUP($A194,Sheet1!$A$2:$J$621,COLUMN(H194)-COLUMN($B$4)+2,FALSE)</f>
        <v>148.444</v>
      </c>
      <c r="I194">
        <f ca="1">VLOOKUP($A194,Sheet1!$A$2:$J$621,COLUMN(I194)-COLUMN($B$4)+2,FALSE)</f>
        <v>48.434</v>
      </c>
      <c r="J194" t="str">
        <f ca="1">VLOOKUP($A194,Sheet1!$A$2:$J$621,COLUMN(J194)-COLUMN($B$4)+2,FALSE)</f>
        <v>是</v>
      </c>
      <c r="K194">
        <f ca="1" t="shared" ref="K194:K257" si="54">IF(J194="是",1,IF(J194="否",0,""))</f>
        <v>1</v>
      </c>
      <c r="L194" s="7">
        <f ca="1" t="shared" ref="L194:L257" si="55">IF(G194="","",IF(F194="待开奖","",IF(MID(D194,1,1)=MID(G194,1,1),1,IF(MID(D194,2,1)=MID(G194,2,1),1,0))))</f>
        <v>1</v>
      </c>
      <c r="M194" s="7" cm="1">
        <f ca="1" t="array" ref="M194">IF(L193="",IF(OR(G193=0,G193=""),M193,""),IF(ROW()&lt;32,"",AVERAGE(IF(OFFSET(L$2,ROW()-31,0,30,1)&lt;&gt;"",OFFSET(L$2,ROW()-31,0,30,1)))))</f>
        <v>0.666666666666667</v>
      </c>
      <c r="N194" s="8">
        <f ca="1" t="shared" si="50"/>
        <v>0.688172043010753</v>
      </c>
      <c r="O194" s="7">
        <f ca="1" t="array" ref="O194">IF(L193="","",IF(ROW()&lt;32,"",AVERAGE(IF(OFFSET(L$2,ROW()-21,0,20,1)&lt;&gt;"",OFFSET(L$2,ROW()-21,0,20,1)))))</f>
        <v>0.6</v>
      </c>
      <c r="P194" s="8">
        <f ca="1" t="shared" si="41"/>
        <v>0.625806451612903</v>
      </c>
      <c r="Q194" s="7">
        <f ca="1" t="shared" ref="Q194:Q257" si="56">IF(OR(F194=13,F194=14),IF(L194=1,-68.1,I194),I194)</f>
        <v>48.434</v>
      </c>
      <c r="R194" s="7">
        <f ca="1" t="shared" si="40"/>
        <v>9727.17279999995</v>
      </c>
      <c r="S194" s="14">
        <f ca="1" t="shared" si="42"/>
        <v>-0.0275454311004738</v>
      </c>
      <c r="T194" s="15">
        <f ca="1" t="shared" si="43"/>
        <v>0.688172043010753</v>
      </c>
      <c r="U194" s="14">
        <f ca="1" t="shared" si="44"/>
        <v>0.05190923094965</v>
      </c>
      <c r="V194" s="9">
        <f ca="1" t="shared" si="45"/>
        <v>0.599302283345236</v>
      </c>
      <c r="W194" s="16">
        <f ca="1" t="shared" si="51"/>
        <v>0.663123192418928</v>
      </c>
      <c r="X194" s="17">
        <f ca="1" t="shared" si="46"/>
        <v>0.24004055756353</v>
      </c>
      <c r="Y194" s="9">
        <f ca="1" t="shared" si="47"/>
        <v>0.354840893534515</v>
      </c>
      <c r="Z194" s="5">
        <f ca="1" t="shared" si="48"/>
        <v>0.0486549907160529</v>
      </c>
      <c r="AA194">
        <f ca="1" t="shared" ref="AA194:AA257" si="57">IF(X194="","",IF(X194&gt;0,IF(X194&gt;Y194+Z194*$AC$1,I194,0),0))</f>
        <v>0</v>
      </c>
      <c r="AB194">
        <f ca="1" t="shared" si="53"/>
        <v>9799.99</v>
      </c>
      <c r="AC194">
        <f ca="1" t="shared" si="49"/>
        <v>0</v>
      </c>
      <c r="AD194" s="5">
        <f ca="1" t="shared" si="52"/>
        <v>0</v>
      </c>
      <c r="AE194">
        <f ca="1">IF(X194&gt;=$Y$1,I194,0)</f>
        <v>0</v>
      </c>
    </row>
    <row r="195" spans="1:31">
      <c r="A195" cm="1">
        <f ca="1" t="array" ref="A195">INDEX(Sheet1!$A$2:$J$621,RANDBETWEEN(1,COUNTA(Sheet1!$A$2:$A$621)),COLUMN(A194))</f>
        <v>3275726</v>
      </c>
      <c r="B195" t="str">
        <f ca="1">VLOOKUP($A195,Sheet1!$A$2:$J$621,COLUMN(B195)-COLUMN($B$4)+2,FALSE)</f>
        <v>2025-04-19 20:18:51</v>
      </c>
      <c r="C195" t="str">
        <f ca="1">VLOOKUP($A195,Sheet1!$A$2:$J$621,COLUMN(C195)-COLUMN($B$4)+2,FALSE)</f>
        <v>小单32.36  小双35.28  大双32.36</v>
      </c>
      <c r="D195" t="str">
        <f ca="1">VLOOKUP($A195,Sheet1!$A$2:$J$621,COLUMN(D195)-COLUMN($B$4)+2,FALSE)</f>
        <v>小双</v>
      </c>
      <c r="E195">
        <f ca="1">VLOOKUP($A195,Sheet1!$A$2:$J$621,COLUMN(E195)-COLUMN($B$4)+2,FALSE)</f>
        <v>100</v>
      </c>
      <c r="F195">
        <f ca="1">VLOOKUP($A195,Sheet1!$A$2:$J$621,COLUMN(F195)-COLUMN($B$4)+2,FALSE)</f>
        <v>9</v>
      </c>
      <c r="G195" t="str">
        <f ca="1">VLOOKUP($A195,Sheet1!$A$2:$J$621,COLUMN(G195)-COLUMN($B$4)+2,FALSE)</f>
        <v>小单</v>
      </c>
      <c r="H195">
        <f ca="1">VLOOKUP($A195,Sheet1!$A$2:$J$621,COLUMN(H195)-COLUMN($B$4)+2,FALSE)</f>
        <v>152.7392</v>
      </c>
      <c r="I195">
        <f ca="1">VLOOKUP($A195,Sheet1!$A$2:$J$621,COLUMN(I195)-COLUMN($B$4)+2,FALSE)</f>
        <v>52.7392</v>
      </c>
      <c r="J195" t="str">
        <f ca="1">VLOOKUP($A195,Sheet1!$A$2:$J$621,COLUMN(J195)-COLUMN($B$4)+2,FALSE)</f>
        <v>是</v>
      </c>
      <c r="K195">
        <f ca="1" t="shared" si="54"/>
        <v>1</v>
      </c>
      <c r="L195" s="7">
        <f ca="1" t="shared" si="55"/>
        <v>1</v>
      </c>
      <c r="M195" s="7" cm="1">
        <f ca="1" t="array" ref="M195">IF(L194="",IF(OR(G194=0,G194=""),M194,""),IF(ROW()&lt;32,"",AVERAGE(IF(OFFSET(L$2,ROW()-31,0,30,1)&lt;&gt;"",OFFSET(L$2,ROW()-31,0,30,1)))))</f>
        <v>0.666666666666667</v>
      </c>
      <c r="N195" s="8">
        <f ca="1" t="shared" si="50"/>
        <v>0.688172043010753</v>
      </c>
      <c r="O195" s="7">
        <f ca="1" t="array" ref="O195">IF(L194="","",IF(ROW()&lt;32,"",AVERAGE(IF(OFFSET(L$2,ROW()-21,0,20,1)&lt;&gt;"",OFFSET(L$2,ROW()-21,0,20,1)))))</f>
        <v>0.65</v>
      </c>
      <c r="P195" s="8">
        <f ca="1" t="shared" si="41"/>
        <v>0.67258064516129</v>
      </c>
      <c r="Q195" s="7">
        <f ca="1" t="shared" si="56"/>
        <v>52.7392</v>
      </c>
      <c r="R195" s="7">
        <f ca="1" t="shared" ref="R195:R258" si="58">IF(G195="",R194,IF(G195=0,R194,IF(Q195="","",+R194+Q195)))</f>
        <v>9779.91199999995</v>
      </c>
      <c r="S195" s="14">
        <f ca="1" t="shared" si="42"/>
        <v>-0.0274109072424264</v>
      </c>
      <c r="T195" s="15">
        <f ca="1" t="shared" si="43"/>
        <v>0.688172043010753</v>
      </c>
      <c r="U195" s="14">
        <f ca="1" t="shared" si="44"/>
        <v>0.05190923094965</v>
      </c>
      <c r="V195" s="9">
        <f ca="1" t="shared" si="45"/>
        <v>0.508489900829045</v>
      </c>
      <c r="W195" s="16">
        <f ca="1" t="shared" si="51"/>
        <v>0.75873875074995</v>
      </c>
      <c r="X195" s="17">
        <f ca="1" t="shared" si="46"/>
        <v>0.240561232302427</v>
      </c>
      <c r="Y195" s="9">
        <f ca="1" t="shared" si="47"/>
        <v>0.350832412478474</v>
      </c>
      <c r="Z195" s="5">
        <f ca="1" t="shared" si="48"/>
        <v>0.0527766833382183</v>
      </c>
      <c r="AA195">
        <f ca="1" t="shared" si="57"/>
        <v>0</v>
      </c>
      <c r="AB195">
        <f ca="1" t="shared" si="53"/>
        <v>9799.99</v>
      </c>
      <c r="AC195">
        <f ca="1" t="shared" si="49"/>
        <v>0</v>
      </c>
      <c r="AD195" s="5">
        <f ca="1" t="shared" si="52"/>
        <v>0</v>
      </c>
      <c r="AE195">
        <f ca="1">IF(X195&gt;=$Y$1,I195,0)</f>
        <v>0</v>
      </c>
    </row>
    <row r="196" spans="1:31">
      <c r="A196" cm="1">
        <f ca="1" t="array" ref="A196">INDEX(Sheet1!$A$2:$J$621,RANDBETWEEN(1,COUNTA(Sheet1!$A$2:$A$621)),COLUMN(A195))</f>
        <v>3275735</v>
      </c>
      <c r="B196" t="str">
        <f ca="1">VLOOKUP($A196,Sheet1!$A$2:$J$621,COLUMN(B196)-COLUMN($B$4)+2,FALSE)</f>
        <v>2025-04-19 20:50:18</v>
      </c>
      <c r="C196" t="str">
        <f ca="1">VLOOKUP($A196,Sheet1!$A$2:$J$621,COLUMN(C196)-COLUMN($B$4)+2,FALSE)</f>
        <v>大双31.45  小双34.28  大单34.28</v>
      </c>
      <c r="D196" t="str">
        <f ca="1">VLOOKUP($A196,Sheet1!$A$2:$J$621,COLUMN(D196)-COLUMN($B$4)+2,FALSE)</f>
        <v>大双</v>
      </c>
      <c r="E196">
        <f ca="1">VLOOKUP($A196,Sheet1!$A$2:$J$621,COLUMN(E196)-COLUMN($B$4)+2,FALSE)</f>
        <v>100.01</v>
      </c>
      <c r="F196">
        <f ca="1">VLOOKUP($A196,Sheet1!$A$2:$J$621,COLUMN(F196)-COLUMN($B$4)+2,FALSE)</f>
        <v>12</v>
      </c>
      <c r="G196" t="str">
        <f ca="1">VLOOKUP($A196,Sheet1!$A$2:$J$621,COLUMN(G196)-COLUMN($B$4)+2,FALSE)</f>
        <v>小双</v>
      </c>
      <c r="H196">
        <f ca="1">VLOOKUP($A196,Sheet1!$A$2:$J$621,COLUMN(H196)-COLUMN($B$4)+2,FALSE)</f>
        <v>148.4324</v>
      </c>
      <c r="I196">
        <f ca="1">VLOOKUP($A196,Sheet1!$A$2:$J$621,COLUMN(I196)-COLUMN($B$4)+2,FALSE)</f>
        <v>48.4224</v>
      </c>
      <c r="J196" t="str">
        <f ca="1">VLOOKUP($A196,Sheet1!$A$2:$J$621,COLUMN(J196)-COLUMN($B$4)+2,FALSE)</f>
        <v>是</v>
      </c>
      <c r="K196">
        <f ca="1" t="shared" si="54"/>
        <v>1</v>
      </c>
      <c r="L196" s="7">
        <f ca="1" t="shared" si="55"/>
        <v>1</v>
      </c>
      <c r="M196" s="7" cm="1">
        <f ca="1" t="array" ref="M196">IF(L195="",IF(OR(G195=0,G195=""),M195,""),IF(ROW()&lt;32,"",AVERAGE(IF(OFFSET(L$2,ROW()-31,0,30,1)&lt;&gt;"",OFFSET(L$2,ROW()-31,0,30,1)))))</f>
        <v>0.666666666666667</v>
      </c>
      <c r="N196" s="8">
        <f ca="1" t="shared" si="50"/>
        <v>0.688172043010753</v>
      </c>
      <c r="O196" s="7">
        <f ca="1" t="array" ref="O196">IF(L195="","",IF(ROW()&lt;32,"",AVERAGE(IF(OFFSET(L$2,ROW()-21,0,20,1)&lt;&gt;"",OFFSET(L$2,ROW()-21,0,20,1)))))</f>
        <v>0.65</v>
      </c>
      <c r="P196" s="8">
        <f ca="1" t="shared" si="41"/>
        <v>0.67258064516129</v>
      </c>
      <c r="Q196" s="7">
        <f ca="1" t="shared" si="56"/>
        <v>48.4224</v>
      </c>
      <c r="R196" s="7">
        <f ca="1" t="shared" si="58"/>
        <v>9828.33439999995</v>
      </c>
      <c r="S196" s="14">
        <f ca="1" t="shared" si="42"/>
        <v>-0.0272671215755575</v>
      </c>
      <c r="T196" s="15">
        <f ca="1" t="shared" si="43"/>
        <v>0.688172043010753</v>
      </c>
      <c r="U196" s="14">
        <f ca="1" t="shared" si="44"/>
        <v>0.05190923094965</v>
      </c>
      <c r="V196" s="9">
        <f ca="1" t="shared" si="45"/>
        <v>0.42269305724101</v>
      </c>
      <c r="W196" s="16">
        <f ca="1" t="shared" si="51"/>
        <v>0.762335844277048</v>
      </c>
      <c r="X196" s="17">
        <f ca="1" t="shared" si="46"/>
        <v>0.232384392996394</v>
      </c>
      <c r="Y196" s="9">
        <f ca="1" t="shared" si="47"/>
        <v>0.346278462231236</v>
      </c>
      <c r="Z196" s="5">
        <f ca="1" t="shared" si="48"/>
        <v>0.0567564862452674</v>
      </c>
      <c r="AA196">
        <f ca="1" t="shared" si="57"/>
        <v>0</v>
      </c>
      <c r="AB196">
        <f ca="1" t="shared" si="53"/>
        <v>9799.99</v>
      </c>
      <c r="AC196">
        <f ca="1" t="shared" si="49"/>
        <v>0</v>
      </c>
      <c r="AD196" s="5">
        <f ca="1" t="shared" si="52"/>
        <v>0</v>
      </c>
      <c r="AE196">
        <f ca="1">IF(X196&gt;=$Y$1,I196,0)</f>
        <v>0</v>
      </c>
    </row>
    <row r="197" spans="1:31">
      <c r="A197" cm="1">
        <f ca="1" t="array" ref="A197">INDEX(Sheet1!$A$2:$J$621,RANDBETWEEN(1,COUNTA(Sheet1!$A$2:$A$621)),COLUMN(A196))</f>
        <v>3275766</v>
      </c>
      <c r="B197" t="str">
        <f ca="1">VLOOKUP($A197,Sheet1!$A$2:$J$621,COLUMN(B197)-COLUMN($B$4)+2,FALSE)</f>
        <v>2025-04-19 22:38:45</v>
      </c>
      <c r="C197" t="str">
        <f ca="1">VLOOKUP($A197,Sheet1!$A$2:$J$621,COLUMN(C197)-COLUMN($B$4)+2,FALSE)</f>
        <v>小单32.36  小双35.28  大双32.36</v>
      </c>
      <c r="D197" t="str">
        <f ca="1">VLOOKUP($A197,Sheet1!$A$2:$J$621,COLUMN(D197)-COLUMN($B$4)+2,FALSE)</f>
        <v>小双</v>
      </c>
      <c r="E197">
        <f ca="1">VLOOKUP($A197,Sheet1!$A$2:$J$621,COLUMN(E197)-COLUMN($B$4)+2,FALSE)</f>
        <v>100</v>
      </c>
      <c r="F197">
        <f ca="1">VLOOKUP($A197,Sheet1!$A$2:$J$621,COLUMN(F197)-COLUMN($B$4)+2,FALSE)</f>
        <v>14</v>
      </c>
      <c r="G197" t="str">
        <f ca="1">VLOOKUP($A197,Sheet1!$A$2:$J$621,COLUMN(G197)-COLUMN($B$4)+2,FALSE)</f>
        <v>大双</v>
      </c>
      <c r="H197">
        <f ca="1">VLOOKUP($A197,Sheet1!$A$2:$J$621,COLUMN(H197)-COLUMN($B$4)+2,FALSE)</f>
        <v>0</v>
      </c>
      <c r="I197">
        <f ca="1">VLOOKUP($A197,Sheet1!$A$2:$J$621,COLUMN(I197)-COLUMN($B$4)+2,FALSE)</f>
        <v>-100</v>
      </c>
      <c r="J197" t="str">
        <f ca="1">VLOOKUP($A197,Sheet1!$A$2:$J$621,COLUMN(J197)-COLUMN($B$4)+2,FALSE)</f>
        <v>否</v>
      </c>
      <c r="K197">
        <f ca="1" t="shared" si="54"/>
        <v>0</v>
      </c>
      <c r="L197" s="7">
        <f ca="1" t="shared" si="55"/>
        <v>1</v>
      </c>
      <c r="M197" s="7" cm="1">
        <f ca="1" t="array" ref="M197">IF(L196="",IF(OR(G196=0,G196=""),M196,""),IF(ROW()&lt;32,"",AVERAGE(IF(OFFSET(L$2,ROW()-31,0,30,1)&lt;&gt;"",OFFSET(L$2,ROW()-31,0,30,1)))))</f>
        <v>0.666666666666667</v>
      </c>
      <c r="N197" s="8">
        <f ca="1" t="shared" si="50"/>
        <v>0.688172043010753</v>
      </c>
      <c r="O197" s="7">
        <f ca="1" t="array" ref="O197">IF(L196="","",IF(ROW()&lt;32,"",AVERAGE(IF(OFFSET(L$2,ROW()-21,0,20,1)&lt;&gt;"",OFFSET(L$2,ROW()-21,0,20,1)))))</f>
        <v>0.7</v>
      </c>
      <c r="P197" s="8">
        <f ca="1" t="shared" si="41"/>
        <v>0.719354838709677</v>
      </c>
      <c r="Q197" s="7">
        <f ca="1" t="shared" si="56"/>
        <v>-68.1</v>
      </c>
      <c r="R197" s="7">
        <f ca="1" t="shared" si="58"/>
        <v>9760.23439999995</v>
      </c>
      <c r="S197" s="14">
        <f ca="1" t="shared" si="42"/>
        <v>-0.0275541872737107</v>
      </c>
      <c r="T197" s="15">
        <f ca="1" t="shared" si="43"/>
        <v>0.688172043010753</v>
      </c>
      <c r="U197" s="14">
        <f ca="1" t="shared" si="44"/>
        <v>0.05190923094965</v>
      </c>
      <c r="V197" s="9">
        <f ca="1" t="shared" si="45"/>
        <v>0.339248202083336</v>
      </c>
      <c r="W197" s="16">
        <f ca="1" t="shared" si="51"/>
        <v>0.75873875074995</v>
      </c>
      <c r="X197" s="17">
        <f ca="1" t="shared" si="46"/>
        <v>0.223594078418471</v>
      </c>
      <c r="Y197" s="9">
        <f ca="1" t="shared" si="47"/>
        <v>0.341204887354233</v>
      </c>
      <c r="Z197" s="5">
        <f ca="1" t="shared" si="48"/>
        <v>0.0605658280132126</v>
      </c>
      <c r="AA197">
        <f ca="1" t="shared" si="57"/>
        <v>0</v>
      </c>
      <c r="AB197">
        <f ca="1" t="shared" si="53"/>
        <v>9799.99</v>
      </c>
      <c r="AC197">
        <f ca="1" t="shared" si="49"/>
        <v>0</v>
      </c>
      <c r="AD197" s="5">
        <f ca="1" t="shared" si="52"/>
        <v>0</v>
      </c>
      <c r="AE197">
        <f ca="1">IF(X197&gt;=$Y$1,I197,0)</f>
        <v>0</v>
      </c>
    </row>
    <row r="198" spans="1:31">
      <c r="A198" cm="1">
        <f ca="1" t="array" ref="A198">INDEX(Sheet1!$A$2:$J$621,RANDBETWEEN(1,COUNTA(Sheet1!$A$2:$A$621)),COLUMN(A197))</f>
        <v>3275644</v>
      </c>
      <c r="B198" t="str">
        <f ca="1">VLOOKUP($A198,Sheet1!$A$2:$J$621,COLUMN(B198)-COLUMN($B$4)+2,FALSE)</f>
        <v>2025-04-19 14:58:46</v>
      </c>
      <c r="C198" t="str">
        <f ca="1">VLOOKUP($A198,Sheet1!$A$2:$J$621,COLUMN(C198)-COLUMN($B$4)+2,FALSE)</f>
        <v>大双31.45  小双34.28  大单34.28</v>
      </c>
      <c r="D198" t="str">
        <f ca="1">VLOOKUP($A198,Sheet1!$A$2:$J$621,COLUMN(D198)-COLUMN($B$4)+2,FALSE)</f>
        <v>大双</v>
      </c>
      <c r="E198">
        <f ca="1">VLOOKUP($A198,Sheet1!$A$2:$J$621,COLUMN(E198)-COLUMN($B$4)+2,FALSE)</f>
        <v>100.01</v>
      </c>
      <c r="F198">
        <f ca="1">VLOOKUP($A198,Sheet1!$A$2:$J$621,COLUMN(F198)-COLUMN($B$4)+2,FALSE)</f>
        <v>24</v>
      </c>
      <c r="G198" t="str">
        <f ca="1">VLOOKUP($A198,Sheet1!$A$2:$J$621,COLUMN(G198)-COLUMN($B$4)+2,FALSE)</f>
        <v>大双</v>
      </c>
      <c r="H198">
        <f ca="1">VLOOKUP($A198,Sheet1!$A$2:$J$621,COLUMN(H198)-COLUMN($B$4)+2,FALSE)</f>
        <v>148.444</v>
      </c>
      <c r="I198">
        <f ca="1">VLOOKUP($A198,Sheet1!$A$2:$J$621,COLUMN(I198)-COLUMN($B$4)+2,FALSE)</f>
        <v>48.434</v>
      </c>
      <c r="J198" t="str">
        <f ca="1">VLOOKUP($A198,Sheet1!$A$2:$J$621,COLUMN(J198)-COLUMN($B$4)+2,FALSE)</f>
        <v>是</v>
      </c>
      <c r="K198">
        <f ca="1" t="shared" si="54"/>
        <v>1</v>
      </c>
      <c r="L198" s="7">
        <f ca="1" t="shared" si="55"/>
        <v>1</v>
      </c>
      <c r="M198" s="7" cm="1">
        <f ca="1" t="array" ref="M198">IF(L197="",IF(OR(G197=0,G197=""),M197,""),IF(ROW()&lt;32,"",AVERAGE(IF(OFFSET(L$2,ROW()-31,0,30,1)&lt;&gt;"",OFFSET(L$2,ROW()-31,0,30,1)))))</f>
        <v>0.7</v>
      </c>
      <c r="N198" s="8">
        <f ca="1" t="shared" si="50"/>
        <v>0.688172043010753</v>
      </c>
      <c r="O198" s="7">
        <f ca="1" t="array" ref="O198">IF(L197="","",IF(ROW()&lt;32,"",AVERAGE(IF(OFFSET(L$2,ROW()-21,0,20,1)&lt;&gt;"",OFFSET(L$2,ROW()-21,0,20,1)))))</f>
        <v>0.75</v>
      </c>
      <c r="P198" s="8">
        <f ca="1" t="shared" si="41"/>
        <v>0.766129032258065</v>
      </c>
      <c r="Q198" s="7">
        <f ca="1" t="shared" si="56"/>
        <v>48.434</v>
      </c>
      <c r="R198" s="7">
        <f ca="1" t="shared" si="58"/>
        <v>9808.66839999995</v>
      </c>
      <c r="S198" s="14">
        <f ca="1" t="shared" si="42"/>
        <v>-0.0246417153358106</v>
      </c>
      <c r="T198" s="15">
        <f ca="1" t="shared" si="43"/>
        <v>0.688172043010753</v>
      </c>
      <c r="U198" s="14">
        <f ca="1" t="shared" si="44"/>
        <v>0.05190923094965</v>
      </c>
      <c r="V198" s="9">
        <f ca="1" t="shared" si="45"/>
        <v>0.26075497637864</v>
      </c>
      <c r="W198" s="16">
        <f ca="1" t="shared" si="51"/>
        <v>0.659793858839456</v>
      </c>
      <c r="X198" s="17">
        <f ca="1" t="shared" si="46"/>
        <v>0.206724008238322</v>
      </c>
      <c r="Y198" s="9">
        <f ca="1" t="shared" si="47"/>
        <v>0.335411370849295</v>
      </c>
      <c r="Z198" s="5">
        <f ca="1" t="shared" si="48"/>
        <v>0.0646988722479506</v>
      </c>
      <c r="AA198">
        <f ca="1" t="shared" si="57"/>
        <v>0</v>
      </c>
      <c r="AB198">
        <f ca="1" t="shared" si="53"/>
        <v>9799.99</v>
      </c>
      <c r="AC198">
        <f ca="1" t="shared" si="49"/>
        <v>1</v>
      </c>
      <c r="AD198" s="5">
        <f ca="1" t="shared" si="52"/>
        <v>0</v>
      </c>
      <c r="AE198">
        <f ca="1">IF(X198&gt;=$Y$1,I198,0)</f>
        <v>0</v>
      </c>
    </row>
    <row r="199" spans="1:31">
      <c r="A199" cm="1">
        <f ca="1" t="array" ref="A199">INDEX(Sheet1!$A$2:$J$621,RANDBETWEEN(1,COUNTA(Sheet1!$A$2:$A$621)),COLUMN(A198))</f>
        <v>3275417</v>
      </c>
      <c r="B199" t="str">
        <f ca="1">VLOOKUP($A199,Sheet1!$A$2:$J$621,COLUMN(B199)-COLUMN($B$4)+2,FALSE)</f>
        <v>2025-04-19 01:44:15</v>
      </c>
      <c r="C199" t="str">
        <f ca="1">VLOOKUP($A199,Sheet1!$A$2:$J$621,COLUMN(C199)-COLUMN($B$4)+2,FALSE)</f>
        <v>小单32.36  小双35.28  大双32.36</v>
      </c>
      <c r="D199" t="str">
        <f ca="1">VLOOKUP($A199,Sheet1!$A$2:$J$621,COLUMN(D199)-COLUMN($B$4)+2,FALSE)</f>
        <v>小双</v>
      </c>
      <c r="E199">
        <f ca="1">VLOOKUP($A199,Sheet1!$A$2:$J$621,COLUMN(E199)-COLUMN($B$4)+2,FALSE)</f>
        <v>100</v>
      </c>
      <c r="F199">
        <f ca="1">VLOOKUP($A199,Sheet1!$A$2:$J$621,COLUMN(F199)-COLUMN($B$4)+2,FALSE)</f>
        <v>15</v>
      </c>
      <c r="G199" t="str">
        <f ca="1">VLOOKUP($A199,Sheet1!$A$2:$J$621,COLUMN(G199)-COLUMN($B$4)+2,FALSE)</f>
        <v>大单</v>
      </c>
      <c r="H199">
        <f ca="1">VLOOKUP($A199,Sheet1!$A$2:$J$621,COLUMN(H199)-COLUMN($B$4)+2,FALSE)</f>
        <v>0</v>
      </c>
      <c r="I199">
        <f ca="1">VLOOKUP($A199,Sheet1!$A$2:$J$621,COLUMN(I199)-COLUMN($B$4)+2,FALSE)</f>
        <v>-100</v>
      </c>
      <c r="J199" t="str">
        <f ca="1">VLOOKUP($A199,Sheet1!$A$2:$J$621,COLUMN(J199)-COLUMN($B$4)+2,FALSE)</f>
        <v>否</v>
      </c>
      <c r="K199">
        <f ca="1" t="shared" si="54"/>
        <v>0</v>
      </c>
      <c r="L199" s="7">
        <f ca="1" t="shared" si="55"/>
        <v>0</v>
      </c>
      <c r="M199" s="7" cm="1">
        <f ca="1" t="array" ref="M199">IF(L198="",IF(OR(G198=0,G198=""),M198,""),IF(ROW()&lt;32,"",AVERAGE(IF(OFFSET(L$2,ROW()-31,0,30,1)&lt;&gt;"",OFFSET(L$2,ROW()-31,0,30,1)))))</f>
        <v>0.666666666666667</v>
      </c>
      <c r="N199" s="8">
        <f ca="1" t="shared" si="50"/>
        <v>0.719354838709677</v>
      </c>
      <c r="O199" s="7">
        <f ca="1" t="array" ref="O199">IF(L198="","",IF(ROW()&lt;32,"",AVERAGE(IF(OFFSET(L$2,ROW()-21,0,20,1)&lt;&gt;"",OFFSET(L$2,ROW()-21,0,20,1)))))</f>
        <v>0.7</v>
      </c>
      <c r="P199" s="8">
        <f ca="1" t="shared" si="41"/>
        <v>0.719354838709677</v>
      </c>
      <c r="Q199" s="7">
        <f ca="1" t="shared" si="56"/>
        <v>-100</v>
      </c>
      <c r="R199" s="7">
        <f ca="1" t="shared" si="58"/>
        <v>9708.66839999995</v>
      </c>
      <c r="S199" s="14">
        <f ca="1" t="shared" si="42"/>
        <v>-0.024521896141337</v>
      </c>
      <c r="T199" s="15">
        <f ca="1" t="shared" si="43"/>
        <v>0.719354838709677</v>
      </c>
      <c r="U199" s="14">
        <f ca="1" t="shared" si="44"/>
        <v>0.05190923094965</v>
      </c>
      <c r="V199" s="9">
        <f ca="1" t="shared" si="45"/>
        <v>0.193433777983231</v>
      </c>
      <c r="W199" s="16">
        <f ca="1" t="shared" si="51"/>
        <v>0.755131991200586</v>
      </c>
      <c r="X199" s="17">
        <f ca="1" t="shared" si="46"/>
        <v>0.215798206533021</v>
      </c>
      <c r="Y199" s="9">
        <f ca="1" t="shared" si="47"/>
        <v>0.331474698728792</v>
      </c>
      <c r="Z199" s="5">
        <f ca="1" t="shared" si="48"/>
        <v>0.0681709665448566</v>
      </c>
      <c r="AA199">
        <f ca="1" t="shared" si="57"/>
        <v>0</v>
      </c>
      <c r="AB199">
        <f ca="1" t="shared" si="53"/>
        <v>9799.99</v>
      </c>
      <c r="AC199">
        <f ca="1" t="shared" si="49"/>
        <v>0</v>
      </c>
      <c r="AD199" s="5">
        <f ca="1" t="shared" si="52"/>
        <v>0</v>
      </c>
      <c r="AE199">
        <f ca="1">IF(X199&gt;=$Y$1,I199,0)</f>
        <v>0</v>
      </c>
    </row>
    <row r="200" spans="1:31">
      <c r="A200" cm="1">
        <f ca="1" t="array" ref="A200">INDEX(Sheet1!$A$2:$J$621,RANDBETWEEN(1,COUNTA(Sheet1!$A$2:$A$621)),COLUMN(A199))</f>
        <v>3275696</v>
      </c>
      <c r="B200" t="str">
        <f ca="1">VLOOKUP($A200,Sheet1!$A$2:$J$621,COLUMN(B200)-COLUMN($B$4)+2,FALSE)</f>
        <v>2025-04-19 18:00:49</v>
      </c>
      <c r="C200" t="str">
        <f ca="1">VLOOKUP($A200,Sheet1!$A$2:$J$621,COLUMN(C200)-COLUMN($B$4)+2,FALSE)</f>
        <v>小单32.36  小双35.28  大双32.36</v>
      </c>
      <c r="D200" t="str">
        <f ca="1">VLOOKUP($A200,Sheet1!$A$2:$J$621,COLUMN(D200)-COLUMN($B$4)+2,FALSE)</f>
        <v>小双</v>
      </c>
      <c r="E200">
        <f ca="1">VLOOKUP($A200,Sheet1!$A$2:$J$621,COLUMN(E200)-COLUMN($B$4)+2,FALSE)</f>
        <v>100</v>
      </c>
      <c r="F200">
        <f ca="1">VLOOKUP($A200,Sheet1!$A$2:$J$621,COLUMN(F200)-COLUMN($B$4)+2,FALSE)</f>
        <v>15</v>
      </c>
      <c r="G200" t="str">
        <f ca="1">VLOOKUP($A200,Sheet1!$A$2:$J$621,COLUMN(G200)-COLUMN($B$4)+2,FALSE)</f>
        <v>大单</v>
      </c>
      <c r="H200">
        <f ca="1">VLOOKUP($A200,Sheet1!$A$2:$J$621,COLUMN(H200)-COLUMN($B$4)+2,FALSE)</f>
        <v>0</v>
      </c>
      <c r="I200">
        <f ca="1">VLOOKUP($A200,Sheet1!$A$2:$J$621,COLUMN(I200)-COLUMN($B$4)+2,FALSE)</f>
        <v>-100</v>
      </c>
      <c r="J200" t="str">
        <f ca="1">VLOOKUP($A200,Sheet1!$A$2:$J$621,COLUMN(J200)-COLUMN($B$4)+2,FALSE)</f>
        <v>否</v>
      </c>
      <c r="K200">
        <f ca="1" t="shared" si="54"/>
        <v>0</v>
      </c>
      <c r="L200" s="7">
        <f ca="1" t="shared" si="55"/>
        <v>0</v>
      </c>
      <c r="M200" s="7" cm="1">
        <f ca="1" t="array" ref="M200">IF(L199="",IF(OR(G199=0,G199=""),M199,""),IF(ROW()&lt;32,"",AVERAGE(IF(OFFSET(L$2,ROW()-31,0,30,1)&lt;&gt;"",OFFSET(L$2,ROW()-31,0,30,1)))))</f>
        <v>0.633333333333333</v>
      </c>
      <c r="N200" s="8">
        <f ca="1" t="shared" si="50"/>
        <v>0.623655913978495</v>
      </c>
      <c r="O200" s="7">
        <f ca="1" t="array" ref="O200">IF(L199="","",IF(ROW()&lt;32,"",AVERAGE(IF(OFFSET(L$2,ROW()-21,0,20,1)&lt;&gt;"",OFFSET(L$2,ROW()-21,0,20,1)))))</f>
        <v>0.65</v>
      </c>
      <c r="P200" s="8">
        <f ca="1" t="shared" si="41"/>
        <v>0.608064516129032</v>
      </c>
      <c r="Q200" s="7">
        <f ca="1" t="shared" si="56"/>
        <v>-100</v>
      </c>
      <c r="R200" s="7">
        <f ca="1" t="shared" si="58"/>
        <v>9608.66839999995</v>
      </c>
      <c r="S200" s="14">
        <f ca="1" t="shared" si="42"/>
        <v>-0.039504703471353</v>
      </c>
      <c r="T200" s="15">
        <f ca="1" t="shared" si="43"/>
        <v>0.623655913978495</v>
      </c>
      <c r="U200" s="14">
        <f ca="1" t="shared" si="44"/>
        <v>0.05190923094965</v>
      </c>
      <c r="V200" s="9">
        <f ca="1" t="shared" si="45"/>
        <v>0.109148414514391</v>
      </c>
      <c r="W200" s="16">
        <f ca="1" t="shared" si="51"/>
        <v>0.6598027813673</v>
      </c>
      <c r="X200" s="17">
        <f ca="1" t="shared" si="46"/>
        <v>0.174202122057567</v>
      </c>
      <c r="Y200" s="9">
        <f ca="1" t="shared" si="47"/>
        <v>0.325564981666236</v>
      </c>
      <c r="Z200" s="5">
        <f ca="1" t="shared" si="48"/>
        <v>0.0736443216464698</v>
      </c>
      <c r="AA200">
        <f ca="1" t="shared" si="57"/>
        <v>0</v>
      </c>
      <c r="AB200">
        <f ca="1" t="shared" si="53"/>
        <v>9799.99</v>
      </c>
      <c r="AC200">
        <f ca="1" t="shared" si="49"/>
        <v>0</v>
      </c>
      <c r="AD200" s="5">
        <f ca="1" t="shared" si="52"/>
        <v>0</v>
      </c>
      <c r="AE200">
        <f ca="1">IF(X200&gt;=$Y$1,I200,0)</f>
        <v>0</v>
      </c>
    </row>
    <row r="201" spans="1:31">
      <c r="A201" cm="1">
        <f ca="1" t="array" ref="A201">INDEX(Sheet1!$A$2:$J$621,RANDBETWEEN(1,COUNTA(Sheet1!$A$2:$A$621)),COLUMN(A200))</f>
        <v>3275974</v>
      </c>
      <c r="B201" t="str">
        <f ca="1">VLOOKUP($A201,Sheet1!$A$2:$J$621,COLUMN(B201)-COLUMN($B$4)+2,FALSE)</f>
        <v>2025-04-20 10:46:43</v>
      </c>
      <c r="C201" t="str">
        <f ca="1">VLOOKUP($A201,Sheet1!$A$2:$J$621,COLUMN(C201)-COLUMN($B$4)+2,FALSE)</f>
        <v>小单31.45  小双34.28  大单34.28</v>
      </c>
      <c r="D201" t="str">
        <f ca="1">VLOOKUP($A201,Sheet1!$A$2:$J$621,COLUMN(D201)-COLUMN($B$4)+2,FALSE)</f>
        <v>小单</v>
      </c>
      <c r="E201">
        <f ca="1">VLOOKUP($A201,Sheet1!$A$2:$J$621,COLUMN(E201)-COLUMN($B$4)+2,FALSE)</f>
        <v>100.01</v>
      </c>
      <c r="F201">
        <f ca="1">VLOOKUP($A201,Sheet1!$A$2:$J$621,COLUMN(F201)-COLUMN($B$4)+2,FALSE)</f>
        <v>20</v>
      </c>
      <c r="G201" t="str">
        <f ca="1">VLOOKUP($A201,Sheet1!$A$2:$J$621,COLUMN(G201)-COLUMN($B$4)+2,FALSE)</f>
        <v>大双</v>
      </c>
      <c r="H201">
        <f ca="1">VLOOKUP($A201,Sheet1!$A$2:$J$621,COLUMN(H201)-COLUMN($B$4)+2,FALSE)</f>
        <v>0</v>
      </c>
      <c r="I201">
        <f ca="1">VLOOKUP($A201,Sheet1!$A$2:$J$621,COLUMN(I201)-COLUMN($B$4)+2,FALSE)</f>
        <v>-100.01</v>
      </c>
      <c r="J201" t="str">
        <f ca="1">VLOOKUP($A201,Sheet1!$A$2:$J$621,COLUMN(J201)-COLUMN($B$4)+2,FALSE)</f>
        <v>否</v>
      </c>
      <c r="K201">
        <f ca="1" t="shared" si="54"/>
        <v>0</v>
      </c>
      <c r="L201" s="7">
        <f ca="1" t="shared" si="55"/>
        <v>0</v>
      </c>
      <c r="M201" s="7" cm="1">
        <f ca="1" t="array" ref="M201">IF(L200="",IF(OR(G200=0,G200=""),M200,""),IF(ROW()&lt;32,"",AVERAGE(IF(OFFSET(L$2,ROW()-31,0,30,1)&lt;&gt;"",OFFSET(L$2,ROW()-31,0,30,1)))))</f>
        <v>0.633333333333333</v>
      </c>
      <c r="N201" s="8">
        <f ca="1" t="shared" si="50"/>
        <v>0.59247311827957</v>
      </c>
      <c r="O201" s="7">
        <f ca="1" t="array" ref="O201">IF(L200="","",IF(ROW()&lt;32,"",AVERAGE(IF(OFFSET(L$2,ROW()-21,0,20,1)&lt;&gt;"",OFFSET(L$2,ROW()-21,0,20,1)))))</f>
        <v>0.65</v>
      </c>
      <c r="P201" s="8">
        <f ca="1" t="shared" si="41"/>
        <v>0.608064516129032</v>
      </c>
      <c r="Q201" s="7">
        <f ca="1" t="shared" si="56"/>
        <v>-100.01</v>
      </c>
      <c r="R201" s="7">
        <f ca="1" t="shared" si="58"/>
        <v>9508.65839999995</v>
      </c>
      <c r="S201" s="14">
        <f ca="1" t="shared" si="42"/>
        <v>-0.0398994354625697</v>
      </c>
      <c r="T201" s="15">
        <f ca="1" t="shared" si="43"/>
        <v>0.59247311827957</v>
      </c>
      <c r="U201" s="14">
        <f ca="1" t="shared" si="44"/>
        <v>0.0540393059100484</v>
      </c>
      <c r="V201" s="9">
        <f ca="1" t="shared" si="45"/>
        <v>0.0135229909875064</v>
      </c>
      <c r="W201" s="16">
        <f ca="1" t="shared" si="51"/>
        <v>0.575007999542883</v>
      </c>
      <c r="X201" s="17">
        <f ca="1" t="shared" si="46"/>
        <v>0.149166100297168</v>
      </c>
      <c r="Y201" s="9">
        <f ca="1" t="shared" si="47"/>
        <v>0.318490074117604</v>
      </c>
      <c r="Z201" s="5">
        <f ca="1" t="shared" si="48"/>
        <v>0.0797985829700806</v>
      </c>
      <c r="AA201">
        <f ca="1" t="shared" si="57"/>
        <v>0</v>
      </c>
      <c r="AB201">
        <f ca="1" t="shared" si="53"/>
        <v>9799.99</v>
      </c>
      <c r="AC201">
        <f ca="1" t="shared" si="49"/>
        <v>0</v>
      </c>
      <c r="AD201" s="5">
        <f ca="1" t="shared" si="52"/>
        <v>0</v>
      </c>
      <c r="AE201">
        <f ca="1">IF(X201&gt;=$Y$1,I201,0)</f>
        <v>0</v>
      </c>
    </row>
    <row r="202" spans="1:31">
      <c r="A202" cm="1">
        <f ca="1" t="array" ref="A202">INDEX(Sheet1!$A$2:$J$621,RANDBETWEEN(1,COUNTA(Sheet1!$A$2:$A$621)),COLUMN(A201))</f>
        <v>3275731</v>
      </c>
      <c r="B202" t="str">
        <f ca="1">VLOOKUP($A202,Sheet1!$A$2:$J$621,COLUMN(B202)-COLUMN($B$4)+2,FALSE)</f>
        <v>2025-04-19 20:36:15</v>
      </c>
      <c r="C202" t="str">
        <f ca="1">VLOOKUP($A202,Sheet1!$A$2:$J$621,COLUMN(C202)-COLUMN($B$4)+2,FALSE)</f>
        <v>大双31.45  小双34.28  大单34.28</v>
      </c>
      <c r="D202" t="str">
        <f ca="1">VLOOKUP($A202,Sheet1!$A$2:$J$621,COLUMN(D202)-COLUMN($B$4)+2,FALSE)</f>
        <v>大双</v>
      </c>
      <c r="E202">
        <f ca="1">VLOOKUP($A202,Sheet1!$A$2:$J$621,COLUMN(E202)-COLUMN($B$4)+2,FALSE)</f>
        <v>100.01</v>
      </c>
      <c r="F202">
        <f ca="1">VLOOKUP($A202,Sheet1!$A$2:$J$621,COLUMN(F202)-COLUMN($B$4)+2,FALSE)</f>
        <v>11</v>
      </c>
      <c r="G202" t="str">
        <f ca="1">VLOOKUP($A202,Sheet1!$A$2:$J$621,COLUMN(G202)-COLUMN($B$4)+2,FALSE)</f>
        <v>小单</v>
      </c>
      <c r="H202">
        <f ca="1">VLOOKUP($A202,Sheet1!$A$2:$J$621,COLUMN(H202)-COLUMN($B$4)+2,FALSE)</f>
        <v>0</v>
      </c>
      <c r="I202">
        <f ca="1">VLOOKUP($A202,Sheet1!$A$2:$J$621,COLUMN(I202)-COLUMN($B$4)+2,FALSE)</f>
        <v>-100.01</v>
      </c>
      <c r="J202" t="str">
        <f ca="1">VLOOKUP($A202,Sheet1!$A$2:$J$621,COLUMN(J202)-COLUMN($B$4)+2,FALSE)</f>
        <v>否</v>
      </c>
      <c r="K202">
        <f ca="1" t="shared" si="54"/>
        <v>0</v>
      </c>
      <c r="L202" s="7">
        <f ca="1" t="shared" si="55"/>
        <v>0</v>
      </c>
      <c r="M202" s="7" cm="1">
        <f ca="1" t="array" ref="M202">IF(L201="",IF(OR(G201=0,G201=""),M201,""),IF(ROW()&lt;32,"",AVERAGE(IF(OFFSET(L$2,ROW()-31,0,30,1)&lt;&gt;"",OFFSET(L$2,ROW()-31,0,30,1)))))</f>
        <v>0.6</v>
      </c>
      <c r="N202" s="8">
        <f ca="1" t="shared" si="50"/>
        <v>0.59247311827957</v>
      </c>
      <c r="O202" s="7">
        <f ca="1" t="array" ref="O202">IF(L201="","",IF(ROW()&lt;32,"",AVERAGE(IF(OFFSET(L$2,ROW()-21,0,20,1)&lt;&gt;"",OFFSET(L$2,ROW()-21,0,20,1)))))</f>
        <v>0.65</v>
      </c>
      <c r="P202" s="8">
        <f ca="1" t="shared" si="41"/>
        <v>0.608064516129032</v>
      </c>
      <c r="Q202" s="7">
        <f ca="1" t="shared" si="56"/>
        <v>-100.01</v>
      </c>
      <c r="R202" s="7">
        <f ca="1" t="shared" si="58"/>
        <v>9408.64839999995</v>
      </c>
      <c r="S202" s="14">
        <f ca="1" t="shared" si="42"/>
        <v>-0.0548730088950699</v>
      </c>
      <c r="T202" s="15">
        <f ca="1" t="shared" si="43"/>
        <v>0.59247311827957</v>
      </c>
      <c r="U202" s="14">
        <f ca="1" t="shared" si="44"/>
        <v>0.0638851581215719</v>
      </c>
      <c r="V202" s="9">
        <f ca="1" t="shared" si="45"/>
        <v>-0.0812887334804853</v>
      </c>
      <c r="W202" s="16">
        <f ca="1" t="shared" si="51"/>
        <v>0.575003892606904</v>
      </c>
      <c r="X202" s="17">
        <f ca="1" t="shared" si="46"/>
        <v>0.132238689463563</v>
      </c>
      <c r="Y202" s="9">
        <f ca="1" t="shared" si="47"/>
        <v>0.31142307435824</v>
      </c>
      <c r="Z202" s="5">
        <f ca="1" t="shared" si="48"/>
        <v>0.0863253947082263</v>
      </c>
      <c r="AA202">
        <f ca="1" t="shared" si="57"/>
        <v>0</v>
      </c>
      <c r="AB202">
        <f ca="1" t="shared" si="53"/>
        <v>9799.99</v>
      </c>
      <c r="AC202">
        <f ca="1" t="shared" si="49"/>
        <v>0</v>
      </c>
      <c r="AD202" s="5">
        <f ca="1" t="shared" si="52"/>
        <v>0</v>
      </c>
      <c r="AE202">
        <f ca="1">IF(X202&gt;=$Y$1,I202,0)</f>
        <v>0</v>
      </c>
    </row>
    <row r="203" spans="1:31">
      <c r="A203" cm="1">
        <f ca="1" t="array" ref="A203">INDEX(Sheet1!$A$2:$J$621,RANDBETWEEN(1,COUNTA(Sheet1!$A$2:$A$621)),COLUMN(A202))</f>
        <v>3276091</v>
      </c>
      <c r="B203" t="str">
        <f ca="1">VLOOKUP($A203,Sheet1!$A$2:$J$621,COLUMN(B203)-COLUMN($B$4)+2,FALSE)</f>
        <v>2025-04-20 17:36:17</v>
      </c>
      <c r="C203" t="str">
        <f ca="1">VLOOKUP($A203,Sheet1!$A$2:$J$621,COLUMN(C203)-COLUMN($B$4)+2,FALSE)</f>
        <v>小单32.36  小双35.28  大双32.36</v>
      </c>
      <c r="D203" t="str">
        <f ca="1">VLOOKUP($A203,Sheet1!$A$2:$J$621,COLUMN(D203)-COLUMN($B$4)+2,FALSE)</f>
        <v>小双</v>
      </c>
      <c r="E203">
        <f ca="1">VLOOKUP($A203,Sheet1!$A$2:$J$621,COLUMN(E203)-COLUMN($B$4)+2,FALSE)</f>
        <v>100</v>
      </c>
      <c r="F203">
        <f ca="1">VLOOKUP($A203,Sheet1!$A$2:$J$621,COLUMN(F203)-COLUMN($B$4)+2,FALSE)</f>
        <v>19</v>
      </c>
      <c r="G203" t="str">
        <f ca="1">VLOOKUP($A203,Sheet1!$A$2:$J$621,COLUMN(G203)-COLUMN($B$4)+2,FALSE)</f>
        <v>大单</v>
      </c>
      <c r="H203">
        <f ca="1">VLOOKUP($A203,Sheet1!$A$2:$J$621,COLUMN(H203)-COLUMN($B$4)+2,FALSE)</f>
        <v>0</v>
      </c>
      <c r="I203">
        <f ca="1">VLOOKUP($A203,Sheet1!$A$2:$J$621,COLUMN(I203)-COLUMN($B$4)+2,FALSE)</f>
        <v>-100</v>
      </c>
      <c r="J203" t="str">
        <f ca="1">VLOOKUP($A203,Sheet1!$A$2:$J$621,COLUMN(J203)-COLUMN($B$4)+2,FALSE)</f>
        <v>否</v>
      </c>
      <c r="K203">
        <f ca="1" t="shared" si="54"/>
        <v>0</v>
      </c>
      <c r="L203" s="7">
        <f ca="1" t="shared" si="55"/>
        <v>0</v>
      </c>
      <c r="M203" s="7" cm="1">
        <f ca="1" t="array" ref="M203">IF(L202="",IF(OR(G202=0,G202=""),M202,""),IF(ROW()&lt;32,"",AVERAGE(IF(OFFSET(L$2,ROW()-31,0,30,1)&lt;&gt;"",OFFSET(L$2,ROW()-31,0,30,1)))))</f>
        <v>0.566666666666667</v>
      </c>
      <c r="N203" s="8">
        <f ca="1" t="shared" si="50"/>
        <v>0.561290322580645</v>
      </c>
      <c r="O203" s="7">
        <f ca="1" t="array" ref="O203">IF(L202="","",IF(ROW()&lt;32,"",AVERAGE(IF(OFFSET(L$2,ROW()-21,0,20,1)&lt;&gt;"",OFFSET(L$2,ROW()-21,0,20,1)))))</f>
        <v>0.6</v>
      </c>
      <c r="P203" s="8">
        <f ca="1" t="shared" si="41"/>
        <v>0.561290322580645</v>
      </c>
      <c r="Q203" s="7">
        <f ca="1" t="shared" si="56"/>
        <v>-100</v>
      </c>
      <c r="R203" s="7">
        <f ca="1" t="shared" si="58"/>
        <v>9308.64839999995</v>
      </c>
      <c r="S203" s="14">
        <f ca="1" t="shared" si="42"/>
        <v>-0.06929422306578</v>
      </c>
      <c r="T203" s="15">
        <f ca="1" t="shared" si="43"/>
        <v>0.561290322580645</v>
      </c>
      <c r="U203" s="14">
        <f ca="1" t="shared" si="44"/>
        <v>0.0737310103330955</v>
      </c>
      <c r="V203" s="9">
        <f ca="1" t="shared" si="45"/>
        <v>-0.183564250387387</v>
      </c>
      <c r="W203" s="16">
        <f ca="1" t="shared" si="51"/>
        <v>0.501511899206719</v>
      </c>
      <c r="X203" s="17">
        <f ca="1" t="shared" si="46"/>
        <v>0.1011452593784</v>
      </c>
      <c r="Y203" s="9">
        <f ca="1" t="shared" si="47"/>
        <v>0.302724251119265</v>
      </c>
      <c r="Z203" s="5">
        <f ca="1" t="shared" si="48"/>
        <v>0.0936197498430499</v>
      </c>
      <c r="AA203">
        <f ca="1" t="shared" si="57"/>
        <v>0</v>
      </c>
      <c r="AB203">
        <f ca="1" t="shared" si="53"/>
        <v>9799.99</v>
      </c>
      <c r="AC203">
        <f ca="1" t="shared" si="49"/>
        <v>0</v>
      </c>
      <c r="AD203" s="5">
        <f ca="1" t="shared" si="52"/>
        <v>0</v>
      </c>
      <c r="AE203">
        <f ca="1">IF(X203&gt;=$Y$1,I203,0)</f>
        <v>0</v>
      </c>
    </row>
    <row r="204" spans="1:31">
      <c r="A204" cm="1">
        <f ca="1" t="array" ref="A204">INDEX(Sheet1!$A$2:$J$621,RANDBETWEEN(1,COUNTA(Sheet1!$A$2:$A$621)),COLUMN(A203))</f>
        <v>3275474</v>
      </c>
      <c r="B204" t="str">
        <f ca="1">VLOOKUP($A204,Sheet1!$A$2:$J$621,COLUMN(B204)-COLUMN($B$4)+2,FALSE)</f>
        <v>2025-04-19 05:03:45</v>
      </c>
      <c r="C204" t="str">
        <f ca="1">VLOOKUP($A204,Sheet1!$A$2:$J$621,COLUMN(C204)-COLUMN($B$4)+2,FALSE)</f>
        <v>大双31.45  小双34.28  大单34.28</v>
      </c>
      <c r="D204" t="str">
        <f ca="1">VLOOKUP($A204,Sheet1!$A$2:$J$621,COLUMN(D204)-COLUMN($B$4)+2,FALSE)</f>
        <v>大双</v>
      </c>
      <c r="E204">
        <f ca="1">VLOOKUP($A204,Sheet1!$A$2:$J$621,COLUMN(E204)-COLUMN($B$4)+2,FALSE)</f>
        <v>100.01</v>
      </c>
      <c r="F204">
        <f ca="1">VLOOKUP($A204,Sheet1!$A$2:$J$621,COLUMN(F204)-COLUMN($B$4)+2,FALSE)</f>
        <v>13</v>
      </c>
      <c r="G204" t="str">
        <f ca="1">VLOOKUP($A204,Sheet1!$A$2:$J$621,COLUMN(G204)-COLUMN($B$4)+2,FALSE)</f>
        <v>小单</v>
      </c>
      <c r="H204">
        <f ca="1">VLOOKUP($A204,Sheet1!$A$2:$J$621,COLUMN(H204)-COLUMN($B$4)+2,FALSE)</f>
        <v>0</v>
      </c>
      <c r="I204">
        <f ca="1">VLOOKUP($A204,Sheet1!$A$2:$J$621,COLUMN(I204)-COLUMN($B$4)+2,FALSE)</f>
        <v>-100.01</v>
      </c>
      <c r="J204" t="str">
        <f ca="1">VLOOKUP($A204,Sheet1!$A$2:$J$621,COLUMN(J204)-COLUMN($B$4)+2,FALSE)</f>
        <v>否</v>
      </c>
      <c r="K204">
        <f ca="1" t="shared" si="54"/>
        <v>0</v>
      </c>
      <c r="L204" s="7">
        <f ca="1" t="shared" si="55"/>
        <v>0</v>
      </c>
      <c r="M204" s="7" cm="1">
        <f ca="1" t="array" ref="M204">IF(L203="",IF(OR(G203=0,G203=""),M203,""),IF(ROW()&lt;32,"",AVERAGE(IF(OFFSET(L$2,ROW()-31,0,30,1)&lt;&gt;"",OFFSET(L$2,ROW()-31,0,30,1)))))</f>
        <v>0.533333333333333</v>
      </c>
      <c r="N204" s="8">
        <f ca="1" t="shared" si="50"/>
        <v>0.53010752688172</v>
      </c>
      <c r="O204" s="7">
        <f ca="1" t="array" ref="O204">IF(L203="","",IF(ROW()&lt;32,"",AVERAGE(IF(OFFSET(L$2,ROW()-21,0,20,1)&lt;&gt;"",OFFSET(L$2,ROW()-21,0,20,1)))))</f>
        <v>0.55</v>
      </c>
      <c r="P204" s="8">
        <f ca="1" t="shared" si="41"/>
        <v>0.514516129032258</v>
      </c>
      <c r="Q204" s="7">
        <f ca="1" t="shared" si="56"/>
        <v>-100.01</v>
      </c>
      <c r="R204" s="7">
        <f ca="1" t="shared" si="58"/>
        <v>9208.63839999995</v>
      </c>
      <c r="S204" s="14">
        <f ca="1" t="shared" si="42"/>
        <v>-0.0835758780578466</v>
      </c>
      <c r="T204" s="15">
        <f ca="1" t="shared" si="43"/>
        <v>0.53010752688172</v>
      </c>
      <c r="U204" s="14">
        <f ca="1" t="shared" si="44"/>
        <v>0.0835758780578466</v>
      </c>
      <c r="V204" s="9">
        <f ca="1" t="shared" si="45"/>
        <v>-0.310592644566823</v>
      </c>
      <c r="W204" s="16">
        <f ca="1" t="shared" si="51"/>
        <v>0.439900006249609</v>
      </c>
      <c r="X204" s="17">
        <f ca="1" t="shared" si="46"/>
        <v>0.0688067147099147</v>
      </c>
      <c r="Y204" s="9">
        <f ca="1" t="shared" si="47"/>
        <v>0.292630163440929</v>
      </c>
      <c r="Z204" s="5">
        <f ca="1" t="shared" si="48"/>
        <v>0.101628819814617</v>
      </c>
      <c r="AA204">
        <f ca="1" t="shared" si="57"/>
        <v>0</v>
      </c>
      <c r="AB204">
        <f ca="1" t="shared" si="53"/>
        <v>9799.99</v>
      </c>
      <c r="AC204">
        <f ca="1" t="shared" si="49"/>
        <v>0</v>
      </c>
      <c r="AD204" s="5">
        <f ca="1" t="shared" si="52"/>
        <v>0</v>
      </c>
      <c r="AE204">
        <f ca="1">IF(X204&gt;=$Y$1,I204,0)</f>
        <v>0</v>
      </c>
    </row>
    <row r="205" spans="1:31">
      <c r="A205" cm="1">
        <f ca="1" t="array" ref="A205">INDEX(Sheet1!$A$2:$J$621,RANDBETWEEN(1,COUNTA(Sheet1!$A$2:$A$621)),COLUMN(A204))</f>
        <v>3275614</v>
      </c>
      <c r="B205" t="str">
        <f ca="1">VLOOKUP($A205,Sheet1!$A$2:$J$621,COLUMN(B205)-COLUMN($B$4)+2,FALSE)</f>
        <v>2025-04-19 13:13:41</v>
      </c>
      <c r="C205" t="str">
        <f ca="1">VLOOKUP($A205,Sheet1!$A$2:$J$621,COLUMN(C205)-COLUMN($B$4)+2,FALSE)</f>
        <v>大双31.45  小双34.28  大单34.28</v>
      </c>
      <c r="D205" t="str">
        <f ca="1">VLOOKUP($A205,Sheet1!$A$2:$J$621,COLUMN(D205)-COLUMN($B$4)+2,FALSE)</f>
        <v>大双</v>
      </c>
      <c r="E205">
        <f ca="1">VLOOKUP($A205,Sheet1!$A$2:$J$621,COLUMN(E205)-COLUMN($B$4)+2,FALSE)</f>
        <v>100.01</v>
      </c>
      <c r="F205">
        <f ca="1">VLOOKUP($A205,Sheet1!$A$2:$J$621,COLUMN(F205)-COLUMN($B$4)+2,FALSE)</f>
        <v>14</v>
      </c>
      <c r="G205" t="str">
        <f ca="1">VLOOKUP($A205,Sheet1!$A$2:$J$621,COLUMN(G205)-COLUMN($B$4)+2,FALSE)</f>
        <v>大双</v>
      </c>
      <c r="H205">
        <f ca="1">VLOOKUP($A205,Sheet1!$A$2:$J$621,COLUMN(H205)-COLUMN($B$4)+2,FALSE)</f>
        <v>0</v>
      </c>
      <c r="I205">
        <f ca="1">VLOOKUP($A205,Sheet1!$A$2:$J$621,COLUMN(I205)-COLUMN($B$4)+2,FALSE)</f>
        <v>-100.01</v>
      </c>
      <c r="J205" t="str">
        <f ca="1">VLOOKUP($A205,Sheet1!$A$2:$J$621,COLUMN(J205)-COLUMN($B$4)+2,FALSE)</f>
        <v>否</v>
      </c>
      <c r="K205">
        <f ca="1" t="shared" si="54"/>
        <v>0</v>
      </c>
      <c r="L205" s="7">
        <f ca="1" t="shared" si="55"/>
        <v>1</v>
      </c>
      <c r="M205" s="7" cm="1">
        <f ca="1" t="array" ref="M205">IF(L204="",IF(OR(G204=0,G204=""),M204,""),IF(ROW()&lt;32,"",AVERAGE(IF(OFFSET(L$2,ROW()-31,0,30,1)&lt;&gt;"",OFFSET(L$2,ROW()-31,0,30,1)))))</f>
        <v>0.566666666666667</v>
      </c>
      <c r="N205" s="8">
        <f ca="1" t="shared" si="50"/>
        <v>0.498924731182796</v>
      </c>
      <c r="O205" s="7">
        <f ca="1" t="array" ref="O205">IF(L204="","",IF(ROW()&lt;32,"",AVERAGE(IF(OFFSET(L$2,ROW()-21,0,20,1)&lt;&gt;"",OFFSET(L$2,ROW()-21,0,20,1)))))</f>
        <v>0.6</v>
      </c>
      <c r="P205" s="8">
        <f ca="1" t="shared" si="41"/>
        <v>0.561290322580645</v>
      </c>
      <c r="Q205" s="7">
        <f ca="1" t="shared" si="56"/>
        <v>-68.1</v>
      </c>
      <c r="R205" s="7">
        <f ca="1" t="shared" si="58"/>
        <v>9140.53839999994</v>
      </c>
      <c r="S205" s="14">
        <f ca="1" t="shared" si="42"/>
        <v>-0.084406936278068</v>
      </c>
      <c r="T205" s="15">
        <f ca="1" t="shared" si="43"/>
        <v>0.498924731182796</v>
      </c>
      <c r="U205" s="14">
        <f ca="1" t="shared" si="44"/>
        <v>0.0887939599223015</v>
      </c>
      <c r="V205" s="9">
        <f ca="1" t="shared" si="45"/>
        <v>-0.463426694325886</v>
      </c>
      <c r="W205" s="16">
        <f ca="1" t="shared" si="51"/>
        <v>0.385540700307627</v>
      </c>
      <c r="X205" s="17">
        <f ca="1" t="shared" si="46"/>
        <v>0.0400360779746224</v>
      </c>
      <c r="Y205" s="9">
        <f ca="1" t="shared" si="47"/>
        <v>0.280181799553447</v>
      </c>
      <c r="Z205" s="5">
        <f ca="1" t="shared" si="48"/>
        <v>0.108689321152551</v>
      </c>
      <c r="AA205">
        <f ca="1" t="shared" si="57"/>
        <v>0</v>
      </c>
      <c r="AB205">
        <f ca="1" t="shared" si="53"/>
        <v>9799.99</v>
      </c>
      <c r="AC205">
        <f ca="1" t="shared" si="49"/>
        <v>1</v>
      </c>
      <c r="AD205" s="5">
        <f ca="1" t="shared" si="52"/>
        <v>0</v>
      </c>
      <c r="AE205">
        <f ca="1">IF(X205&gt;=$Y$1,I205,0)</f>
        <v>0</v>
      </c>
    </row>
    <row r="206" spans="1:31">
      <c r="A206" cm="1">
        <f ca="1" t="array" ref="A206">INDEX(Sheet1!$A$2:$J$621,RANDBETWEEN(1,COUNTA(Sheet1!$A$2:$A$621)),COLUMN(A205))</f>
        <v>3275821</v>
      </c>
      <c r="B206" t="str">
        <f ca="1">VLOOKUP($A206,Sheet1!$A$2:$J$621,COLUMN(B206)-COLUMN($B$4)+2,FALSE)</f>
        <v>2025-04-20 01:51:13</v>
      </c>
      <c r="C206" t="str">
        <f ca="1">VLOOKUP($A206,Sheet1!$A$2:$J$621,COLUMN(C206)-COLUMN($B$4)+2,FALSE)</f>
        <v>小单32.36  大双32.36  大单35.28</v>
      </c>
      <c r="D206" t="str">
        <f ca="1">VLOOKUP($A206,Sheet1!$A$2:$J$621,COLUMN(D206)-COLUMN($B$4)+2,FALSE)</f>
        <v>大单</v>
      </c>
      <c r="E206">
        <f ca="1">VLOOKUP($A206,Sheet1!$A$2:$J$621,COLUMN(E206)-COLUMN($B$4)+2,FALSE)</f>
        <v>100</v>
      </c>
      <c r="F206">
        <f ca="1">VLOOKUP($A206,Sheet1!$A$2:$J$621,COLUMN(F206)-COLUMN($B$4)+2,FALSE)</f>
        <v>7</v>
      </c>
      <c r="G206" t="str">
        <f ca="1">VLOOKUP($A206,Sheet1!$A$2:$J$621,COLUMN(G206)-COLUMN($B$4)+2,FALSE)</f>
        <v>小单</v>
      </c>
      <c r="H206">
        <f ca="1">VLOOKUP($A206,Sheet1!$A$2:$J$621,COLUMN(H206)-COLUMN($B$4)+2,FALSE)</f>
        <v>152.7392</v>
      </c>
      <c r="I206">
        <f ca="1">VLOOKUP($A206,Sheet1!$A$2:$J$621,COLUMN(I206)-COLUMN($B$4)+2,FALSE)</f>
        <v>52.7392</v>
      </c>
      <c r="J206" t="str">
        <f ca="1">VLOOKUP($A206,Sheet1!$A$2:$J$621,COLUMN(J206)-COLUMN($B$4)+2,FALSE)</f>
        <v>是</v>
      </c>
      <c r="K206">
        <f ca="1" t="shared" si="54"/>
        <v>1</v>
      </c>
      <c r="L206" s="7">
        <f ca="1" t="shared" si="55"/>
        <v>1</v>
      </c>
      <c r="M206" s="7" cm="1">
        <f ca="1" t="array" ref="M206">IF(L205="",IF(OR(G205=0,G205=""),M205,""),IF(ROW()&lt;32,"",AVERAGE(IF(OFFSET(L$2,ROW()-31,0,30,1)&lt;&gt;"",OFFSET(L$2,ROW()-31,0,30,1)))))</f>
        <v>0.566666666666667</v>
      </c>
      <c r="N206" s="8">
        <f ca="1" t="shared" si="50"/>
        <v>0.594623655913979</v>
      </c>
      <c r="O206" s="7">
        <f ca="1" t="array" ref="O206">IF(L205="","",IF(ROW()&lt;32,"",AVERAGE(IF(OFFSET(L$2,ROW()-21,0,20,1)&lt;&gt;"",OFFSET(L$2,ROW()-21,0,20,1)))))</f>
        <v>0.6</v>
      </c>
      <c r="P206" s="8">
        <f ca="1" t="shared" si="41"/>
        <v>0.625806451612903</v>
      </c>
      <c r="Q206" s="7">
        <f ca="1" t="shared" si="56"/>
        <v>52.7392</v>
      </c>
      <c r="R206" s="7">
        <f ca="1" t="shared" si="58"/>
        <v>9193.27759999994</v>
      </c>
      <c r="S206" s="14">
        <f ca="1" t="shared" si="42"/>
        <v>-0.095532538269486</v>
      </c>
      <c r="T206" s="15">
        <f ca="1" t="shared" si="43"/>
        <v>0.594623655913979</v>
      </c>
      <c r="U206" s="14">
        <f ca="1" t="shared" si="44"/>
        <v>0.095532538269486</v>
      </c>
      <c r="V206" s="9">
        <f ca="1" t="shared" si="45"/>
        <v>-0.594711911435767</v>
      </c>
      <c r="W206" s="16">
        <f ca="1" t="shared" si="51"/>
        <v>0.385540700307627</v>
      </c>
      <c r="X206" s="17">
        <f ca="1" t="shared" si="46"/>
        <v>0.0406880871082902</v>
      </c>
      <c r="Y206" s="9">
        <f ca="1" t="shared" si="47"/>
        <v>0.268221782082263</v>
      </c>
      <c r="Z206" s="5">
        <f ca="1" t="shared" si="48"/>
        <v>0.114489143360959</v>
      </c>
      <c r="AA206">
        <f ca="1" t="shared" si="57"/>
        <v>0</v>
      </c>
      <c r="AB206">
        <f ca="1" t="shared" si="53"/>
        <v>9799.99</v>
      </c>
      <c r="AC206">
        <f ca="1" t="shared" si="49"/>
        <v>1</v>
      </c>
      <c r="AD206" s="5">
        <f ca="1" t="shared" si="52"/>
        <v>0</v>
      </c>
      <c r="AE206">
        <f ca="1">IF(X206&gt;=$Y$1,I206,0)</f>
        <v>0</v>
      </c>
    </row>
    <row r="207" spans="1:31">
      <c r="A207" cm="1">
        <f ca="1" t="array" ref="A207">INDEX(Sheet1!$A$2:$J$621,RANDBETWEEN(1,COUNTA(Sheet1!$A$2:$A$621)),COLUMN(A206))</f>
        <v>3275425</v>
      </c>
      <c r="B207" t="str">
        <f ca="1">VLOOKUP($A207,Sheet1!$A$2:$J$621,COLUMN(B207)-COLUMN($B$4)+2,FALSE)</f>
        <v>2025-04-19 02:12:20</v>
      </c>
      <c r="C207" t="str">
        <f ca="1">VLOOKUP($A207,Sheet1!$A$2:$J$621,COLUMN(C207)-COLUMN($B$4)+2,FALSE)</f>
        <v>小单32.36  小双35.28  大双32.36</v>
      </c>
      <c r="D207" t="str">
        <f ca="1">VLOOKUP($A207,Sheet1!$A$2:$J$621,COLUMN(D207)-COLUMN($B$4)+2,FALSE)</f>
        <v>小双</v>
      </c>
      <c r="E207">
        <f ca="1">VLOOKUP($A207,Sheet1!$A$2:$J$621,COLUMN(E207)-COLUMN($B$4)+2,FALSE)</f>
        <v>100</v>
      </c>
      <c r="F207">
        <f ca="1">VLOOKUP($A207,Sheet1!$A$2:$J$621,COLUMN(F207)-COLUMN($B$4)+2,FALSE)</f>
        <v>13</v>
      </c>
      <c r="G207" t="str">
        <f ca="1">VLOOKUP($A207,Sheet1!$A$2:$J$621,COLUMN(G207)-COLUMN($B$4)+2,FALSE)</f>
        <v>小单</v>
      </c>
      <c r="H207">
        <f ca="1">VLOOKUP($A207,Sheet1!$A$2:$J$621,COLUMN(H207)-COLUMN($B$4)+2,FALSE)</f>
        <v>0</v>
      </c>
      <c r="I207">
        <f ca="1">VLOOKUP($A207,Sheet1!$A$2:$J$621,COLUMN(I207)-COLUMN($B$4)+2,FALSE)</f>
        <v>-100</v>
      </c>
      <c r="J207" t="str">
        <f ca="1">VLOOKUP($A207,Sheet1!$A$2:$J$621,COLUMN(J207)-COLUMN($B$4)+2,FALSE)</f>
        <v>否</v>
      </c>
      <c r="K207">
        <f ca="1" t="shared" si="54"/>
        <v>0</v>
      </c>
      <c r="L207" s="7">
        <f ca="1" t="shared" si="55"/>
        <v>1</v>
      </c>
      <c r="M207" s="7" cm="1">
        <f ca="1" t="array" ref="M207">IF(L206="",IF(OR(G206=0,G206=""),M206,""),IF(ROW()&lt;32,"",AVERAGE(IF(OFFSET(L$2,ROW()-31,0,30,1)&lt;&gt;"",OFFSET(L$2,ROW()-31,0,30,1)))))</f>
        <v>0.6</v>
      </c>
      <c r="N207" s="8">
        <f ca="1" t="shared" si="50"/>
        <v>0.594623655913979</v>
      </c>
      <c r="O207" s="7">
        <f ca="1" t="array" ref="O207">IF(L206="","",IF(ROW()&lt;32,"",AVERAGE(IF(OFFSET(L$2,ROW()-21,0,20,1)&lt;&gt;"",OFFSET(L$2,ROW()-21,0,20,1)))))</f>
        <v>0.6</v>
      </c>
      <c r="P207" s="8">
        <f ca="1" t="shared" si="41"/>
        <v>0.625806451612903</v>
      </c>
      <c r="Q207" s="7">
        <f ca="1" t="shared" si="56"/>
        <v>-68.1</v>
      </c>
      <c r="R207" s="7">
        <f ca="1" t="shared" si="58"/>
        <v>9125.17759999994</v>
      </c>
      <c r="S207" s="14">
        <f ca="1" t="shared" si="42"/>
        <v>-0.0812225142117894</v>
      </c>
      <c r="T207" s="15">
        <f ca="1" t="shared" si="43"/>
        <v>0.594623655913979</v>
      </c>
      <c r="U207" s="14">
        <f ca="1" t="shared" si="44"/>
        <v>0.0865984018132343</v>
      </c>
      <c r="V207" s="9">
        <f ca="1" t="shared" si="45"/>
        <v>-0.739901332236374</v>
      </c>
      <c r="W207" s="16">
        <f ca="1" t="shared" si="51"/>
        <v>0.388079830128639</v>
      </c>
      <c r="X207" s="17">
        <f ca="1" t="shared" si="46"/>
        <v>0.033396306164515</v>
      </c>
      <c r="Y207" s="9">
        <f ca="1" t="shared" si="47"/>
        <v>0.255270519636356</v>
      </c>
      <c r="Z207" s="5">
        <f ca="1" t="shared" si="48"/>
        <v>0.118281636425491</v>
      </c>
      <c r="AA207">
        <f ca="1" t="shared" si="57"/>
        <v>0</v>
      </c>
      <c r="AB207">
        <f ca="1" t="shared" si="53"/>
        <v>9799.99</v>
      </c>
      <c r="AC207">
        <f ca="1" t="shared" si="49"/>
        <v>0</v>
      </c>
      <c r="AD207" s="5">
        <f ca="1" t="shared" si="52"/>
        <v>0</v>
      </c>
      <c r="AE207">
        <f ca="1">IF(X207&gt;=$Y$1,I207,0)</f>
        <v>0</v>
      </c>
    </row>
    <row r="208" spans="1:31">
      <c r="A208" cm="1">
        <f ca="1" t="array" ref="A208">INDEX(Sheet1!$A$2:$J$621,RANDBETWEEN(1,COUNTA(Sheet1!$A$2:$A$621)),COLUMN(A207))</f>
        <v>3275872</v>
      </c>
      <c r="B208" t="str">
        <f ca="1">VLOOKUP($A208,Sheet1!$A$2:$J$621,COLUMN(B208)-COLUMN($B$4)+2,FALSE)</f>
        <v>2025-04-20 04:49:39</v>
      </c>
      <c r="C208" t="str">
        <f ca="1">VLOOKUP($A208,Sheet1!$A$2:$J$621,COLUMN(C208)-COLUMN($B$4)+2,FALSE)</f>
        <v>小单32.36  小双35.28  大双32.36</v>
      </c>
      <c r="D208" t="str">
        <f ca="1">VLOOKUP($A208,Sheet1!$A$2:$J$621,COLUMN(D208)-COLUMN($B$4)+2,FALSE)</f>
        <v>小双</v>
      </c>
      <c r="E208">
        <f ca="1">VLOOKUP($A208,Sheet1!$A$2:$J$621,COLUMN(E208)-COLUMN($B$4)+2,FALSE)</f>
        <v>100</v>
      </c>
      <c r="F208">
        <f ca="1">VLOOKUP($A208,Sheet1!$A$2:$J$621,COLUMN(F208)-COLUMN($B$4)+2,FALSE)</f>
        <v>6</v>
      </c>
      <c r="G208" t="str">
        <f ca="1">VLOOKUP($A208,Sheet1!$A$2:$J$621,COLUMN(G208)-COLUMN($B$4)+2,FALSE)</f>
        <v>小双</v>
      </c>
      <c r="H208">
        <f ca="1">VLOOKUP($A208,Sheet1!$A$2:$J$621,COLUMN(H208)-COLUMN($B$4)+2,FALSE)</f>
        <v>152.7624</v>
      </c>
      <c r="I208">
        <f ca="1">VLOOKUP($A208,Sheet1!$A$2:$J$621,COLUMN(I208)-COLUMN($B$4)+2,FALSE)</f>
        <v>52.7624</v>
      </c>
      <c r="J208" t="str">
        <f ca="1">VLOOKUP($A208,Sheet1!$A$2:$J$621,COLUMN(J208)-COLUMN($B$4)+2,FALSE)</f>
        <v>是</v>
      </c>
      <c r="K208">
        <f ca="1" t="shared" si="54"/>
        <v>1</v>
      </c>
      <c r="L208" s="7">
        <f ca="1" t="shared" si="55"/>
        <v>1</v>
      </c>
      <c r="M208" s="7" cm="1">
        <f ca="1" t="array" ref="M208">IF(L207="",IF(OR(G207=0,G207=""),M207,""),IF(ROW()&lt;32,"",AVERAGE(IF(OFFSET(L$2,ROW()-31,0,30,1)&lt;&gt;"",OFFSET(L$2,ROW()-31,0,30,1)))))</f>
        <v>0.633333333333333</v>
      </c>
      <c r="N208" s="8">
        <f ca="1" t="shared" si="50"/>
        <v>0.625806451612903</v>
      </c>
      <c r="O208" s="7">
        <f ca="1" t="array" ref="O208">IF(L207="","",IF(ROW()&lt;32,"",AVERAGE(IF(OFFSET(L$2,ROW()-21,0,20,1)&lt;&gt;"",OFFSET(L$2,ROW()-21,0,20,1)))))</f>
        <v>0.6</v>
      </c>
      <c r="P208" s="8">
        <f ca="1" t="shared" si="41"/>
        <v>0.625806451612903</v>
      </c>
      <c r="Q208" s="7">
        <f ca="1" t="shared" si="56"/>
        <v>52.7624</v>
      </c>
      <c r="R208" s="7">
        <f ca="1" t="shared" si="58"/>
        <v>9177.93999999994</v>
      </c>
      <c r="S208" s="14">
        <f ca="1" t="shared" si="42"/>
        <v>-0.0788212436383888</v>
      </c>
      <c r="T208" s="15">
        <f ca="1" t="shared" si="43"/>
        <v>0.625806451612903</v>
      </c>
      <c r="U208" s="14">
        <f ca="1" t="shared" si="44"/>
        <v>0.088133385711932</v>
      </c>
      <c r="V208" s="9">
        <f ca="1" t="shared" si="45"/>
        <v>-0.863560443098266</v>
      </c>
      <c r="W208" s="16">
        <f ca="1" t="shared" si="51"/>
        <v>0.388079830128639</v>
      </c>
      <c r="X208" s="17">
        <f ca="1" t="shared" si="46"/>
        <v>0.0275268402205216</v>
      </c>
      <c r="Y208" s="9">
        <f ca="1" t="shared" si="47"/>
        <v>0.243508699768005</v>
      </c>
      <c r="Z208" s="5">
        <f ca="1" t="shared" si="48"/>
        <v>0.122716556247719</v>
      </c>
      <c r="AA208">
        <f ca="1" t="shared" si="57"/>
        <v>0</v>
      </c>
      <c r="AB208">
        <f ca="1" t="shared" si="53"/>
        <v>9799.99</v>
      </c>
      <c r="AC208">
        <f ca="1" t="shared" si="49"/>
        <v>1</v>
      </c>
      <c r="AD208" s="5">
        <f ca="1" t="shared" si="52"/>
        <v>0</v>
      </c>
      <c r="AE208">
        <f ca="1">IF(X208&gt;=$Y$1,I208,0)</f>
        <v>0</v>
      </c>
    </row>
    <row r="209" spans="1:31">
      <c r="A209" cm="1">
        <f ca="1" t="array" ref="A209">INDEX(Sheet1!$A$2:$J$621,RANDBETWEEN(1,COUNTA(Sheet1!$A$2:$A$621)),COLUMN(A208))</f>
        <v>3275932</v>
      </c>
      <c r="B209" t="str">
        <f ca="1">VLOOKUP($A209,Sheet1!$A$2:$J$621,COLUMN(B209)-COLUMN($B$4)+2,FALSE)</f>
        <v>2025-04-20 08:19:44</v>
      </c>
      <c r="C209" t="str">
        <f ca="1">VLOOKUP($A209,Sheet1!$A$2:$J$621,COLUMN(C209)-COLUMN($B$4)+2,FALSE)</f>
        <v>大双31.45  小双34.28  大单34.28</v>
      </c>
      <c r="D209" t="str">
        <f ca="1">VLOOKUP($A209,Sheet1!$A$2:$J$621,COLUMN(D209)-COLUMN($B$4)+2,FALSE)</f>
        <v>大双</v>
      </c>
      <c r="E209">
        <f ca="1">VLOOKUP($A209,Sheet1!$A$2:$J$621,COLUMN(E209)-COLUMN($B$4)+2,FALSE)</f>
        <v>100.01</v>
      </c>
      <c r="F209">
        <f ca="1">VLOOKUP($A209,Sheet1!$A$2:$J$621,COLUMN(F209)-COLUMN($B$4)+2,FALSE)</f>
        <v>7</v>
      </c>
      <c r="G209" t="str">
        <f ca="1">VLOOKUP($A209,Sheet1!$A$2:$J$621,COLUMN(G209)-COLUMN($B$4)+2,FALSE)</f>
        <v>小单</v>
      </c>
      <c r="H209">
        <f ca="1">VLOOKUP($A209,Sheet1!$A$2:$J$621,COLUMN(H209)-COLUMN($B$4)+2,FALSE)</f>
        <v>0</v>
      </c>
      <c r="I209">
        <f ca="1">VLOOKUP($A209,Sheet1!$A$2:$J$621,COLUMN(I209)-COLUMN($B$4)+2,FALSE)</f>
        <v>-100.01</v>
      </c>
      <c r="J209" t="str">
        <f ca="1">VLOOKUP($A209,Sheet1!$A$2:$J$621,COLUMN(J209)-COLUMN($B$4)+2,FALSE)</f>
        <v>否</v>
      </c>
      <c r="K209">
        <f ca="1" t="shared" si="54"/>
        <v>0</v>
      </c>
      <c r="L209" s="7">
        <f ca="1" t="shared" si="55"/>
        <v>0</v>
      </c>
      <c r="M209" s="7" cm="1">
        <f ca="1" t="array" ref="M209">IF(L208="",IF(OR(G208=0,G208=""),M208,""),IF(ROW()&lt;32,"",AVERAGE(IF(OFFSET(L$2,ROW()-31,0,30,1)&lt;&gt;"",OFFSET(L$2,ROW()-31,0,30,1)))))</f>
        <v>0.6</v>
      </c>
      <c r="N209" s="8">
        <f ca="1" t="shared" si="50"/>
        <v>0.656989247311828</v>
      </c>
      <c r="O209" s="7">
        <f ca="1" t="array" ref="O209">IF(L208="","",IF(ROW()&lt;32,"",AVERAGE(IF(OFFSET(L$2,ROW()-21,0,20,1)&lt;&gt;"",OFFSET(L$2,ROW()-21,0,20,1)))))</f>
        <v>0.6</v>
      </c>
      <c r="P209" s="8">
        <f ca="1" t="shared" si="41"/>
        <v>0.625806451612903</v>
      </c>
      <c r="Q209" s="7">
        <f ca="1" t="shared" si="56"/>
        <v>-100.01</v>
      </c>
      <c r="R209" s="7">
        <f ca="1" t="shared" si="58"/>
        <v>9077.92999999994</v>
      </c>
      <c r="S209" s="14">
        <f ca="1" t="shared" si="42"/>
        <v>-0.0784014939111053</v>
      </c>
      <c r="T209" s="15">
        <f ca="1" t="shared" si="43"/>
        <v>0.656989247311828</v>
      </c>
      <c r="U209" s="14">
        <f ca="1" t="shared" si="44"/>
        <v>0.088133385711932</v>
      </c>
      <c r="V209" s="9">
        <f ca="1" t="shared" si="45"/>
        <v>-0.995178052733752</v>
      </c>
      <c r="W209" s="16">
        <f ca="1" t="shared" si="51"/>
        <v>0.445310168114493</v>
      </c>
      <c r="X209" s="17">
        <f ca="1" t="shared" si="46"/>
        <v>0.0264505971135285</v>
      </c>
      <c r="Y209" s="9">
        <f ca="1" t="shared" si="47"/>
        <v>0.232321293505018</v>
      </c>
      <c r="Z209" s="5">
        <f ca="1" t="shared" si="48"/>
        <v>0.126633675243793</v>
      </c>
      <c r="AA209">
        <f ca="1" t="shared" si="57"/>
        <v>0</v>
      </c>
      <c r="AB209">
        <f ca="1" t="shared" si="53"/>
        <v>9799.99</v>
      </c>
      <c r="AC209">
        <f ca="1" t="shared" si="49"/>
        <v>0</v>
      </c>
      <c r="AD209" s="5">
        <f ca="1" t="shared" si="52"/>
        <v>0</v>
      </c>
      <c r="AE209">
        <f ca="1">IF(X209&gt;=$Y$1,I209,0)</f>
        <v>0</v>
      </c>
    </row>
    <row r="210" spans="1:31">
      <c r="A210" cm="1">
        <f ca="1" t="array" ref="A210">INDEX(Sheet1!$A$2:$J$621,RANDBETWEEN(1,COUNTA(Sheet1!$A$2:$A$621)),COLUMN(A209))</f>
        <v>3275570</v>
      </c>
      <c r="B210" t="str">
        <f ca="1">VLOOKUP($A210,Sheet1!$A$2:$J$621,COLUMN(B210)-COLUMN($B$4)+2,FALSE)</f>
        <v>2025-04-19 10:39:46</v>
      </c>
      <c r="C210" t="str">
        <f ca="1">VLOOKUP($A210,Sheet1!$A$2:$J$621,COLUMN(C210)-COLUMN($B$4)+2,FALSE)</f>
        <v>大双31.45  小双34.28  大单34.28</v>
      </c>
      <c r="D210" t="str">
        <f ca="1">VLOOKUP($A210,Sheet1!$A$2:$J$621,COLUMN(D210)-COLUMN($B$4)+2,FALSE)</f>
        <v>大双</v>
      </c>
      <c r="E210">
        <f ca="1">VLOOKUP($A210,Sheet1!$A$2:$J$621,COLUMN(E210)-COLUMN($B$4)+2,FALSE)</f>
        <v>100.01</v>
      </c>
      <c r="F210">
        <f ca="1">VLOOKUP($A210,Sheet1!$A$2:$J$621,COLUMN(F210)-COLUMN($B$4)+2,FALSE)</f>
        <v>5</v>
      </c>
      <c r="G210" t="str">
        <f ca="1">VLOOKUP($A210,Sheet1!$A$2:$J$621,COLUMN(G210)-COLUMN($B$4)+2,FALSE)</f>
        <v>小单</v>
      </c>
      <c r="H210">
        <f ca="1">VLOOKUP($A210,Sheet1!$A$2:$J$621,COLUMN(H210)-COLUMN($B$4)+2,FALSE)</f>
        <v>0</v>
      </c>
      <c r="I210">
        <f ca="1">VLOOKUP($A210,Sheet1!$A$2:$J$621,COLUMN(I210)-COLUMN($B$4)+2,FALSE)</f>
        <v>-100.01</v>
      </c>
      <c r="J210" t="str">
        <f ca="1">VLOOKUP($A210,Sheet1!$A$2:$J$621,COLUMN(J210)-COLUMN($B$4)+2,FALSE)</f>
        <v>否</v>
      </c>
      <c r="K210">
        <f ca="1" t="shared" si="54"/>
        <v>0</v>
      </c>
      <c r="L210" s="7">
        <f ca="1" t="shared" si="55"/>
        <v>0</v>
      </c>
      <c r="M210" s="7" cm="1">
        <f ca="1" t="array" ref="M210">IF(L209="",IF(OR(G209=0,G209=""),M209,""),IF(ROW()&lt;32,"",AVERAGE(IF(OFFSET(L$2,ROW()-31,0,30,1)&lt;&gt;"",OFFSET(L$2,ROW()-31,0,30,1)))))</f>
        <v>0.566666666666667</v>
      </c>
      <c r="N210" s="8">
        <f ca="1" t="shared" si="50"/>
        <v>0.561290322580645</v>
      </c>
      <c r="O210" s="7">
        <f ca="1" t="array" ref="O210">IF(L209="","",IF(ROW()&lt;32,"",AVERAGE(IF(OFFSET(L$2,ROW()-21,0,20,1)&lt;&gt;"",OFFSET(L$2,ROW()-21,0,20,1)))))</f>
        <v>0.6</v>
      </c>
      <c r="P210" s="8">
        <f ca="1" t="shared" si="41"/>
        <v>0.561290322580645</v>
      </c>
      <c r="Q210" s="7">
        <f ca="1" t="shared" si="56"/>
        <v>-100.01</v>
      </c>
      <c r="R210" s="7">
        <f ca="1" t="shared" si="58"/>
        <v>8977.91999999994</v>
      </c>
      <c r="S210" s="14">
        <f ca="1" t="shared" si="42"/>
        <v>-0.0928547742627957</v>
      </c>
      <c r="T210" s="15">
        <f ca="1" t="shared" si="43"/>
        <v>0.561290322580645</v>
      </c>
      <c r="U210" s="14">
        <f ca="1" t="shared" si="44"/>
        <v>0.0928547742627957</v>
      </c>
      <c r="V210" s="9">
        <f ca="1" t="shared" si="45"/>
        <v>-1.13657032307008</v>
      </c>
      <c r="W210" s="16">
        <f ca="1" t="shared" si="51"/>
        <v>0.388093476304474</v>
      </c>
      <c r="X210" s="17">
        <f ca="1" t="shared" si="46"/>
        <v>-0.0183024847181088</v>
      </c>
      <c r="Y210" s="9">
        <f ca="1" t="shared" si="47"/>
        <v>0.21787648995563</v>
      </c>
      <c r="Z210" s="5">
        <f ca="1" t="shared" si="48"/>
        <v>0.129646779178021</v>
      </c>
      <c r="AA210">
        <f ca="1" t="shared" si="57"/>
        <v>0</v>
      </c>
      <c r="AB210">
        <f ca="1" t="shared" si="53"/>
        <v>9799.99</v>
      </c>
      <c r="AC210">
        <f ca="1" t="shared" si="49"/>
        <v>0</v>
      </c>
      <c r="AD210" s="5">
        <f ca="1" t="shared" si="52"/>
        <v>0</v>
      </c>
      <c r="AE210">
        <f ca="1">IF(X210&gt;=$Y$1,I210,0)</f>
        <v>0</v>
      </c>
    </row>
    <row r="211" spans="1:31">
      <c r="A211" cm="1">
        <f ca="1" t="array" ref="A211">INDEX(Sheet1!$A$2:$J$621,RANDBETWEEN(1,COUNTA(Sheet1!$A$2:$A$621)),COLUMN(A210))</f>
        <v>3275773</v>
      </c>
      <c r="B211" t="str">
        <f ca="1">VLOOKUP($A211,Sheet1!$A$2:$J$621,COLUMN(B211)-COLUMN($B$4)+2,FALSE)</f>
        <v>2025-04-19 23:03:21</v>
      </c>
      <c r="C211" t="str">
        <f ca="1">VLOOKUP($A211,Sheet1!$A$2:$J$621,COLUMN(C211)-COLUMN($B$4)+2,FALSE)</f>
        <v>小单32.36  大双32.36  大单35.28</v>
      </c>
      <c r="D211" t="str">
        <f ca="1">VLOOKUP($A211,Sheet1!$A$2:$J$621,COLUMN(D211)-COLUMN($B$4)+2,FALSE)</f>
        <v>大单</v>
      </c>
      <c r="E211">
        <f ca="1">VLOOKUP($A211,Sheet1!$A$2:$J$621,COLUMN(E211)-COLUMN($B$4)+2,FALSE)</f>
        <v>100</v>
      </c>
      <c r="F211">
        <f ca="1">VLOOKUP($A211,Sheet1!$A$2:$J$621,COLUMN(F211)-COLUMN($B$4)+2,FALSE)</f>
        <v>16</v>
      </c>
      <c r="G211" t="str">
        <f ca="1">VLOOKUP($A211,Sheet1!$A$2:$J$621,COLUMN(G211)-COLUMN($B$4)+2,FALSE)</f>
        <v>大双</v>
      </c>
      <c r="H211">
        <f ca="1">VLOOKUP($A211,Sheet1!$A$2:$J$621,COLUMN(H211)-COLUMN($B$4)+2,FALSE)</f>
        <v>152.7392</v>
      </c>
      <c r="I211">
        <f ca="1">VLOOKUP($A211,Sheet1!$A$2:$J$621,COLUMN(I211)-COLUMN($B$4)+2,FALSE)</f>
        <v>52.7392</v>
      </c>
      <c r="J211" t="str">
        <f ca="1">VLOOKUP($A211,Sheet1!$A$2:$J$621,COLUMN(J211)-COLUMN($B$4)+2,FALSE)</f>
        <v>是</v>
      </c>
      <c r="K211">
        <f ca="1" t="shared" si="54"/>
        <v>1</v>
      </c>
      <c r="L211" s="7">
        <f ca="1" t="shared" si="55"/>
        <v>1</v>
      </c>
      <c r="M211" s="7" cm="1">
        <f ca="1" t="array" ref="M211">IF(L210="",IF(OR(G210=0,G210=""),M210,""),IF(ROW()&lt;32,"",AVERAGE(IF(OFFSET(L$2,ROW()-31,0,30,1)&lt;&gt;"",OFFSET(L$2,ROW()-31,0,30,1)))))</f>
        <v>0.6</v>
      </c>
      <c r="N211" s="8">
        <f ca="1" t="shared" si="50"/>
        <v>0.53010752688172</v>
      </c>
      <c r="O211" s="7">
        <f ca="1" t="array" ref="O211">IF(L210="","",IF(ROW()&lt;32,"",AVERAGE(IF(OFFSET(L$2,ROW()-21,0,20,1)&lt;&gt;"",OFFSET(L$2,ROW()-21,0,20,1)))))</f>
        <v>0.6</v>
      </c>
      <c r="P211" s="8">
        <f ca="1" t="shared" si="41"/>
        <v>0.561290322580645</v>
      </c>
      <c r="Q211" s="7">
        <f ca="1" t="shared" si="56"/>
        <v>52.7392</v>
      </c>
      <c r="R211" s="7">
        <f ca="1" t="shared" si="58"/>
        <v>9030.65919999994</v>
      </c>
      <c r="S211" s="14">
        <f ca="1" t="shared" si="42"/>
        <v>-0.0937921199142755</v>
      </c>
      <c r="T211" s="15">
        <f ca="1" t="shared" si="43"/>
        <v>0.53010752688172</v>
      </c>
      <c r="U211" s="14">
        <f ca="1" t="shared" si="44"/>
        <v>0.0937921199142755</v>
      </c>
      <c r="V211" s="9">
        <f ca="1" t="shared" si="45"/>
        <v>-1.30043860552479</v>
      </c>
      <c r="W211" s="16">
        <f ca="1" t="shared" si="51"/>
        <v>0.339632468946515</v>
      </c>
      <c r="X211" s="17">
        <f ca="1" t="shared" si="46"/>
        <v>-0.0463343802300486</v>
      </c>
      <c r="Y211" s="9">
        <f ca="1" t="shared" si="47"/>
        <v>0.201721791863734</v>
      </c>
      <c r="Z211" s="5">
        <f ca="1" t="shared" si="48"/>
        <v>0.131356684826005</v>
      </c>
      <c r="AA211">
        <f ca="1" t="shared" si="57"/>
        <v>0</v>
      </c>
      <c r="AB211">
        <f ca="1" t="shared" si="53"/>
        <v>9799.99</v>
      </c>
      <c r="AC211">
        <f ca="1" t="shared" si="49"/>
        <v>0</v>
      </c>
      <c r="AD211" s="5">
        <f ca="1" t="shared" si="52"/>
        <v>0</v>
      </c>
      <c r="AE211">
        <f ca="1">IF(X211&gt;=$Y$1,I211,0)</f>
        <v>0</v>
      </c>
    </row>
    <row r="212" spans="1:31">
      <c r="A212" cm="1">
        <f ca="1" t="array" ref="A212">INDEX(Sheet1!$A$2:$J$621,RANDBETWEEN(1,COUNTA(Sheet1!$A$2:$A$621)),COLUMN(A211))</f>
        <v>3275634</v>
      </c>
      <c r="B212" t="str">
        <f ca="1">VLOOKUP($A212,Sheet1!$A$2:$J$621,COLUMN(B212)-COLUMN($B$4)+2,FALSE)</f>
        <v>2025-04-19 14:23:47</v>
      </c>
      <c r="C212" t="str">
        <f ca="1">VLOOKUP($A212,Sheet1!$A$2:$J$621,COLUMN(C212)-COLUMN($B$4)+2,FALSE)</f>
        <v>大双31.45  小双34.28  大单34.28</v>
      </c>
      <c r="D212" t="str">
        <f ca="1">VLOOKUP($A212,Sheet1!$A$2:$J$621,COLUMN(D212)-COLUMN($B$4)+2,FALSE)</f>
        <v>大双</v>
      </c>
      <c r="E212">
        <f ca="1">VLOOKUP($A212,Sheet1!$A$2:$J$621,COLUMN(E212)-COLUMN($B$4)+2,FALSE)</f>
        <v>100.01</v>
      </c>
      <c r="F212">
        <f ca="1">VLOOKUP($A212,Sheet1!$A$2:$J$621,COLUMN(F212)-COLUMN($B$4)+2,FALSE)</f>
        <v>13</v>
      </c>
      <c r="G212" t="str">
        <f ca="1">VLOOKUP($A212,Sheet1!$A$2:$J$621,COLUMN(G212)-COLUMN($B$4)+2,FALSE)</f>
        <v>小单</v>
      </c>
      <c r="H212">
        <f ca="1">VLOOKUP($A212,Sheet1!$A$2:$J$621,COLUMN(H212)-COLUMN($B$4)+2,FALSE)</f>
        <v>0</v>
      </c>
      <c r="I212">
        <f ca="1">VLOOKUP($A212,Sheet1!$A$2:$J$621,COLUMN(I212)-COLUMN($B$4)+2,FALSE)</f>
        <v>-100.01</v>
      </c>
      <c r="J212" t="str">
        <f ca="1">VLOOKUP($A212,Sheet1!$A$2:$J$621,COLUMN(J212)-COLUMN($B$4)+2,FALSE)</f>
        <v>否</v>
      </c>
      <c r="K212">
        <f ca="1" t="shared" si="54"/>
        <v>0</v>
      </c>
      <c r="L212" s="7">
        <f ca="1" t="shared" si="55"/>
        <v>0</v>
      </c>
      <c r="M212" s="7" cm="1">
        <f ca="1" t="array" ref="M212">IF(L211="",IF(OR(G211=0,G211=""),M211,""),IF(ROW()&lt;32,"",AVERAGE(IF(OFFSET(L$2,ROW()-31,0,30,1)&lt;&gt;"",OFFSET(L$2,ROW()-31,0,30,1)))))</f>
        <v>0.6</v>
      </c>
      <c r="N212" s="8">
        <f ca="1" t="shared" si="50"/>
        <v>0.625806451612903</v>
      </c>
      <c r="O212" s="7">
        <f ca="1" t="array" ref="O212">IF(L211="","",IF(ROW()&lt;32,"",AVERAGE(IF(OFFSET(L$2,ROW()-21,0,20,1)&lt;&gt;"",OFFSET(L$2,ROW()-21,0,20,1)))))</f>
        <v>0.55</v>
      </c>
      <c r="P212" s="8">
        <f ca="1" t="shared" si="41"/>
        <v>0.579032258064516</v>
      </c>
      <c r="Q212" s="7">
        <f ca="1" t="shared" si="56"/>
        <v>-100.01</v>
      </c>
      <c r="R212" s="7">
        <f ca="1" t="shared" si="58"/>
        <v>8930.64919999994</v>
      </c>
      <c r="S212" s="14">
        <f ca="1" t="shared" si="42"/>
        <v>-0.0791732472592784</v>
      </c>
      <c r="T212" s="15">
        <f ca="1" t="shared" si="43"/>
        <v>0.625806451612903</v>
      </c>
      <c r="U212" s="14">
        <f ca="1" t="shared" si="44"/>
        <v>0.0881366351978587</v>
      </c>
      <c r="V212" s="9">
        <f ca="1" t="shared" si="45"/>
        <v>-1.44757400864996</v>
      </c>
      <c r="W212" s="16">
        <f ca="1" t="shared" si="51"/>
        <v>0.390632606125486</v>
      </c>
      <c r="X212" s="17">
        <f ca="1" t="shared" si="46"/>
        <v>-0.0307258146670083</v>
      </c>
      <c r="Y212" s="9">
        <f ca="1" t="shared" si="47"/>
        <v>0.187072279683541</v>
      </c>
      <c r="Z212" s="5">
        <f ca="1" t="shared" si="48"/>
        <v>0.131955342120316</v>
      </c>
      <c r="AA212">
        <f ca="1" t="shared" si="57"/>
        <v>0</v>
      </c>
      <c r="AB212">
        <f ca="1" t="shared" si="53"/>
        <v>9799.99</v>
      </c>
      <c r="AC212">
        <f ca="1" t="shared" si="49"/>
        <v>0</v>
      </c>
      <c r="AD212" s="5">
        <f ca="1" t="shared" si="52"/>
        <v>0</v>
      </c>
      <c r="AE212">
        <f ca="1">IF(X212&gt;=$Y$1,I212,0)</f>
        <v>0</v>
      </c>
    </row>
    <row r="213" spans="1:31">
      <c r="A213" cm="1">
        <f ca="1" t="array" ref="A213">INDEX(Sheet1!$A$2:$J$621,RANDBETWEEN(1,COUNTA(Sheet1!$A$2:$A$621)),COLUMN(A212))</f>
        <v>3275851</v>
      </c>
      <c r="B213" t="str">
        <f ca="1">VLOOKUP($A213,Sheet1!$A$2:$J$621,COLUMN(B213)-COLUMN($B$4)+2,FALSE)</f>
        <v>2025-04-20 03:36:20</v>
      </c>
      <c r="C213" t="str">
        <f ca="1">VLOOKUP($A213,Sheet1!$A$2:$J$621,COLUMN(C213)-COLUMN($B$4)+2,FALSE)</f>
        <v>小单32.36  大双32.36  大单35.28</v>
      </c>
      <c r="D213" t="str">
        <f ca="1">VLOOKUP($A213,Sheet1!$A$2:$J$621,COLUMN(D213)-COLUMN($B$4)+2,FALSE)</f>
        <v>大单</v>
      </c>
      <c r="E213">
        <f ca="1">VLOOKUP($A213,Sheet1!$A$2:$J$621,COLUMN(E213)-COLUMN($B$4)+2,FALSE)</f>
        <v>100</v>
      </c>
      <c r="F213">
        <f ca="1">VLOOKUP($A213,Sheet1!$A$2:$J$621,COLUMN(F213)-COLUMN($B$4)+2,FALSE)</f>
        <v>21</v>
      </c>
      <c r="G213" t="str">
        <f ca="1">VLOOKUP($A213,Sheet1!$A$2:$J$621,COLUMN(G213)-COLUMN($B$4)+2,FALSE)</f>
        <v>大单</v>
      </c>
      <c r="H213">
        <f ca="1">VLOOKUP($A213,Sheet1!$A$2:$J$621,COLUMN(H213)-COLUMN($B$4)+2,FALSE)</f>
        <v>152.7624</v>
      </c>
      <c r="I213">
        <f ca="1">VLOOKUP($A213,Sheet1!$A$2:$J$621,COLUMN(I213)-COLUMN($B$4)+2,FALSE)</f>
        <v>52.7624</v>
      </c>
      <c r="J213" t="str">
        <f ca="1">VLOOKUP($A213,Sheet1!$A$2:$J$621,COLUMN(J213)-COLUMN($B$4)+2,FALSE)</f>
        <v>是</v>
      </c>
      <c r="K213">
        <f ca="1" t="shared" si="54"/>
        <v>1</v>
      </c>
      <c r="L213" s="7">
        <f ca="1" t="shared" si="55"/>
        <v>1</v>
      </c>
      <c r="M213" s="7" cm="1">
        <f ca="1" t="array" ref="M213">IF(L212="",IF(OR(G212=0,G212=""),M212,""),IF(ROW()&lt;32,"",AVERAGE(IF(OFFSET(L$2,ROW()-31,0,30,1)&lt;&gt;"",OFFSET(L$2,ROW()-31,0,30,1)))))</f>
        <v>0.6</v>
      </c>
      <c r="N213" s="8">
        <f ca="1" t="shared" si="50"/>
        <v>0.561290322580645</v>
      </c>
      <c r="O213" s="7">
        <f ca="1" t="array" ref="O213">IF(L212="","",IF(ROW()&lt;32,"",AVERAGE(IF(OFFSET(L$2,ROW()-21,0,20,1)&lt;&gt;"",OFFSET(L$2,ROW()-21,0,20,1)))))</f>
        <v>0.55</v>
      </c>
      <c r="P213" s="8">
        <f ca="1" t="shared" si="41"/>
        <v>0.514516129032258</v>
      </c>
      <c r="Q213" s="7">
        <f ca="1" t="shared" si="56"/>
        <v>52.7624</v>
      </c>
      <c r="R213" s="7">
        <f ca="1" t="shared" si="58"/>
        <v>8983.41159999994</v>
      </c>
      <c r="S213" s="14">
        <f ca="1" t="shared" si="42"/>
        <v>-0.0830033754522849</v>
      </c>
      <c r="T213" s="15">
        <f ca="1" t="shared" si="43"/>
        <v>0.561290322580645</v>
      </c>
      <c r="U213" s="14">
        <f ca="1" t="shared" si="44"/>
        <v>0.0929378041484497</v>
      </c>
      <c r="V213" s="9">
        <f ca="1" t="shared" si="45"/>
        <v>-1.5530288769263</v>
      </c>
      <c r="W213" s="16">
        <f ca="1" t="shared" si="51"/>
        <v>0.390632606125486</v>
      </c>
      <c r="X213" s="17">
        <f ca="1" t="shared" si="46"/>
        <v>-0.0567639164441725</v>
      </c>
      <c r="Y213" s="9">
        <f ca="1" t="shared" si="47"/>
        <v>0.172406902102805</v>
      </c>
      <c r="Z213" s="5">
        <f ca="1" t="shared" si="48"/>
        <v>0.133779070840936</v>
      </c>
      <c r="AA213">
        <f ca="1" t="shared" si="57"/>
        <v>0</v>
      </c>
      <c r="AB213">
        <f ca="1" t="shared" si="53"/>
        <v>9799.99</v>
      </c>
      <c r="AC213">
        <f ca="1" t="shared" si="49"/>
        <v>1</v>
      </c>
      <c r="AD213" s="5">
        <f ca="1" t="shared" si="52"/>
        <v>0</v>
      </c>
      <c r="AE213">
        <f ca="1">IF(X213&gt;=$Y$1,I213,0)</f>
        <v>0</v>
      </c>
    </row>
    <row r="214" spans="1:31">
      <c r="A214" cm="1">
        <f ca="1" t="array" ref="A214">INDEX(Sheet1!$A$2:$J$621,RANDBETWEEN(1,COUNTA(Sheet1!$A$2:$A$621)),COLUMN(A213))</f>
        <v>3275465</v>
      </c>
      <c r="B214" t="str">
        <f ca="1">VLOOKUP($A214,Sheet1!$A$2:$J$621,COLUMN(B214)-COLUMN($B$4)+2,FALSE)</f>
        <v>2025-04-19 04:32:08</v>
      </c>
      <c r="C214" t="str">
        <f ca="1">VLOOKUP($A214,Sheet1!$A$2:$J$621,COLUMN(C214)-COLUMN($B$4)+2,FALSE)</f>
        <v>小单31.45  小双34.28  大单34.28</v>
      </c>
      <c r="D214" t="str">
        <f ca="1">VLOOKUP($A214,Sheet1!$A$2:$J$621,COLUMN(D214)-COLUMN($B$4)+2,FALSE)</f>
        <v>小单</v>
      </c>
      <c r="E214">
        <f ca="1">VLOOKUP($A214,Sheet1!$A$2:$J$621,COLUMN(E214)-COLUMN($B$4)+2,FALSE)</f>
        <v>100.01</v>
      </c>
      <c r="F214">
        <f ca="1">VLOOKUP($A214,Sheet1!$A$2:$J$621,COLUMN(F214)-COLUMN($B$4)+2,FALSE)</f>
        <v>14</v>
      </c>
      <c r="G214" t="str">
        <f ca="1">VLOOKUP($A214,Sheet1!$A$2:$J$621,COLUMN(G214)-COLUMN($B$4)+2,FALSE)</f>
        <v>大双</v>
      </c>
      <c r="H214">
        <f ca="1">VLOOKUP($A214,Sheet1!$A$2:$J$621,COLUMN(H214)-COLUMN($B$4)+2,FALSE)</f>
        <v>0</v>
      </c>
      <c r="I214">
        <f ca="1">VLOOKUP($A214,Sheet1!$A$2:$J$621,COLUMN(I214)-COLUMN($B$4)+2,FALSE)</f>
        <v>-100.01</v>
      </c>
      <c r="J214" t="str">
        <f ca="1">VLOOKUP($A214,Sheet1!$A$2:$J$621,COLUMN(J214)-COLUMN($B$4)+2,FALSE)</f>
        <v>否</v>
      </c>
      <c r="K214">
        <f ca="1" t="shared" si="54"/>
        <v>0</v>
      </c>
      <c r="L214" s="7">
        <f ca="1" t="shared" si="55"/>
        <v>0</v>
      </c>
      <c r="M214" s="7" cm="1">
        <f ca="1" t="array" ref="M214">IF(L213="",IF(OR(G213=0,G213=""),M213,""),IF(ROW()&lt;32,"",AVERAGE(IF(OFFSET(L$2,ROW()-31,0,30,1)&lt;&gt;"",OFFSET(L$2,ROW()-31,0,30,1)))))</f>
        <v>0.566666666666667</v>
      </c>
      <c r="N214" s="8">
        <f ca="1" t="shared" si="50"/>
        <v>0.625806451612903</v>
      </c>
      <c r="O214" s="7">
        <f ca="1" t="array" ref="O214">IF(L213="","",IF(ROW()&lt;32,"",AVERAGE(IF(OFFSET(L$2,ROW()-21,0,20,1)&lt;&gt;"",OFFSET(L$2,ROW()-21,0,20,1)))))</f>
        <v>0.5</v>
      </c>
      <c r="P214" s="8">
        <f ca="1" t="shared" si="41"/>
        <v>0.532258064516129</v>
      </c>
      <c r="Q214" s="7">
        <f ca="1" t="shared" si="56"/>
        <v>-100.01</v>
      </c>
      <c r="R214" s="7">
        <f ca="1" t="shared" si="58"/>
        <v>8883.40159999994</v>
      </c>
      <c r="S214" s="14">
        <f ca="1" t="shared" si="42"/>
        <v>-0.082150387044445</v>
      </c>
      <c r="T214" s="15">
        <f ca="1" t="shared" si="43"/>
        <v>0.625806451612903</v>
      </c>
      <c r="U214" s="14">
        <f ca="1" t="shared" si="44"/>
        <v>0.0929378041484497</v>
      </c>
      <c r="V214" s="9">
        <f ca="1" t="shared" si="45"/>
        <v>-1.63001724924768</v>
      </c>
      <c r="W214" s="16">
        <f ca="1" t="shared" si="51"/>
        <v>0.448019698645718</v>
      </c>
      <c r="X214" s="17">
        <f ca="1" t="shared" si="46"/>
        <v>-0.0455649220954838</v>
      </c>
      <c r="Y214" s="9">
        <f ca="1" t="shared" si="47"/>
        <v>0.158571003759689</v>
      </c>
      <c r="Z214" s="5">
        <f ca="1" t="shared" si="48"/>
        <v>0.134142153053446</v>
      </c>
      <c r="AA214">
        <f ca="1" t="shared" si="57"/>
        <v>0</v>
      </c>
      <c r="AB214">
        <f ca="1" t="shared" si="53"/>
        <v>9799.99</v>
      </c>
      <c r="AC214">
        <f ca="1" t="shared" si="49"/>
        <v>0</v>
      </c>
      <c r="AD214" s="5">
        <f ca="1" t="shared" si="52"/>
        <v>0</v>
      </c>
      <c r="AE214">
        <f ca="1">IF(X214&gt;=$Y$1,I214,0)</f>
        <v>0</v>
      </c>
    </row>
    <row r="215" spans="1:31">
      <c r="A215" cm="1">
        <f ca="1" t="array" ref="A215">INDEX(Sheet1!$A$2:$J$621,RANDBETWEEN(1,COUNTA(Sheet1!$A$2:$A$621)),COLUMN(A214))</f>
        <v>3275853</v>
      </c>
      <c r="B215" t="str">
        <f ca="1">VLOOKUP($A215,Sheet1!$A$2:$J$621,COLUMN(B215)-COLUMN($B$4)+2,FALSE)</f>
        <v>2025-04-20 03:43:11</v>
      </c>
      <c r="C215" t="str">
        <f ca="1">VLOOKUP($A215,Sheet1!$A$2:$J$621,COLUMN(C215)-COLUMN($B$4)+2,FALSE)</f>
        <v>小单32.36  大双32.36  大单35.28</v>
      </c>
      <c r="D215" t="str">
        <f ca="1">VLOOKUP($A215,Sheet1!$A$2:$J$621,COLUMN(D215)-COLUMN($B$4)+2,FALSE)</f>
        <v>大单</v>
      </c>
      <c r="E215">
        <f ca="1">VLOOKUP($A215,Sheet1!$A$2:$J$621,COLUMN(E215)-COLUMN($B$4)+2,FALSE)</f>
        <v>100</v>
      </c>
      <c r="F215">
        <f ca="1">VLOOKUP($A215,Sheet1!$A$2:$J$621,COLUMN(F215)-COLUMN($B$4)+2,FALSE)</f>
        <v>11</v>
      </c>
      <c r="G215" t="str">
        <f ca="1">VLOOKUP($A215,Sheet1!$A$2:$J$621,COLUMN(G215)-COLUMN($B$4)+2,FALSE)</f>
        <v>小单</v>
      </c>
      <c r="H215">
        <f ca="1">VLOOKUP($A215,Sheet1!$A$2:$J$621,COLUMN(H215)-COLUMN($B$4)+2,FALSE)</f>
        <v>152.7392</v>
      </c>
      <c r="I215">
        <f ca="1">VLOOKUP($A215,Sheet1!$A$2:$J$621,COLUMN(I215)-COLUMN($B$4)+2,FALSE)</f>
        <v>52.7392</v>
      </c>
      <c r="J215" t="str">
        <f ca="1">VLOOKUP($A215,Sheet1!$A$2:$J$621,COLUMN(J215)-COLUMN($B$4)+2,FALSE)</f>
        <v>是</v>
      </c>
      <c r="K215">
        <f ca="1" t="shared" si="54"/>
        <v>1</v>
      </c>
      <c r="L215" s="7">
        <f ca="1" t="shared" si="55"/>
        <v>1</v>
      </c>
      <c r="M215" s="7" cm="1">
        <f ca="1" t="array" ref="M215">IF(L214="",IF(OR(G214=0,G214=""),M214,""),IF(ROW()&lt;32,"",AVERAGE(IF(OFFSET(L$2,ROW()-31,0,30,1)&lt;&gt;"",OFFSET(L$2,ROW()-31,0,30,1)))))</f>
        <v>0.6</v>
      </c>
      <c r="N215" s="8">
        <f ca="1" t="shared" si="50"/>
        <v>0.53010752688172</v>
      </c>
      <c r="O215" s="7">
        <f ca="1" t="array" ref="O215">IF(L214="","",IF(ROW()&lt;32,"",AVERAGE(IF(OFFSET(L$2,ROW()-21,0,20,1)&lt;&gt;"",OFFSET(L$2,ROW()-21,0,20,1)))))</f>
        <v>0.5</v>
      </c>
      <c r="P215" s="8">
        <f ca="1" t="shared" si="41"/>
        <v>0.467741935483871</v>
      </c>
      <c r="Q215" s="7">
        <f ca="1" t="shared" si="56"/>
        <v>52.7392</v>
      </c>
      <c r="R215" s="7">
        <f ca="1" t="shared" si="58"/>
        <v>8936.14079999994</v>
      </c>
      <c r="S215" s="14">
        <f ca="1" t="shared" si="42"/>
        <v>-0.0829984806726343</v>
      </c>
      <c r="T215" s="15">
        <f ca="1" t="shared" si="43"/>
        <v>0.53010752688172</v>
      </c>
      <c r="U215" s="14">
        <f ca="1" t="shared" si="44"/>
        <v>0.0977366167369809</v>
      </c>
      <c r="V215" s="9">
        <f ca="1" t="shared" si="45"/>
        <v>-1.71510697799837</v>
      </c>
      <c r="W215" s="16">
        <f ca="1" t="shared" si="51"/>
        <v>0.393176246382608</v>
      </c>
      <c r="X215" s="17">
        <f ca="1" t="shared" si="46"/>
        <v>-0.0803920970081163</v>
      </c>
      <c r="Y215" s="9">
        <f ca="1" t="shared" si="47"/>
        <v>0.143808014513504</v>
      </c>
      <c r="Z215" s="5">
        <f ca="1" t="shared" si="48"/>
        <v>0.135253152287044</v>
      </c>
      <c r="AA215">
        <f ca="1" t="shared" si="57"/>
        <v>0</v>
      </c>
      <c r="AB215">
        <f ca="1" t="shared" si="53"/>
        <v>9799.99</v>
      </c>
      <c r="AC215">
        <f ca="1" t="shared" si="49"/>
        <v>1</v>
      </c>
      <c r="AD215" s="5">
        <f ca="1" t="shared" si="52"/>
        <v>0</v>
      </c>
      <c r="AE215">
        <f ca="1">IF(X215&gt;=$Y$1,I215,0)</f>
        <v>0</v>
      </c>
    </row>
    <row r="216" spans="1:31">
      <c r="A216" cm="1">
        <f ca="1" t="array" ref="A216">INDEX(Sheet1!$A$2:$J$621,RANDBETWEEN(1,COUNTA(Sheet1!$A$2:$A$621)),COLUMN(A215))</f>
        <v>3275475</v>
      </c>
      <c r="B216" t="str">
        <f ca="1">VLOOKUP($A216,Sheet1!$A$2:$J$621,COLUMN(B216)-COLUMN($B$4)+2,FALSE)</f>
        <v>2025-04-19 05:07:16</v>
      </c>
      <c r="C216" t="str">
        <f ca="1">VLOOKUP($A216,Sheet1!$A$2:$J$621,COLUMN(C216)-COLUMN($B$4)+2,FALSE)</f>
        <v>大双31.45  小双34.28  大单34.28</v>
      </c>
      <c r="D216" t="str">
        <f ca="1">VLOOKUP($A216,Sheet1!$A$2:$J$621,COLUMN(D216)-COLUMN($B$4)+2,FALSE)</f>
        <v>大双</v>
      </c>
      <c r="E216">
        <f ca="1">VLOOKUP($A216,Sheet1!$A$2:$J$621,COLUMN(E216)-COLUMN($B$4)+2,FALSE)</f>
        <v>100.01</v>
      </c>
      <c r="F216">
        <f ca="1">VLOOKUP($A216,Sheet1!$A$2:$J$621,COLUMN(F216)-COLUMN($B$4)+2,FALSE)</f>
        <v>11</v>
      </c>
      <c r="G216" t="str">
        <f ca="1">VLOOKUP($A216,Sheet1!$A$2:$J$621,COLUMN(G216)-COLUMN($B$4)+2,FALSE)</f>
        <v>小单</v>
      </c>
      <c r="H216">
        <f ca="1">VLOOKUP($A216,Sheet1!$A$2:$J$621,COLUMN(H216)-COLUMN($B$4)+2,FALSE)</f>
        <v>0</v>
      </c>
      <c r="I216">
        <f ca="1">VLOOKUP($A216,Sheet1!$A$2:$J$621,COLUMN(I216)-COLUMN($B$4)+2,FALSE)</f>
        <v>-100.01</v>
      </c>
      <c r="J216" t="str">
        <f ca="1">VLOOKUP($A216,Sheet1!$A$2:$J$621,COLUMN(J216)-COLUMN($B$4)+2,FALSE)</f>
        <v>否</v>
      </c>
      <c r="K216">
        <f ca="1" t="shared" si="54"/>
        <v>0</v>
      </c>
      <c r="L216" s="7">
        <f ca="1" t="shared" si="55"/>
        <v>0</v>
      </c>
      <c r="M216" s="7" cm="1">
        <f ca="1" t="array" ref="M216">IF(L215="",IF(OR(G215=0,G215=""),M215,""),IF(ROW()&lt;32,"",AVERAGE(IF(OFFSET(L$2,ROW()-31,0,30,1)&lt;&gt;"",OFFSET(L$2,ROW()-31,0,30,1)))))</f>
        <v>0.566666666666667</v>
      </c>
      <c r="N216" s="8">
        <f ca="1" t="shared" si="50"/>
        <v>0.625806451612903</v>
      </c>
      <c r="O216" s="7">
        <f ca="1" t="array" ref="O216">IF(L215="","",IF(ROW()&lt;32,"",AVERAGE(IF(OFFSET(L$2,ROW()-21,0,20,1)&lt;&gt;"",OFFSET(L$2,ROW()-21,0,20,1)))))</f>
        <v>0.45</v>
      </c>
      <c r="P216" s="8">
        <f ca="1" t="shared" si="41"/>
        <v>0.485483870967742</v>
      </c>
      <c r="Q216" s="7">
        <f ca="1" t="shared" si="56"/>
        <v>-100.01</v>
      </c>
      <c r="R216" s="7">
        <f ca="1" t="shared" si="58"/>
        <v>8836.13079999994</v>
      </c>
      <c r="S216" s="14">
        <f ca="1" t="shared" si="42"/>
        <v>-0.0825512623591838</v>
      </c>
      <c r="T216" s="15">
        <f ca="1" t="shared" si="43"/>
        <v>0.625806451612903</v>
      </c>
      <c r="U216" s="14">
        <f ca="1" t="shared" si="44"/>
        <v>0.0977366167369809</v>
      </c>
      <c r="V216" s="9">
        <f ca="1" t="shared" si="45"/>
        <v>-1.81192085844923</v>
      </c>
      <c r="W216" s="16">
        <f ca="1" t="shared" si="51"/>
        <v>0.450710263669373</v>
      </c>
      <c r="X216" s="17">
        <f ca="1" t="shared" si="46"/>
        <v>-0.0650461328842543</v>
      </c>
      <c r="Y216" s="9">
        <f ca="1" t="shared" si="47"/>
        <v>0.130835129735387</v>
      </c>
      <c r="Z216" s="5">
        <f ca="1" t="shared" si="48"/>
        <v>0.135996797239394</v>
      </c>
      <c r="AA216">
        <f ca="1" t="shared" si="57"/>
        <v>0</v>
      </c>
      <c r="AB216">
        <f ca="1" t="shared" si="53"/>
        <v>9799.99</v>
      </c>
      <c r="AC216">
        <f ca="1" t="shared" si="49"/>
        <v>0</v>
      </c>
      <c r="AD216" s="5">
        <f ca="1" t="shared" si="52"/>
        <v>0</v>
      </c>
      <c r="AE216">
        <f ca="1">IF(X216&gt;=$Y$1,I216,0)</f>
        <v>0</v>
      </c>
    </row>
    <row r="217" spans="1:31">
      <c r="A217" cm="1">
        <f ca="1" t="array" ref="A217">INDEX(Sheet1!$A$2:$J$621,RANDBETWEEN(1,COUNTA(Sheet1!$A$2:$A$621)),COLUMN(A216))</f>
        <v>3275467</v>
      </c>
      <c r="B217" t="str">
        <f ca="1">VLOOKUP($A217,Sheet1!$A$2:$J$621,COLUMN(B217)-COLUMN($B$4)+2,FALSE)</f>
        <v>2025-04-19 04:39:20</v>
      </c>
      <c r="C217" t="str">
        <f ca="1">VLOOKUP($A217,Sheet1!$A$2:$J$621,COLUMN(C217)-COLUMN($B$4)+2,FALSE)</f>
        <v>小单31.45  小双34.28  大单34.28</v>
      </c>
      <c r="D217" t="str">
        <f ca="1">VLOOKUP($A217,Sheet1!$A$2:$J$621,COLUMN(D217)-COLUMN($B$4)+2,FALSE)</f>
        <v>小单</v>
      </c>
      <c r="E217">
        <f ca="1">VLOOKUP($A217,Sheet1!$A$2:$J$621,COLUMN(E217)-COLUMN($B$4)+2,FALSE)</f>
        <v>100.01</v>
      </c>
      <c r="F217">
        <f ca="1">VLOOKUP($A217,Sheet1!$A$2:$J$621,COLUMN(F217)-COLUMN($B$4)+2,FALSE)</f>
        <v>20</v>
      </c>
      <c r="G217" t="str">
        <f ca="1">VLOOKUP($A217,Sheet1!$A$2:$J$621,COLUMN(G217)-COLUMN($B$4)+2,FALSE)</f>
        <v>大双</v>
      </c>
      <c r="H217">
        <f ca="1">VLOOKUP($A217,Sheet1!$A$2:$J$621,COLUMN(H217)-COLUMN($B$4)+2,FALSE)</f>
        <v>0</v>
      </c>
      <c r="I217">
        <f ca="1">VLOOKUP($A217,Sheet1!$A$2:$J$621,COLUMN(I217)-COLUMN($B$4)+2,FALSE)</f>
        <v>-100.01</v>
      </c>
      <c r="J217" t="str">
        <f ca="1">VLOOKUP($A217,Sheet1!$A$2:$J$621,COLUMN(J217)-COLUMN($B$4)+2,FALSE)</f>
        <v>否</v>
      </c>
      <c r="K217">
        <f ca="1" t="shared" si="54"/>
        <v>0</v>
      </c>
      <c r="L217" s="7">
        <f ca="1" t="shared" si="55"/>
        <v>0</v>
      </c>
      <c r="M217" s="7" cm="1">
        <f ca="1" t="array" ref="M217">IF(L216="",IF(OR(G216=0,G216=""),M216,""),IF(ROW()&lt;32,"",AVERAGE(IF(OFFSET(L$2,ROW()-31,0,30,1)&lt;&gt;"",OFFSET(L$2,ROW()-31,0,30,1)))))</f>
        <v>0.533333333333333</v>
      </c>
      <c r="N217" s="8">
        <f ca="1" t="shared" si="50"/>
        <v>0.53010752688172</v>
      </c>
      <c r="O217" s="7">
        <f ca="1" t="array" ref="O217">IF(L216="","",IF(ROW()&lt;32,"",AVERAGE(IF(OFFSET(L$2,ROW()-21,0,20,1)&lt;&gt;"",OFFSET(L$2,ROW()-21,0,20,1)))))</f>
        <v>0.4</v>
      </c>
      <c r="P217" s="8">
        <f ca="1" t="shared" si="41"/>
        <v>0.374193548387097</v>
      </c>
      <c r="Q217" s="7">
        <f ca="1" t="shared" si="56"/>
        <v>-100.01</v>
      </c>
      <c r="R217" s="7">
        <f ca="1" t="shared" si="58"/>
        <v>8736.12079999994</v>
      </c>
      <c r="S217" s="14">
        <f ca="1" t="shared" si="42"/>
        <v>-0.0977045682594579</v>
      </c>
      <c r="T217" s="15">
        <f ca="1" t="shared" si="43"/>
        <v>0.53010752688172</v>
      </c>
      <c r="U217" s="14">
        <f ca="1" t="shared" si="44"/>
        <v>0.102537785687572</v>
      </c>
      <c r="V217" s="9">
        <f ca="1" t="shared" si="45"/>
        <v>-1.90415848716305</v>
      </c>
      <c r="W217" s="16">
        <f ca="1" t="shared" si="51"/>
        <v>0.393162600287038</v>
      </c>
      <c r="X217" s="17">
        <f ca="1" t="shared" si="46"/>
        <v>-0.105150789495366</v>
      </c>
      <c r="Y217" s="9">
        <f ca="1" t="shared" si="47"/>
        <v>0.115625868692288</v>
      </c>
      <c r="Z217" s="5">
        <f ca="1" t="shared" si="48"/>
        <v>0.136023900435675</v>
      </c>
      <c r="AA217">
        <f ca="1" t="shared" si="57"/>
        <v>0</v>
      </c>
      <c r="AB217">
        <f ca="1" t="shared" si="53"/>
        <v>9799.99</v>
      </c>
      <c r="AC217">
        <f ca="1" t="shared" si="49"/>
        <v>0</v>
      </c>
      <c r="AD217" s="5">
        <f ca="1" t="shared" si="52"/>
        <v>0</v>
      </c>
      <c r="AE217">
        <f ca="1">IF(X217&gt;=$Y$1,I217,0)</f>
        <v>0</v>
      </c>
    </row>
    <row r="218" spans="1:31">
      <c r="A218" cm="1">
        <f ca="1" t="array" ref="A218">INDEX(Sheet1!$A$2:$J$621,RANDBETWEEN(1,COUNTA(Sheet1!$A$2:$A$621)),COLUMN(A217))</f>
        <v>3275654</v>
      </c>
      <c r="B218" t="str">
        <f ca="1">VLOOKUP($A218,Sheet1!$A$2:$J$621,COLUMN(B218)-COLUMN($B$4)+2,FALSE)</f>
        <v>2025-04-19 15:33:44</v>
      </c>
      <c r="C218" t="str">
        <f ca="1">VLOOKUP($A218,Sheet1!$A$2:$J$621,COLUMN(C218)-COLUMN($B$4)+2,FALSE)</f>
        <v>大双31.45  小双34.28  大单34.28</v>
      </c>
      <c r="D218" t="str">
        <f ca="1">VLOOKUP($A218,Sheet1!$A$2:$J$621,COLUMN(D218)-COLUMN($B$4)+2,FALSE)</f>
        <v>大双</v>
      </c>
      <c r="E218">
        <f ca="1">VLOOKUP($A218,Sheet1!$A$2:$J$621,COLUMN(E218)-COLUMN($B$4)+2,FALSE)</f>
        <v>100.01</v>
      </c>
      <c r="F218">
        <f ca="1">VLOOKUP($A218,Sheet1!$A$2:$J$621,COLUMN(F218)-COLUMN($B$4)+2,FALSE)</f>
        <v>9</v>
      </c>
      <c r="G218" t="str">
        <f ca="1">VLOOKUP($A218,Sheet1!$A$2:$J$621,COLUMN(G218)-COLUMN($B$4)+2,FALSE)</f>
        <v>小单</v>
      </c>
      <c r="H218">
        <f ca="1">VLOOKUP($A218,Sheet1!$A$2:$J$621,COLUMN(H218)-COLUMN($B$4)+2,FALSE)</f>
        <v>0</v>
      </c>
      <c r="I218">
        <f ca="1">VLOOKUP($A218,Sheet1!$A$2:$J$621,COLUMN(I218)-COLUMN($B$4)+2,FALSE)</f>
        <v>-100.01</v>
      </c>
      <c r="J218" t="str">
        <f ca="1">VLOOKUP($A218,Sheet1!$A$2:$J$621,COLUMN(J218)-COLUMN($B$4)+2,FALSE)</f>
        <v>否</v>
      </c>
      <c r="K218">
        <f ca="1" t="shared" si="54"/>
        <v>0</v>
      </c>
      <c r="L218" s="7">
        <f ca="1" t="shared" si="55"/>
        <v>0</v>
      </c>
      <c r="M218" s="7" cm="1">
        <f ca="1" t="array" ref="M218">IF(L217="",IF(OR(G217=0,G217=""),M217,""),IF(ROW()&lt;32,"",AVERAGE(IF(OFFSET(L$2,ROW()-31,0,30,1)&lt;&gt;"",OFFSET(L$2,ROW()-31,0,30,1)))))</f>
        <v>0.5</v>
      </c>
      <c r="N218" s="8">
        <f ca="1" t="shared" si="50"/>
        <v>0.498924731182796</v>
      </c>
      <c r="O218" s="7">
        <f ca="1" t="array" ref="O218">IF(L217="","",IF(ROW()&lt;32,"",AVERAGE(IF(OFFSET(L$2,ROW()-21,0,20,1)&lt;&gt;"",OFFSET(L$2,ROW()-21,0,20,1)))))</f>
        <v>0.35</v>
      </c>
      <c r="P218" s="8">
        <f ca="1" t="shared" si="41"/>
        <v>0.32741935483871</v>
      </c>
      <c r="Q218" s="7">
        <f ca="1" t="shared" si="56"/>
        <v>-100.01</v>
      </c>
      <c r="R218" s="7">
        <f ca="1" t="shared" si="58"/>
        <v>8636.11079999994</v>
      </c>
      <c r="S218" s="14">
        <f ca="1" t="shared" si="42"/>
        <v>-0.112695534377008</v>
      </c>
      <c r="T218" s="15">
        <f ca="1" t="shared" si="43"/>
        <v>0.498924731182796</v>
      </c>
      <c r="U218" s="14">
        <f ca="1" t="shared" si="44"/>
        <v>0.112695534377008</v>
      </c>
      <c r="V218" s="9">
        <f ca="1" t="shared" si="45"/>
        <v>-1.9817968249945</v>
      </c>
      <c r="W218" s="16">
        <f ca="1" t="shared" si="51"/>
        <v>0.342022187286474</v>
      </c>
      <c r="X218" s="17">
        <f ca="1" t="shared" si="46"/>
        <v>-0.131809838160448</v>
      </c>
      <c r="Y218" s="9">
        <f ca="1" t="shared" si="47"/>
        <v>0.0997672657190429</v>
      </c>
      <c r="Z218" s="5">
        <f ca="1" t="shared" si="48"/>
        <v>0.136213497225291</v>
      </c>
      <c r="AA218">
        <f ca="1" t="shared" si="57"/>
        <v>0</v>
      </c>
      <c r="AB218">
        <f ca="1" t="shared" si="53"/>
        <v>9799.99</v>
      </c>
      <c r="AC218">
        <f ca="1" t="shared" si="49"/>
        <v>0</v>
      </c>
      <c r="AD218" s="5">
        <f ca="1" t="shared" si="52"/>
        <v>0</v>
      </c>
      <c r="AE218">
        <f ca="1">IF(X218&gt;=$Y$1,I218,0)</f>
        <v>0</v>
      </c>
    </row>
    <row r="219" spans="1:31">
      <c r="A219" cm="1">
        <f ca="1" t="array" ref="A219">INDEX(Sheet1!$A$2:$J$621,RANDBETWEEN(1,COUNTA(Sheet1!$A$2:$A$621)),COLUMN(A218))</f>
        <v>3275928</v>
      </c>
      <c r="B219" t="str">
        <f ca="1">VLOOKUP($A219,Sheet1!$A$2:$J$621,COLUMN(B219)-COLUMN($B$4)+2,FALSE)</f>
        <v>2025-04-20 08:05:40</v>
      </c>
      <c r="C219" t="str">
        <f ca="1">VLOOKUP($A219,Sheet1!$A$2:$J$621,COLUMN(C219)-COLUMN($B$4)+2,FALSE)</f>
        <v>大双31.45  小双34.28  大单34.28</v>
      </c>
      <c r="D219" t="str">
        <f ca="1">VLOOKUP($A219,Sheet1!$A$2:$J$621,COLUMN(D219)-COLUMN($B$4)+2,FALSE)</f>
        <v>大双</v>
      </c>
      <c r="E219">
        <f ca="1">VLOOKUP($A219,Sheet1!$A$2:$J$621,COLUMN(E219)-COLUMN($B$4)+2,FALSE)</f>
        <v>100.01</v>
      </c>
      <c r="F219">
        <f ca="1">VLOOKUP($A219,Sheet1!$A$2:$J$621,COLUMN(F219)-COLUMN($B$4)+2,FALSE)</f>
        <v>12</v>
      </c>
      <c r="G219" t="str">
        <f ca="1">VLOOKUP($A219,Sheet1!$A$2:$J$621,COLUMN(G219)-COLUMN($B$4)+2,FALSE)</f>
        <v>小双</v>
      </c>
      <c r="H219">
        <f ca="1">VLOOKUP($A219,Sheet1!$A$2:$J$621,COLUMN(H219)-COLUMN($B$4)+2,FALSE)</f>
        <v>148.4324</v>
      </c>
      <c r="I219">
        <f ca="1">VLOOKUP($A219,Sheet1!$A$2:$J$621,COLUMN(I219)-COLUMN($B$4)+2,FALSE)</f>
        <v>48.4224</v>
      </c>
      <c r="J219" t="str">
        <f ca="1">VLOOKUP($A219,Sheet1!$A$2:$J$621,COLUMN(J219)-COLUMN($B$4)+2,FALSE)</f>
        <v>是</v>
      </c>
      <c r="K219">
        <f ca="1" t="shared" si="54"/>
        <v>1</v>
      </c>
      <c r="L219" s="7">
        <f ca="1" t="shared" si="55"/>
        <v>1</v>
      </c>
      <c r="M219" s="7" cm="1">
        <f ca="1" t="array" ref="M219">IF(L218="",IF(OR(G218=0,G218=""),M218,""),IF(ROW()&lt;32,"",AVERAGE(IF(OFFSET(L$2,ROW()-31,0,30,1)&lt;&gt;"",OFFSET(L$2,ROW()-31,0,30,1)))))</f>
        <v>0.533333333333333</v>
      </c>
      <c r="N219" s="8">
        <f ca="1" t="shared" si="50"/>
        <v>0.467741935483871</v>
      </c>
      <c r="O219" s="7">
        <f ca="1" t="array" ref="O219">IF(L218="","",IF(ROW()&lt;32,"",AVERAGE(IF(OFFSET(L$2,ROW()-21,0,20,1)&lt;&gt;"",OFFSET(L$2,ROW()-21,0,20,1)))))</f>
        <v>0.4</v>
      </c>
      <c r="P219" s="8">
        <f ca="1" t="shared" si="41"/>
        <v>0.374193548387097</v>
      </c>
      <c r="Q219" s="7">
        <f ca="1" t="shared" si="56"/>
        <v>48.4224</v>
      </c>
      <c r="R219" s="7">
        <f ca="1" t="shared" si="58"/>
        <v>8684.53319999994</v>
      </c>
      <c r="S219" s="14">
        <f ca="1" t="shared" si="42"/>
        <v>-0.113852014528373</v>
      </c>
      <c r="T219" s="15">
        <f ca="1" t="shared" si="43"/>
        <v>0.467741935483871</v>
      </c>
      <c r="U219" s="14">
        <f ca="1" t="shared" si="44"/>
        <v>0.12130474518653</v>
      </c>
      <c r="V219" s="9">
        <f ca="1" t="shared" si="45"/>
        <v>-2.08152939397103</v>
      </c>
      <c r="W219" s="16">
        <f ca="1" t="shared" si="51"/>
        <v>0.296265117307146</v>
      </c>
      <c r="X219" s="17">
        <f ca="1" t="shared" si="46"/>
        <v>-0.155525068484085</v>
      </c>
      <c r="Y219" s="9">
        <f ca="1" t="shared" si="47"/>
        <v>0.0834417032381207</v>
      </c>
      <c r="Z219" s="5">
        <f ca="1" t="shared" si="48"/>
        <v>0.136482434885733</v>
      </c>
      <c r="AA219">
        <f ca="1" t="shared" si="57"/>
        <v>0</v>
      </c>
      <c r="AB219">
        <f ca="1" t="shared" si="53"/>
        <v>9799.99</v>
      </c>
      <c r="AC219">
        <f ca="1" t="shared" si="49"/>
        <v>0</v>
      </c>
      <c r="AD219" s="5">
        <f ca="1" t="shared" si="52"/>
        <v>0</v>
      </c>
      <c r="AE219">
        <f ca="1">IF(X219&gt;=$Y$1,I219,0)</f>
        <v>0</v>
      </c>
    </row>
    <row r="220" spans="1:31">
      <c r="A220" cm="1">
        <f ca="1" t="array" ref="A220">INDEX(Sheet1!$A$2:$J$621,RANDBETWEEN(1,COUNTA(Sheet1!$A$2:$A$621)),COLUMN(A219))</f>
        <v>3275938</v>
      </c>
      <c r="B220" t="str">
        <f ca="1">VLOOKUP($A220,Sheet1!$A$2:$J$621,COLUMN(B220)-COLUMN($B$4)+2,FALSE)</f>
        <v>2025-04-20 08:40:39</v>
      </c>
      <c r="C220" t="str">
        <f ca="1">VLOOKUP($A220,Sheet1!$A$2:$J$621,COLUMN(C220)-COLUMN($B$4)+2,FALSE)</f>
        <v>大双31.45  小双34.28  大单34.28</v>
      </c>
      <c r="D220" t="str">
        <f ca="1">VLOOKUP($A220,Sheet1!$A$2:$J$621,COLUMN(D220)-COLUMN($B$4)+2,FALSE)</f>
        <v>大双</v>
      </c>
      <c r="E220">
        <f ca="1">VLOOKUP($A220,Sheet1!$A$2:$J$621,COLUMN(E220)-COLUMN($B$4)+2,FALSE)</f>
        <v>100.01</v>
      </c>
      <c r="F220">
        <f ca="1">VLOOKUP($A220,Sheet1!$A$2:$J$621,COLUMN(F220)-COLUMN($B$4)+2,FALSE)</f>
        <v>8</v>
      </c>
      <c r="G220" t="str">
        <f ca="1">VLOOKUP($A220,Sheet1!$A$2:$J$621,COLUMN(G220)-COLUMN($B$4)+2,FALSE)</f>
        <v>小双</v>
      </c>
      <c r="H220">
        <f ca="1">VLOOKUP($A220,Sheet1!$A$2:$J$621,COLUMN(H220)-COLUMN($B$4)+2,FALSE)</f>
        <v>148.4324</v>
      </c>
      <c r="I220">
        <f ca="1">VLOOKUP($A220,Sheet1!$A$2:$J$621,COLUMN(I220)-COLUMN($B$4)+2,FALSE)</f>
        <v>48.4224</v>
      </c>
      <c r="J220" t="str">
        <f ca="1">VLOOKUP($A220,Sheet1!$A$2:$J$621,COLUMN(J220)-COLUMN($B$4)+2,FALSE)</f>
        <v>是</v>
      </c>
      <c r="K220">
        <f ca="1" t="shared" si="54"/>
        <v>1</v>
      </c>
      <c r="L220" s="7">
        <f ca="1" t="shared" si="55"/>
        <v>1</v>
      </c>
      <c r="M220" s="7" cm="1">
        <f ca="1" t="array" ref="M220">IF(L219="",IF(OR(G219=0,G219=""),M219,""),IF(ROW()&lt;32,"",AVERAGE(IF(OFFSET(L$2,ROW()-31,0,30,1)&lt;&gt;"",OFFSET(L$2,ROW()-31,0,30,1)))))</f>
        <v>0.566666666666667</v>
      </c>
      <c r="N220" s="8">
        <f ca="1" t="shared" si="50"/>
        <v>0.563440860215054</v>
      </c>
      <c r="O220" s="7">
        <f ca="1" t="array" ref="O220">IF(L219="","",IF(ROW()&lt;32,"",AVERAGE(IF(OFFSET(L$2,ROW()-21,0,20,1)&lt;&gt;"",OFFSET(L$2,ROW()-21,0,20,1)))))</f>
        <v>0.45</v>
      </c>
      <c r="P220" s="8">
        <f ca="1" t="shared" si="41"/>
        <v>0.485483870967742</v>
      </c>
      <c r="Q220" s="7">
        <f ca="1" t="shared" si="56"/>
        <v>48.4224</v>
      </c>
      <c r="R220" s="7">
        <f ca="1" t="shared" si="58"/>
        <v>8732.95559999994</v>
      </c>
      <c r="S220" s="14">
        <f ca="1" t="shared" si="42"/>
        <v>-0.0996439685821176</v>
      </c>
      <c r="T220" s="15">
        <f ca="1" t="shared" si="43"/>
        <v>0.563440860215054</v>
      </c>
      <c r="U220" s="14">
        <f ca="1" t="shared" si="44"/>
        <v>0.12130474518653</v>
      </c>
      <c r="V220" s="9">
        <f ca="1" t="shared" si="45"/>
        <v>-2.2391401104939</v>
      </c>
      <c r="W220" s="16">
        <f ca="1" t="shared" si="51"/>
        <v>0.339624138256681</v>
      </c>
      <c r="X220" s="17">
        <f ca="1" t="shared" si="46"/>
        <v>-0.143548039311306</v>
      </c>
      <c r="Y220" s="9">
        <f ca="1" t="shared" si="47"/>
        <v>0.068896318960759</v>
      </c>
      <c r="Z220" s="5">
        <f ca="1" t="shared" si="48"/>
        <v>0.136646063902625</v>
      </c>
      <c r="AA220">
        <f ca="1" t="shared" si="57"/>
        <v>0</v>
      </c>
      <c r="AB220">
        <f ca="1" t="shared" si="53"/>
        <v>9799.99</v>
      </c>
      <c r="AC220">
        <f ca="1" t="shared" si="49"/>
        <v>0</v>
      </c>
      <c r="AD220" s="5">
        <f ca="1" t="shared" si="52"/>
        <v>0</v>
      </c>
      <c r="AE220">
        <f ca="1">IF(X220&gt;=$Y$1,I220,0)</f>
        <v>0</v>
      </c>
    </row>
    <row r="221" spans="1:31">
      <c r="A221" cm="1">
        <f ca="1" t="array" ref="A221">INDEX(Sheet1!$A$2:$J$621,RANDBETWEEN(1,COUNTA(Sheet1!$A$2:$A$621)),COLUMN(A220))</f>
        <v>3275447</v>
      </c>
      <c r="B221" t="str">
        <f ca="1">VLOOKUP($A221,Sheet1!$A$2:$J$621,COLUMN(B221)-COLUMN($B$4)+2,FALSE)</f>
        <v>2025-04-19 03:29:16</v>
      </c>
      <c r="C221" t="str">
        <f ca="1">VLOOKUP($A221,Sheet1!$A$2:$J$621,COLUMN(C221)-COLUMN($B$4)+2,FALSE)</f>
        <v>小单31.45  小双34.28  大单34.28</v>
      </c>
      <c r="D221" t="str">
        <f ca="1">VLOOKUP($A221,Sheet1!$A$2:$J$621,COLUMN(D221)-COLUMN($B$4)+2,FALSE)</f>
        <v>小单</v>
      </c>
      <c r="E221">
        <f ca="1">VLOOKUP($A221,Sheet1!$A$2:$J$621,COLUMN(E221)-COLUMN($B$4)+2,FALSE)</f>
        <v>100.01</v>
      </c>
      <c r="F221">
        <f ca="1">VLOOKUP($A221,Sheet1!$A$2:$J$621,COLUMN(F221)-COLUMN($B$4)+2,FALSE)</f>
        <v>13</v>
      </c>
      <c r="G221" t="str">
        <f ca="1">VLOOKUP($A221,Sheet1!$A$2:$J$621,COLUMN(G221)-COLUMN($B$4)+2,FALSE)</f>
        <v>小单</v>
      </c>
      <c r="H221">
        <f ca="1">VLOOKUP($A221,Sheet1!$A$2:$J$621,COLUMN(H221)-COLUMN($B$4)+2,FALSE)</f>
        <v>0</v>
      </c>
      <c r="I221">
        <f ca="1">VLOOKUP($A221,Sheet1!$A$2:$J$621,COLUMN(I221)-COLUMN($B$4)+2,FALSE)</f>
        <v>-100.01</v>
      </c>
      <c r="J221" t="str">
        <f ca="1">VLOOKUP($A221,Sheet1!$A$2:$J$621,COLUMN(J221)-COLUMN($B$4)+2,FALSE)</f>
        <v>否</v>
      </c>
      <c r="K221">
        <f ca="1" t="shared" si="54"/>
        <v>0</v>
      </c>
      <c r="L221" s="7">
        <f ca="1" t="shared" si="55"/>
        <v>1</v>
      </c>
      <c r="M221" s="7" cm="1">
        <f ca="1" t="array" ref="M221">IF(L220="",IF(OR(G220=0,G220=""),M220,""),IF(ROW()&lt;32,"",AVERAGE(IF(OFFSET(L$2,ROW()-31,0,30,1)&lt;&gt;"",OFFSET(L$2,ROW()-31,0,30,1)))))</f>
        <v>0.566666666666667</v>
      </c>
      <c r="N221" s="8">
        <f ca="1" t="shared" si="50"/>
        <v>0.594623655913979</v>
      </c>
      <c r="O221" s="7">
        <f ca="1" t="array" ref="O221">IF(L220="","",IF(ROW()&lt;32,"",AVERAGE(IF(OFFSET(L$2,ROW()-21,0,20,1)&lt;&gt;"",OFFSET(L$2,ROW()-21,0,20,1)))))</f>
        <v>0.5</v>
      </c>
      <c r="P221" s="8">
        <f ca="1" t="shared" si="41"/>
        <v>0.532258064516129</v>
      </c>
      <c r="Q221" s="7">
        <f ca="1" t="shared" si="56"/>
        <v>-68.1</v>
      </c>
      <c r="R221" s="7">
        <f ca="1" t="shared" si="58"/>
        <v>8664.85559999994</v>
      </c>
      <c r="S221" s="14">
        <f ca="1" t="shared" si="42"/>
        <v>-0.099547216259731</v>
      </c>
      <c r="T221" s="15">
        <f ca="1" t="shared" si="43"/>
        <v>0.594623655913979</v>
      </c>
      <c r="U221" s="14">
        <f ca="1" t="shared" si="44"/>
        <v>0.12130474518653</v>
      </c>
      <c r="V221" s="9">
        <f ca="1" t="shared" si="45"/>
        <v>-2.34374679179463</v>
      </c>
      <c r="W221" s="16">
        <f ca="1" t="shared" si="51"/>
        <v>0.388084370515022</v>
      </c>
      <c r="X221" s="17">
        <f ca="1" t="shared" si="46"/>
        <v>-0.142897099379044</v>
      </c>
      <c r="Y221" s="9">
        <f ca="1" t="shared" si="47"/>
        <v>0.0550396845833455</v>
      </c>
      <c r="Z221" s="5">
        <f ca="1" t="shared" si="48"/>
        <v>0.136343092596163</v>
      </c>
      <c r="AA221">
        <f ca="1" t="shared" si="57"/>
        <v>0</v>
      </c>
      <c r="AB221">
        <f ca="1" t="shared" si="53"/>
        <v>9799.99</v>
      </c>
      <c r="AC221">
        <f ca="1" t="shared" si="49"/>
        <v>0</v>
      </c>
      <c r="AD221" s="5">
        <f ca="1" t="shared" si="52"/>
        <v>0</v>
      </c>
      <c r="AE221">
        <f ca="1">IF(X221&gt;=$Y$1,I221,0)</f>
        <v>0</v>
      </c>
    </row>
    <row r="222" spans="1:31">
      <c r="A222" cm="1">
        <f ca="1" t="array" ref="A222">INDEX(Sheet1!$A$2:$J$621,RANDBETWEEN(1,COUNTA(Sheet1!$A$2:$A$621)),COLUMN(A221))</f>
        <v>3275592</v>
      </c>
      <c r="B222" t="str">
        <f ca="1">VLOOKUP($A222,Sheet1!$A$2:$J$621,COLUMN(B222)-COLUMN($B$4)+2,FALSE)</f>
        <v>2025-04-19 11:56:43</v>
      </c>
      <c r="C222" t="str">
        <f ca="1">VLOOKUP($A222,Sheet1!$A$2:$J$621,COLUMN(C222)-COLUMN($B$4)+2,FALSE)</f>
        <v>小单32.36  大双32.36  大单35.28</v>
      </c>
      <c r="D222" t="str">
        <f ca="1">VLOOKUP($A222,Sheet1!$A$2:$J$621,COLUMN(D222)-COLUMN($B$4)+2,FALSE)</f>
        <v>大单</v>
      </c>
      <c r="E222">
        <f ca="1">VLOOKUP($A222,Sheet1!$A$2:$J$621,COLUMN(E222)-COLUMN($B$4)+2,FALSE)</f>
        <v>100</v>
      </c>
      <c r="F222">
        <f ca="1">VLOOKUP($A222,Sheet1!$A$2:$J$621,COLUMN(F222)-COLUMN($B$4)+2,FALSE)</f>
        <v>19</v>
      </c>
      <c r="G222" t="str">
        <f ca="1">VLOOKUP($A222,Sheet1!$A$2:$J$621,COLUMN(G222)-COLUMN($B$4)+2,FALSE)</f>
        <v>大单</v>
      </c>
      <c r="H222">
        <f ca="1">VLOOKUP($A222,Sheet1!$A$2:$J$621,COLUMN(H222)-COLUMN($B$4)+2,FALSE)</f>
        <v>152.7624</v>
      </c>
      <c r="I222">
        <f ca="1">VLOOKUP($A222,Sheet1!$A$2:$J$621,COLUMN(I222)-COLUMN($B$4)+2,FALSE)</f>
        <v>52.7624</v>
      </c>
      <c r="J222" t="str">
        <f ca="1">VLOOKUP($A222,Sheet1!$A$2:$J$621,COLUMN(J222)-COLUMN($B$4)+2,FALSE)</f>
        <v>是</v>
      </c>
      <c r="K222">
        <f ca="1" t="shared" si="54"/>
        <v>1</v>
      </c>
      <c r="L222" s="7">
        <f ca="1" t="shared" si="55"/>
        <v>1</v>
      </c>
      <c r="M222" s="7" cm="1">
        <f ca="1" t="array" ref="M222">IF(L221="",IF(OR(G221=0,G221=""),M221,""),IF(ROW()&lt;32,"",AVERAGE(IF(OFFSET(L$2,ROW()-31,0,30,1)&lt;&gt;"",OFFSET(L$2,ROW()-31,0,30,1)))))</f>
        <v>0.566666666666667</v>
      </c>
      <c r="N222" s="8">
        <f ca="1" t="shared" si="50"/>
        <v>0.594623655913979</v>
      </c>
      <c r="O222" s="7">
        <f ca="1" t="array" ref="O222">IF(L221="","",IF(ROW()&lt;32,"",AVERAGE(IF(OFFSET(L$2,ROW()-21,0,20,1)&lt;&gt;"",OFFSET(L$2,ROW()-21,0,20,1)))))</f>
        <v>0.55</v>
      </c>
      <c r="P222" s="8">
        <f ca="1" t="shared" si="41"/>
        <v>0.579032258064516</v>
      </c>
      <c r="Q222" s="7">
        <f ca="1" t="shared" si="56"/>
        <v>52.7624</v>
      </c>
      <c r="R222" s="7">
        <f ca="1" t="shared" si="58"/>
        <v>8717.61799999994</v>
      </c>
      <c r="S222" s="14">
        <f ca="1" t="shared" si="42"/>
        <v>-0.100251157159638</v>
      </c>
      <c r="T222" s="15">
        <f ca="1" t="shared" si="43"/>
        <v>0.594623655913979</v>
      </c>
      <c r="U222" s="14">
        <f ca="1" t="shared" si="44"/>
        <v>0.12130474518653</v>
      </c>
      <c r="V222" s="9">
        <f ca="1" t="shared" si="45"/>
        <v>-2.46735808733237</v>
      </c>
      <c r="W222" s="16">
        <f ca="1" t="shared" si="51"/>
        <v>0.337226089226889</v>
      </c>
      <c r="X222" s="17">
        <f ca="1" t="shared" si="46"/>
        <v>-0.160555239331603</v>
      </c>
      <c r="Y222" s="9">
        <f ca="1" t="shared" si="47"/>
        <v>0.0405556221495613</v>
      </c>
      <c r="Z222" s="5">
        <f ca="1" t="shared" si="48"/>
        <v>0.135393462077419</v>
      </c>
      <c r="AA222">
        <f ca="1" t="shared" si="57"/>
        <v>0</v>
      </c>
      <c r="AB222">
        <f ca="1" t="shared" si="53"/>
        <v>9799.99</v>
      </c>
      <c r="AC222">
        <f ca="1" t="shared" si="49"/>
        <v>1</v>
      </c>
      <c r="AD222" s="5">
        <f ca="1" t="shared" si="52"/>
        <v>0</v>
      </c>
      <c r="AE222">
        <f ca="1">IF(X222&gt;=$Y$1,I222,0)</f>
        <v>0</v>
      </c>
    </row>
    <row r="223" spans="1:31">
      <c r="A223" cm="1">
        <f ca="1" t="array" ref="A223">INDEX(Sheet1!$A$2:$J$621,RANDBETWEEN(1,COUNTA(Sheet1!$A$2:$A$621)),COLUMN(A222))</f>
        <v>3275787</v>
      </c>
      <c r="B223" t="str">
        <f ca="1">VLOOKUP($A223,Sheet1!$A$2:$J$621,COLUMN(B223)-COLUMN($B$4)+2,FALSE)</f>
        <v>2025-04-19 23:52:13</v>
      </c>
      <c r="C223" t="str">
        <f ca="1">VLOOKUP($A223,Sheet1!$A$2:$J$621,COLUMN(C223)-COLUMN($B$4)+2,FALSE)</f>
        <v>小单32.36  小双35.28  大双32.36</v>
      </c>
      <c r="D223" t="str">
        <f ca="1">VLOOKUP($A223,Sheet1!$A$2:$J$621,COLUMN(D223)-COLUMN($B$4)+2,FALSE)</f>
        <v>小双</v>
      </c>
      <c r="E223">
        <f ca="1">VLOOKUP($A223,Sheet1!$A$2:$J$621,COLUMN(E223)-COLUMN($B$4)+2,FALSE)</f>
        <v>100</v>
      </c>
      <c r="F223">
        <f ca="1">VLOOKUP($A223,Sheet1!$A$2:$J$621,COLUMN(F223)-COLUMN($B$4)+2,FALSE)</f>
        <v>19</v>
      </c>
      <c r="G223" t="str">
        <f ca="1">VLOOKUP($A223,Sheet1!$A$2:$J$621,COLUMN(G223)-COLUMN($B$4)+2,FALSE)</f>
        <v>大单</v>
      </c>
      <c r="H223">
        <f ca="1">VLOOKUP($A223,Sheet1!$A$2:$J$621,COLUMN(H223)-COLUMN($B$4)+2,FALSE)</f>
        <v>0</v>
      </c>
      <c r="I223">
        <f ca="1">VLOOKUP($A223,Sheet1!$A$2:$J$621,COLUMN(I223)-COLUMN($B$4)+2,FALSE)</f>
        <v>-100</v>
      </c>
      <c r="J223" t="str">
        <f ca="1">VLOOKUP($A223,Sheet1!$A$2:$J$621,COLUMN(J223)-COLUMN($B$4)+2,FALSE)</f>
        <v>否</v>
      </c>
      <c r="K223">
        <f ca="1" t="shared" si="54"/>
        <v>0</v>
      </c>
      <c r="L223" s="7">
        <f ca="1" t="shared" si="55"/>
        <v>0</v>
      </c>
      <c r="M223" s="7" cm="1">
        <f ca="1" t="array" ref="M223">IF(L222="",IF(OR(G222=0,G222=""),M222,""),IF(ROW()&lt;32,"",AVERAGE(IF(OFFSET(L$2,ROW()-31,0,30,1)&lt;&gt;"",OFFSET(L$2,ROW()-31,0,30,1)))))</f>
        <v>0.533333333333333</v>
      </c>
      <c r="N223" s="8">
        <f ca="1" t="shared" si="50"/>
        <v>0.594623655913979</v>
      </c>
      <c r="O223" s="7">
        <f ca="1" t="array" ref="O223">IF(L222="","",IF(ROW()&lt;32,"",AVERAGE(IF(OFFSET(L$2,ROW()-21,0,20,1)&lt;&gt;"",OFFSET(L$2,ROW()-21,0,20,1)))))</f>
        <v>0.55</v>
      </c>
      <c r="P223" s="8">
        <f ca="1" t="shared" si="41"/>
        <v>0.579032258064516</v>
      </c>
      <c r="Q223" s="7">
        <f ca="1" t="shared" si="56"/>
        <v>-100</v>
      </c>
      <c r="R223" s="7">
        <f ca="1" t="shared" si="58"/>
        <v>8617.61799999994</v>
      </c>
      <c r="S223" s="14">
        <f ca="1" t="shared" si="42"/>
        <v>-0.0993022768627678</v>
      </c>
      <c r="T223" s="15">
        <f ca="1" t="shared" si="43"/>
        <v>0.594623655913979</v>
      </c>
      <c r="U223" s="14">
        <f ca="1" t="shared" si="44"/>
        <v>0.12130474518653</v>
      </c>
      <c r="V223" s="9">
        <f ca="1" t="shared" si="45"/>
        <v>-2.55401831532974</v>
      </c>
      <c r="W223" s="16">
        <f ca="1" t="shared" si="51"/>
        <v>0.388098016610592</v>
      </c>
      <c r="X223" s="17">
        <f ca="1" t="shared" si="46"/>
        <v>-0.163849405303909</v>
      </c>
      <c r="Y223" s="9">
        <f ca="1" t="shared" si="47"/>
        <v>0.02687646810091</v>
      </c>
      <c r="Z223" s="5">
        <f ca="1" t="shared" si="48"/>
        <v>0.134621203273966</v>
      </c>
      <c r="AA223">
        <f ca="1" t="shared" si="57"/>
        <v>0</v>
      </c>
      <c r="AB223">
        <f ca="1" t="shared" si="53"/>
        <v>9799.99</v>
      </c>
      <c r="AC223">
        <f ca="1" t="shared" si="49"/>
        <v>0</v>
      </c>
      <c r="AD223" s="5">
        <f ca="1" t="shared" si="52"/>
        <v>0</v>
      </c>
      <c r="AE223">
        <f ca="1">IF(X223&gt;=$Y$1,I223,0)</f>
        <v>0</v>
      </c>
    </row>
    <row r="224" spans="1:31">
      <c r="A224" cm="1">
        <f ca="1" t="array" ref="A224">INDEX(Sheet1!$A$2:$J$621,RANDBETWEEN(1,COUNTA(Sheet1!$A$2:$A$621)),COLUMN(A223))</f>
        <v>3275464</v>
      </c>
      <c r="B224" t="str">
        <f ca="1">VLOOKUP($A224,Sheet1!$A$2:$J$621,COLUMN(B224)-COLUMN($B$4)+2,FALSE)</f>
        <v>2025-04-19 04:28:48</v>
      </c>
      <c r="C224" t="str">
        <f ca="1">VLOOKUP($A224,Sheet1!$A$2:$J$621,COLUMN(C224)-COLUMN($B$4)+2,FALSE)</f>
        <v>小单31.45  小双34.28  大单34.28</v>
      </c>
      <c r="D224" t="str">
        <f ca="1">VLOOKUP($A224,Sheet1!$A$2:$J$621,COLUMN(D224)-COLUMN($B$4)+2,FALSE)</f>
        <v>小单</v>
      </c>
      <c r="E224">
        <f ca="1">VLOOKUP($A224,Sheet1!$A$2:$J$621,COLUMN(E224)-COLUMN($B$4)+2,FALSE)</f>
        <v>100.01</v>
      </c>
      <c r="F224">
        <f ca="1">VLOOKUP($A224,Sheet1!$A$2:$J$621,COLUMN(F224)-COLUMN($B$4)+2,FALSE)</f>
        <v>15</v>
      </c>
      <c r="G224" t="str">
        <f ca="1">VLOOKUP($A224,Sheet1!$A$2:$J$621,COLUMN(G224)-COLUMN($B$4)+2,FALSE)</f>
        <v>大单</v>
      </c>
      <c r="H224">
        <f ca="1">VLOOKUP($A224,Sheet1!$A$2:$J$621,COLUMN(H224)-COLUMN($B$4)+2,FALSE)</f>
        <v>148.4324</v>
      </c>
      <c r="I224">
        <f ca="1">VLOOKUP($A224,Sheet1!$A$2:$J$621,COLUMN(I224)-COLUMN($B$4)+2,FALSE)</f>
        <v>48.4224</v>
      </c>
      <c r="J224" t="str">
        <f ca="1">VLOOKUP($A224,Sheet1!$A$2:$J$621,COLUMN(J224)-COLUMN($B$4)+2,FALSE)</f>
        <v>是</v>
      </c>
      <c r="K224">
        <f ca="1" t="shared" si="54"/>
        <v>1</v>
      </c>
      <c r="L224" s="7">
        <f ca="1" t="shared" si="55"/>
        <v>1</v>
      </c>
      <c r="M224" s="7" cm="1">
        <f ca="1" t="array" ref="M224">IF(L223="",IF(OR(G223=0,G223=""),M223,""),IF(ROW()&lt;32,"",AVERAGE(IF(OFFSET(L$2,ROW()-31,0,30,1)&lt;&gt;"",OFFSET(L$2,ROW()-31,0,30,1)))))</f>
        <v>0.533333333333333</v>
      </c>
      <c r="N224" s="8">
        <f ca="1" t="shared" si="50"/>
        <v>0.498924731182796</v>
      </c>
      <c r="O224" s="7">
        <f ca="1" t="array" ref="O224">IF(L223="","",IF(ROW()&lt;32,"",AVERAGE(IF(OFFSET(L$2,ROW()-21,0,20,1)&lt;&gt;"",OFFSET(L$2,ROW()-21,0,20,1)))))</f>
        <v>0.6</v>
      </c>
      <c r="P224" s="8">
        <f ca="1" t="shared" ref="P224:P287" si="59">IF(G223=0,P222,IF(L223="","",IF(ROW()&lt;32,"",IF(ROW()=32,AVERAGE(L193:L222),2/31*L223+(1-2/31)*O224))))</f>
        <v>0.561290322580645</v>
      </c>
      <c r="Q224" s="7">
        <f ca="1" t="shared" si="56"/>
        <v>48.4224</v>
      </c>
      <c r="R224" s="7">
        <f ca="1" t="shared" si="58"/>
        <v>8666.04039999994</v>
      </c>
      <c r="S224" s="14">
        <f ca="1" t="shared" si="42"/>
        <v>-0.114067553112659</v>
      </c>
      <c r="T224" s="15">
        <f ca="1" t="shared" si="43"/>
        <v>0.498924731182796</v>
      </c>
      <c r="U224" s="14">
        <f ca="1" t="shared" si="44"/>
        <v>0.123186325446966</v>
      </c>
      <c r="V224" s="9">
        <f ca="1" t="shared" si="45"/>
        <v>-2.68818395534136</v>
      </c>
      <c r="W224" s="16">
        <f ca="1" t="shared" si="51"/>
        <v>0.339632468946515</v>
      </c>
      <c r="X224" s="17">
        <f ca="1" t="shared" si="46"/>
        <v>-0.206246365970813</v>
      </c>
      <c r="Y224" s="9">
        <f ca="1" t="shared" si="47"/>
        <v>0.012000237316432</v>
      </c>
      <c r="Z224" s="5">
        <f ca="1" t="shared" si="48"/>
        <v>0.134901730973145</v>
      </c>
      <c r="AA224">
        <f ca="1" t="shared" si="57"/>
        <v>0</v>
      </c>
      <c r="AB224">
        <f ca="1" t="shared" si="53"/>
        <v>9799.99</v>
      </c>
      <c r="AC224">
        <f ca="1" t="shared" si="49"/>
        <v>0</v>
      </c>
      <c r="AD224" s="5">
        <f ca="1" t="shared" si="52"/>
        <v>0</v>
      </c>
      <c r="AE224">
        <f ca="1">IF(X224&gt;=$Y$1,I224,0)</f>
        <v>0</v>
      </c>
    </row>
    <row r="225" spans="1:31">
      <c r="A225" cm="1">
        <f ca="1" t="array" ref="A225">INDEX(Sheet1!$A$2:$J$621,RANDBETWEEN(1,COUNTA(Sheet1!$A$2:$A$621)),COLUMN(A224))</f>
        <v>3275623</v>
      </c>
      <c r="B225" t="str">
        <f ca="1">VLOOKUP($A225,Sheet1!$A$2:$J$621,COLUMN(B225)-COLUMN($B$4)+2,FALSE)</f>
        <v>2025-04-19 13:45:18</v>
      </c>
      <c r="C225" t="str">
        <f ca="1">VLOOKUP($A225,Sheet1!$A$2:$J$621,COLUMN(C225)-COLUMN($B$4)+2,FALSE)</f>
        <v>大双31.45  小双34.28  大单34.28</v>
      </c>
      <c r="D225" t="str">
        <f ca="1">VLOOKUP($A225,Sheet1!$A$2:$J$621,COLUMN(D225)-COLUMN($B$4)+2,FALSE)</f>
        <v>大双</v>
      </c>
      <c r="E225">
        <f ca="1">VLOOKUP($A225,Sheet1!$A$2:$J$621,COLUMN(E225)-COLUMN($B$4)+2,FALSE)</f>
        <v>100.01</v>
      </c>
      <c r="F225">
        <f ca="1">VLOOKUP($A225,Sheet1!$A$2:$J$621,COLUMN(F225)-COLUMN($B$4)+2,FALSE)</f>
        <v>6</v>
      </c>
      <c r="G225" t="str">
        <f ca="1">VLOOKUP($A225,Sheet1!$A$2:$J$621,COLUMN(G225)-COLUMN($B$4)+2,FALSE)</f>
        <v>小双</v>
      </c>
      <c r="H225">
        <f ca="1">VLOOKUP($A225,Sheet1!$A$2:$J$621,COLUMN(H225)-COLUMN($B$4)+2,FALSE)</f>
        <v>148.4324</v>
      </c>
      <c r="I225">
        <f ca="1">VLOOKUP($A225,Sheet1!$A$2:$J$621,COLUMN(I225)-COLUMN($B$4)+2,FALSE)</f>
        <v>48.4224</v>
      </c>
      <c r="J225" t="str">
        <f ca="1">VLOOKUP($A225,Sheet1!$A$2:$J$621,COLUMN(J225)-COLUMN($B$4)+2,FALSE)</f>
        <v>是</v>
      </c>
      <c r="K225">
        <f ca="1" t="shared" si="54"/>
        <v>1</v>
      </c>
      <c r="L225" s="7">
        <f ca="1" t="shared" si="55"/>
        <v>1</v>
      </c>
      <c r="M225" s="7" cm="1">
        <f ca="1" t="array" ref="M225">IF(L224="",IF(OR(G224=0,G224=""),M224,""),IF(ROW()&lt;32,"",AVERAGE(IF(OFFSET(L$2,ROW()-31,0,30,1)&lt;&gt;"",OFFSET(L$2,ROW()-31,0,30,1)))))</f>
        <v>0.533333333333333</v>
      </c>
      <c r="N225" s="8">
        <f ca="1" t="shared" si="50"/>
        <v>0.563440860215054</v>
      </c>
      <c r="O225" s="7">
        <f ca="1" t="array" ref="O225">IF(L224="","",IF(ROW()&lt;32,"",AVERAGE(IF(OFFSET(L$2,ROW()-21,0,20,1)&lt;&gt;"",OFFSET(L$2,ROW()-21,0,20,1)))))</f>
        <v>0.6</v>
      </c>
      <c r="P225" s="8">
        <f ca="1" t="shared" si="59"/>
        <v>0.625806451612903</v>
      </c>
      <c r="Q225" s="7">
        <f ca="1" t="shared" si="56"/>
        <v>48.4224</v>
      </c>
      <c r="R225" s="7">
        <f ca="1" t="shared" si="58"/>
        <v>8714.46279999994</v>
      </c>
      <c r="S225" s="14">
        <f ca="1" t="shared" ref="S225:S288" si="60">IF(R224="","",(R224-R195)/R195)</f>
        <v>-0.11389382644752</v>
      </c>
      <c r="T225" s="15">
        <f ca="1" t="shared" ref="T225:T288" si="61">N225</f>
        <v>0.563440860215054</v>
      </c>
      <c r="U225" s="14">
        <f ca="1" t="shared" ref="U225:U288" si="62">IF(R224="","",(MAX(R195:R224)-MIN(R195:R224))/MAX(R195:R224))</f>
        <v>0.123186325446966</v>
      </c>
      <c r="V225" s="9">
        <f ca="1" t="shared" ref="V225:V288" si="63">IF(ROW()&lt;=62,"",IF(S225="","",(AVERAGE(S196:S225)-0)/(_xlfn.STDEV.P(S196:S225)+1/1000000)))</f>
        <v>-2.85868461042013</v>
      </c>
      <c r="W225" s="16">
        <f ca="1" t="shared" si="51"/>
        <v>0.339626024931671</v>
      </c>
      <c r="X225" s="17">
        <f ca="1" t="shared" ref="X225:X288" si="64">IF(V225="","",S225*0.3+T225*0.2-0.3*U225+0.1*V225+0.1*W225)</f>
        <v>-0.210341732074181</v>
      </c>
      <c r="Y225" s="9">
        <f ca="1" t="shared" ref="Y225:Y288" si="65">IF(X225="","",AVERAGE(X196:X225))</f>
        <v>-0.00302986149612165</v>
      </c>
      <c r="Z225" s="5">
        <f ca="1" t="shared" ref="Z225:Z288" si="66">IF(X225="","",(_xlfn.STDEV.P(X196:X225)))</f>
        <v>0.133712753991604</v>
      </c>
      <c r="AA225">
        <f ca="1" t="shared" si="57"/>
        <v>0</v>
      </c>
      <c r="AB225">
        <f ca="1" t="shared" si="53"/>
        <v>9799.99</v>
      </c>
      <c r="AC225">
        <f ca="1" t="shared" ref="AC225:AC288" si="67">IF(S225="","",IF(OR(F224=13,F224=14),1,0))</f>
        <v>0</v>
      </c>
      <c r="AD225" s="5">
        <f ca="1" t="shared" si="52"/>
        <v>0</v>
      </c>
      <c r="AE225">
        <f ca="1">IF(X225&gt;=$Y$1,I225,0)</f>
        <v>0</v>
      </c>
    </row>
    <row r="226" spans="1:31">
      <c r="A226" cm="1">
        <f ca="1" t="array" ref="A226">INDEX(Sheet1!$A$2:$J$621,RANDBETWEEN(1,COUNTA(Sheet1!$A$2:$A$621)),COLUMN(A225))</f>
        <v>3275781</v>
      </c>
      <c r="B226" t="str">
        <f ca="1">VLOOKUP($A226,Sheet1!$A$2:$J$621,COLUMN(B226)-COLUMN($B$4)+2,FALSE)</f>
        <v>2025-04-19 23:31:18</v>
      </c>
      <c r="C226" t="str">
        <f ca="1">VLOOKUP($A226,Sheet1!$A$2:$J$621,COLUMN(C226)-COLUMN($B$4)+2,FALSE)</f>
        <v>小单32.36  大双32.36  大单35.28</v>
      </c>
      <c r="D226" t="str">
        <f ca="1">VLOOKUP($A226,Sheet1!$A$2:$J$621,COLUMN(D226)-COLUMN($B$4)+2,FALSE)</f>
        <v>大单</v>
      </c>
      <c r="E226">
        <f ca="1">VLOOKUP($A226,Sheet1!$A$2:$J$621,COLUMN(E226)-COLUMN($B$4)+2,FALSE)</f>
        <v>100</v>
      </c>
      <c r="F226">
        <f ca="1">VLOOKUP($A226,Sheet1!$A$2:$J$621,COLUMN(F226)-COLUMN($B$4)+2,FALSE)</f>
        <v>13</v>
      </c>
      <c r="G226" t="str">
        <f ca="1">VLOOKUP($A226,Sheet1!$A$2:$J$621,COLUMN(G226)-COLUMN($B$4)+2,FALSE)</f>
        <v>小单</v>
      </c>
      <c r="H226">
        <f ca="1">VLOOKUP($A226,Sheet1!$A$2:$J$621,COLUMN(H226)-COLUMN($B$4)+2,FALSE)</f>
        <v>0</v>
      </c>
      <c r="I226">
        <f ca="1">VLOOKUP($A226,Sheet1!$A$2:$J$621,COLUMN(I226)-COLUMN($B$4)+2,FALSE)</f>
        <v>-100</v>
      </c>
      <c r="J226" t="str">
        <f ca="1">VLOOKUP($A226,Sheet1!$A$2:$J$621,COLUMN(J226)-COLUMN($B$4)+2,FALSE)</f>
        <v>否</v>
      </c>
      <c r="K226">
        <f ca="1" t="shared" si="54"/>
        <v>0</v>
      </c>
      <c r="L226" s="7">
        <f ca="1" t="shared" si="55"/>
        <v>1</v>
      </c>
      <c r="M226" s="7" cm="1">
        <f ca="1" t="array" ref="M226">IF(L225="",IF(OR(G225=0,G225=""),M225,""),IF(ROW()&lt;32,"",AVERAGE(IF(OFFSET(L$2,ROW()-31,0,30,1)&lt;&gt;"",OFFSET(L$2,ROW()-31,0,30,1)))))</f>
        <v>0.533333333333333</v>
      </c>
      <c r="N226" s="8">
        <f ca="1" t="shared" ref="N226:N289" si="68">IF(OR(G225=0,G225=""),N225,IF(L225="","",IF(ROW()&lt;32,"",IF(ROW()=32,AVERAGE(L195:L224),2/31*L225+(1-2/31)*M225))))</f>
        <v>0.563440860215054</v>
      </c>
      <c r="O226" s="7">
        <f ca="1" t="array" ref="O226">IF(L225="","",IF(ROW()&lt;32,"",AVERAGE(IF(OFFSET(L$2,ROW()-21,0,20,1)&lt;&gt;"",OFFSET(L$2,ROW()-21,0,20,1)))))</f>
        <v>0.6</v>
      </c>
      <c r="P226" s="8">
        <f ca="1" t="shared" si="59"/>
        <v>0.625806451612903</v>
      </c>
      <c r="Q226" s="7">
        <f ca="1" t="shared" si="56"/>
        <v>-68.1</v>
      </c>
      <c r="R226" s="7">
        <f ca="1" t="shared" si="58"/>
        <v>8646.36279999994</v>
      </c>
      <c r="S226" s="14">
        <f ca="1" t="shared" si="60"/>
        <v>-0.113332692465166</v>
      </c>
      <c r="T226" s="15">
        <f ca="1" t="shared" si="61"/>
        <v>0.563440860215054</v>
      </c>
      <c r="U226" s="14">
        <f ca="1" t="shared" si="62"/>
        <v>0.123186325446966</v>
      </c>
      <c r="V226" s="9">
        <f ca="1" t="shared" si="63"/>
        <v>-3.07868040192581</v>
      </c>
      <c r="W226" s="16">
        <f ca="1" t="shared" ref="W226:W289" si="69">IF(I225="",W225,IF(ABS(SUMIF(I196:I225,"&lt;0"))=0,10,IF(SUMIF(I196:I225,"&gt;0")/ABS(SUMIF(I196:I225,"&lt;0"))&gt;10,10,SUMIF(I196:I225,"&gt;0")/ABS(SUMIF(I196:I225,"&lt;0")))))</f>
        <v>0.337227962580272</v>
      </c>
      <c r="X226" s="17">
        <f ca="1" t="shared" si="64"/>
        <v>-0.232412777265183</v>
      </c>
      <c r="Y226" s="9">
        <f ca="1" t="shared" si="65"/>
        <v>-0.0185231005048409</v>
      </c>
      <c r="Z226" s="5">
        <f ca="1" t="shared" si="66"/>
        <v>0.132459862421237</v>
      </c>
      <c r="AA226">
        <f ca="1" t="shared" si="57"/>
        <v>0</v>
      </c>
      <c r="AB226">
        <f ca="1" t="shared" si="53"/>
        <v>9799.99</v>
      </c>
      <c r="AC226">
        <f ca="1" t="shared" si="67"/>
        <v>0</v>
      </c>
      <c r="AD226" s="5">
        <f ca="1" t="shared" si="52"/>
        <v>0</v>
      </c>
      <c r="AE226">
        <f ca="1">IF(X226&gt;=$Y$1,I226,0)</f>
        <v>0</v>
      </c>
    </row>
    <row r="227" spans="1:31">
      <c r="A227" cm="1">
        <f ca="1" t="array" ref="A227">INDEX(Sheet1!$A$2:$J$621,RANDBETWEEN(1,COUNTA(Sheet1!$A$2:$A$621)),COLUMN(A226))</f>
        <v>3275525</v>
      </c>
      <c r="B227" t="str">
        <f ca="1">VLOOKUP($A227,Sheet1!$A$2:$J$621,COLUMN(B227)-COLUMN($B$4)+2,FALSE)</f>
        <v>2025-04-19 08:02:12</v>
      </c>
      <c r="C227" t="str">
        <f ca="1">VLOOKUP($A227,Sheet1!$A$2:$J$621,COLUMN(C227)-COLUMN($B$4)+2,FALSE)</f>
        <v>小单31.45  小双34.28  大单34.28</v>
      </c>
      <c r="D227" t="str">
        <f ca="1">VLOOKUP($A227,Sheet1!$A$2:$J$621,COLUMN(D227)-COLUMN($B$4)+2,FALSE)</f>
        <v>小单</v>
      </c>
      <c r="E227">
        <f ca="1">VLOOKUP($A227,Sheet1!$A$2:$J$621,COLUMN(E227)-COLUMN($B$4)+2,FALSE)</f>
        <v>100.01</v>
      </c>
      <c r="F227">
        <f ca="1">VLOOKUP($A227,Sheet1!$A$2:$J$621,COLUMN(F227)-COLUMN($B$4)+2,FALSE)</f>
        <v>11</v>
      </c>
      <c r="G227" t="str">
        <f ca="1">VLOOKUP($A227,Sheet1!$A$2:$J$621,COLUMN(G227)-COLUMN($B$4)+2,FALSE)</f>
        <v>小单</v>
      </c>
      <c r="H227">
        <f ca="1">VLOOKUP($A227,Sheet1!$A$2:$J$621,COLUMN(H227)-COLUMN($B$4)+2,FALSE)</f>
        <v>148.444</v>
      </c>
      <c r="I227">
        <f ca="1">VLOOKUP($A227,Sheet1!$A$2:$J$621,COLUMN(I227)-COLUMN($B$4)+2,FALSE)</f>
        <v>48.434</v>
      </c>
      <c r="J227" t="str">
        <f ca="1">VLOOKUP($A227,Sheet1!$A$2:$J$621,COLUMN(J227)-COLUMN($B$4)+2,FALSE)</f>
        <v>是</v>
      </c>
      <c r="K227">
        <f ca="1" t="shared" si="54"/>
        <v>1</v>
      </c>
      <c r="L227" s="7">
        <f ca="1" t="shared" si="55"/>
        <v>1</v>
      </c>
      <c r="M227" s="7" cm="1">
        <f ca="1" t="array" ref="M227">IF(L226="",IF(OR(G226=0,G226=""),M226,""),IF(ROW()&lt;32,"",AVERAGE(IF(OFFSET(L$2,ROW()-31,0,30,1)&lt;&gt;"",OFFSET(L$2,ROW()-31,0,30,1)))))</f>
        <v>0.533333333333333</v>
      </c>
      <c r="N227" s="8">
        <f ca="1" t="shared" si="68"/>
        <v>0.563440860215054</v>
      </c>
      <c r="O227" s="7">
        <f ca="1" t="array" ref="O227">IF(L226="","",IF(ROW()&lt;32,"",AVERAGE(IF(OFFSET(L$2,ROW()-21,0,20,1)&lt;&gt;"",OFFSET(L$2,ROW()-21,0,20,1)))))</f>
        <v>0.6</v>
      </c>
      <c r="P227" s="8">
        <f ca="1" t="shared" si="59"/>
        <v>0.625806451612903</v>
      </c>
      <c r="Q227" s="7">
        <f ca="1" t="shared" si="56"/>
        <v>48.434</v>
      </c>
      <c r="R227" s="7">
        <f ca="1" t="shared" si="58"/>
        <v>8694.79679999994</v>
      </c>
      <c r="S227" s="14">
        <f ca="1" t="shared" si="60"/>
        <v>-0.114123447690971</v>
      </c>
      <c r="T227" s="15">
        <f ca="1" t="shared" si="61"/>
        <v>0.563440860215054</v>
      </c>
      <c r="U227" s="14">
        <f ca="1" t="shared" si="62"/>
        <v>0.121428348011032</v>
      </c>
      <c r="V227" s="9">
        <f ca="1" t="shared" si="63"/>
        <v>-3.35892247466601</v>
      </c>
      <c r="W227" s="16">
        <f ca="1" t="shared" si="69"/>
        <v>0.293996379176052</v>
      </c>
      <c r="X227" s="17">
        <f ca="1" t="shared" si="64"/>
        <v>-0.264469976216586</v>
      </c>
      <c r="Y227" s="9">
        <f ca="1" t="shared" si="65"/>
        <v>-0.0347919023260095</v>
      </c>
      <c r="Z227" s="5">
        <f ca="1" t="shared" si="66"/>
        <v>0.131693757703403</v>
      </c>
      <c r="AA227">
        <f ca="1" t="shared" si="57"/>
        <v>0</v>
      </c>
      <c r="AB227">
        <f ca="1" t="shared" si="53"/>
        <v>9799.99</v>
      </c>
      <c r="AC227">
        <f ca="1" t="shared" si="67"/>
        <v>1</v>
      </c>
      <c r="AD227" s="5">
        <f ca="1" t="shared" si="52"/>
        <v>0</v>
      </c>
      <c r="AE227">
        <f ca="1">IF(X227&gt;=$Y$1,I227,0)</f>
        <v>0</v>
      </c>
    </row>
    <row r="228" spans="1:31">
      <c r="A228" cm="1">
        <f ca="1" t="array" ref="A228">INDEX(Sheet1!$A$2:$J$621,RANDBETWEEN(1,COUNTA(Sheet1!$A$2:$A$621)),COLUMN(A227))</f>
        <v>3275669</v>
      </c>
      <c r="B228" t="str">
        <f ca="1">VLOOKUP($A228,Sheet1!$A$2:$J$621,COLUMN(B228)-COLUMN($B$4)+2,FALSE)</f>
        <v>2025-04-19 16:26:16</v>
      </c>
      <c r="C228" t="str">
        <f ca="1">VLOOKUP($A228,Sheet1!$A$2:$J$621,COLUMN(C228)-COLUMN($B$4)+2,FALSE)</f>
        <v>小单31.45  小双34.28  大单34.28</v>
      </c>
      <c r="D228" t="str">
        <f ca="1">VLOOKUP($A228,Sheet1!$A$2:$J$621,COLUMN(D228)-COLUMN($B$4)+2,FALSE)</f>
        <v>小单</v>
      </c>
      <c r="E228">
        <f ca="1">VLOOKUP($A228,Sheet1!$A$2:$J$621,COLUMN(E228)-COLUMN($B$4)+2,FALSE)</f>
        <v>100.01</v>
      </c>
      <c r="F228">
        <f ca="1">VLOOKUP($A228,Sheet1!$A$2:$J$621,COLUMN(F228)-COLUMN($B$4)+2,FALSE)</f>
        <v>17</v>
      </c>
      <c r="G228" t="str">
        <f ca="1">VLOOKUP($A228,Sheet1!$A$2:$J$621,COLUMN(G228)-COLUMN($B$4)+2,FALSE)</f>
        <v>大单</v>
      </c>
      <c r="H228">
        <f ca="1">VLOOKUP($A228,Sheet1!$A$2:$J$621,COLUMN(H228)-COLUMN($B$4)+2,FALSE)</f>
        <v>148.4324</v>
      </c>
      <c r="I228">
        <f ca="1">VLOOKUP($A228,Sheet1!$A$2:$J$621,COLUMN(I228)-COLUMN($B$4)+2,FALSE)</f>
        <v>48.4224</v>
      </c>
      <c r="J228" t="str">
        <f ca="1">VLOOKUP($A228,Sheet1!$A$2:$J$621,COLUMN(J228)-COLUMN($B$4)+2,FALSE)</f>
        <v>是</v>
      </c>
      <c r="K228">
        <f ca="1" t="shared" si="54"/>
        <v>1</v>
      </c>
      <c r="L228" s="7">
        <f ca="1" t="shared" si="55"/>
        <v>1</v>
      </c>
      <c r="M228" s="7" cm="1">
        <f ca="1" t="array" ref="M228">IF(L227="",IF(OR(G227=0,G227=""),M227,""),IF(ROW()&lt;32,"",AVERAGE(IF(OFFSET(L$2,ROW()-31,0,30,1)&lt;&gt;"",OFFSET(L$2,ROW()-31,0,30,1)))))</f>
        <v>0.533333333333333</v>
      </c>
      <c r="N228" s="8">
        <f ca="1" t="shared" si="68"/>
        <v>0.563440860215054</v>
      </c>
      <c r="O228" s="7">
        <f ca="1" t="array" ref="O228">IF(L227="","",IF(ROW()&lt;32,"",AVERAGE(IF(OFFSET(L$2,ROW()-21,0,20,1)&lt;&gt;"",OFFSET(L$2,ROW()-21,0,20,1)))))</f>
        <v>0.6</v>
      </c>
      <c r="P228" s="8">
        <f ca="1" t="shared" si="59"/>
        <v>0.625806451612903</v>
      </c>
      <c r="Q228" s="7">
        <f ca="1" t="shared" si="56"/>
        <v>48.4224</v>
      </c>
      <c r="R228" s="7">
        <f ca="1" t="shared" si="58"/>
        <v>8743.21919999994</v>
      </c>
      <c r="S228" s="14">
        <f ca="1" t="shared" si="60"/>
        <v>-0.113559920121269</v>
      </c>
      <c r="T228" s="15">
        <f ca="1" t="shared" si="61"/>
        <v>0.563440860215054</v>
      </c>
      <c r="U228" s="14">
        <f ca="1" t="shared" si="62"/>
        <v>0.121428348011032</v>
      </c>
      <c r="V228" s="9">
        <f ca="1" t="shared" si="63"/>
        <v>-3.78721189684591</v>
      </c>
      <c r="W228" s="16">
        <f ca="1" t="shared" si="69"/>
        <v>0.337234406595116</v>
      </c>
      <c r="X228" s="17">
        <f ca="1" t="shared" si="64"/>
        <v>-0.302806057421759</v>
      </c>
      <c r="Y228" s="9">
        <f ca="1" t="shared" si="65"/>
        <v>-0.0517762378480121</v>
      </c>
      <c r="Z228" s="5">
        <f ca="1" t="shared" si="66"/>
        <v>0.132305832225131</v>
      </c>
      <c r="AA228">
        <f ca="1" t="shared" si="57"/>
        <v>0</v>
      </c>
      <c r="AB228">
        <f ca="1" t="shared" si="53"/>
        <v>9799.99</v>
      </c>
      <c r="AC228">
        <f ca="1" t="shared" si="67"/>
        <v>0</v>
      </c>
      <c r="AD228" s="5">
        <f ca="1" t="shared" si="52"/>
        <v>0</v>
      </c>
      <c r="AE228">
        <f ca="1">IF(X228&gt;=$Y$1,I228,0)</f>
        <v>0</v>
      </c>
    </row>
    <row r="229" spans="1:31">
      <c r="A229" cm="1">
        <f ca="1" t="array" ref="A229">INDEX(Sheet1!$A$2:$J$621,RANDBETWEEN(1,COUNTA(Sheet1!$A$2:$A$621)),COLUMN(A228))</f>
        <v>3275833</v>
      </c>
      <c r="B229" t="str">
        <f ca="1">VLOOKUP($A229,Sheet1!$A$2:$J$621,COLUMN(B229)-COLUMN($B$4)+2,FALSE)</f>
        <v>2025-04-20 02:33:13</v>
      </c>
      <c r="C229" t="str">
        <f ca="1">VLOOKUP($A229,Sheet1!$A$2:$J$621,COLUMN(C229)-COLUMN($B$4)+2,FALSE)</f>
        <v>小单31.45  小双34.28  大单34.28</v>
      </c>
      <c r="D229" t="str">
        <f ca="1">VLOOKUP($A229,Sheet1!$A$2:$J$621,COLUMN(D229)-COLUMN($B$4)+2,FALSE)</f>
        <v>小单</v>
      </c>
      <c r="E229">
        <f ca="1">VLOOKUP($A229,Sheet1!$A$2:$J$621,COLUMN(E229)-COLUMN($B$4)+2,FALSE)</f>
        <v>100.01</v>
      </c>
      <c r="F229">
        <f ca="1">VLOOKUP($A229,Sheet1!$A$2:$J$621,COLUMN(F229)-COLUMN($B$4)+2,FALSE)</f>
        <v>18</v>
      </c>
      <c r="G229" t="str">
        <f ca="1">VLOOKUP($A229,Sheet1!$A$2:$J$621,COLUMN(G229)-COLUMN($B$4)+2,FALSE)</f>
        <v>大双</v>
      </c>
      <c r="H229">
        <f ca="1">VLOOKUP($A229,Sheet1!$A$2:$J$621,COLUMN(H229)-COLUMN($B$4)+2,FALSE)</f>
        <v>0</v>
      </c>
      <c r="I229">
        <f ca="1">VLOOKUP($A229,Sheet1!$A$2:$J$621,COLUMN(I229)-COLUMN($B$4)+2,FALSE)</f>
        <v>-100.01</v>
      </c>
      <c r="J229" t="str">
        <f ca="1">VLOOKUP($A229,Sheet1!$A$2:$J$621,COLUMN(J229)-COLUMN($B$4)+2,FALSE)</f>
        <v>否</v>
      </c>
      <c r="K229">
        <f ca="1" t="shared" si="54"/>
        <v>0</v>
      </c>
      <c r="L229" s="7">
        <f ca="1" t="shared" si="55"/>
        <v>0</v>
      </c>
      <c r="M229" s="7" cm="1">
        <f ca="1" t="array" ref="M229">IF(L228="",IF(OR(G228=0,G228=""),M228,""),IF(ROW()&lt;32,"",AVERAGE(IF(OFFSET(L$2,ROW()-31,0,30,1)&lt;&gt;"",OFFSET(L$2,ROW()-31,0,30,1)))))</f>
        <v>0.533333333333333</v>
      </c>
      <c r="N229" s="8">
        <f ca="1" t="shared" si="68"/>
        <v>0.563440860215054</v>
      </c>
      <c r="O229" s="7">
        <f ca="1" t="array" ref="O229">IF(L228="","",IF(ROW()&lt;32,"",AVERAGE(IF(OFFSET(L$2,ROW()-21,0,20,1)&lt;&gt;"",OFFSET(L$2,ROW()-21,0,20,1)))))</f>
        <v>0.6</v>
      </c>
      <c r="P229" s="8">
        <f ca="1" t="shared" si="59"/>
        <v>0.625806451612903</v>
      </c>
      <c r="Q229" s="7">
        <f ca="1" t="shared" si="56"/>
        <v>-100.01</v>
      </c>
      <c r="R229" s="7">
        <f ca="1" t="shared" si="58"/>
        <v>8643.20919999994</v>
      </c>
      <c r="S229" s="14">
        <f ca="1" t="shared" si="60"/>
        <v>-0.0994419790874734</v>
      </c>
      <c r="T229" s="15">
        <f ca="1" t="shared" si="61"/>
        <v>0.563440860215054</v>
      </c>
      <c r="U229" s="14">
        <f ca="1" t="shared" si="62"/>
        <v>0.112378995249236</v>
      </c>
      <c r="V229" s="9">
        <f ca="1" t="shared" si="63"/>
        <v>-4.49725025261454</v>
      </c>
      <c r="W229" s="16">
        <f ca="1" t="shared" si="69"/>
        <v>0.337227962580272</v>
      </c>
      <c r="X229" s="17">
        <f ca="1" t="shared" si="64"/>
        <v>-0.366860349261429</v>
      </c>
      <c r="Y229" s="9">
        <f ca="1" t="shared" si="65"/>
        <v>-0.0711981897078272</v>
      </c>
      <c r="Z229" s="5">
        <f ca="1" t="shared" si="66"/>
        <v>0.134351596539521</v>
      </c>
      <c r="AA229">
        <f ca="1" t="shared" si="57"/>
        <v>0</v>
      </c>
      <c r="AB229">
        <f ca="1" t="shared" si="53"/>
        <v>9799.99</v>
      </c>
      <c r="AC229">
        <f ca="1" t="shared" si="67"/>
        <v>0</v>
      </c>
      <c r="AD229" s="5">
        <f ca="1" t="shared" si="52"/>
        <v>0</v>
      </c>
      <c r="AE229">
        <f ca="1">IF(X229&gt;=$Y$1,I229,0)</f>
        <v>0</v>
      </c>
    </row>
    <row r="230" spans="1:31">
      <c r="A230" cm="1">
        <f ca="1" t="array" ref="A230">INDEX(Sheet1!$A$2:$J$621,RANDBETWEEN(1,COUNTA(Sheet1!$A$2:$A$621)),COLUMN(A229))</f>
        <v>3275516</v>
      </c>
      <c r="B230" t="str">
        <f ca="1">VLOOKUP($A230,Sheet1!$A$2:$J$621,COLUMN(B230)-COLUMN($B$4)+2,FALSE)</f>
        <v>2025-04-19 07:30:45</v>
      </c>
      <c r="C230" t="str">
        <f ca="1">VLOOKUP($A230,Sheet1!$A$2:$J$621,COLUMN(C230)-COLUMN($B$4)+2,FALSE)</f>
        <v>小单31.45  小双34.28  大单34.28</v>
      </c>
      <c r="D230" t="str">
        <f ca="1">VLOOKUP($A230,Sheet1!$A$2:$J$621,COLUMN(D230)-COLUMN($B$4)+2,FALSE)</f>
        <v>小单</v>
      </c>
      <c r="E230">
        <f ca="1">VLOOKUP($A230,Sheet1!$A$2:$J$621,COLUMN(E230)-COLUMN($B$4)+2,FALSE)</f>
        <v>100.01</v>
      </c>
      <c r="F230">
        <f ca="1">VLOOKUP($A230,Sheet1!$A$2:$J$621,COLUMN(F230)-COLUMN($B$4)+2,FALSE)</f>
        <v>9</v>
      </c>
      <c r="G230" t="str">
        <f ca="1">VLOOKUP($A230,Sheet1!$A$2:$J$621,COLUMN(G230)-COLUMN($B$4)+2,FALSE)</f>
        <v>小单</v>
      </c>
      <c r="H230">
        <f ca="1">VLOOKUP($A230,Sheet1!$A$2:$J$621,COLUMN(H230)-COLUMN($B$4)+2,FALSE)</f>
        <v>148.444</v>
      </c>
      <c r="I230">
        <f ca="1">VLOOKUP($A230,Sheet1!$A$2:$J$621,COLUMN(I230)-COLUMN($B$4)+2,FALSE)</f>
        <v>48.434</v>
      </c>
      <c r="J230" t="str">
        <f ca="1">VLOOKUP($A230,Sheet1!$A$2:$J$621,COLUMN(J230)-COLUMN($B$4)+2,FALSE)</f>
        <v>是</v>
      </c>
      <c r="K230">
        <f ca="1" t="shared" si="54"/>
        <v>1</v>
      </c>
      <c r="L230" s="7">
        <f ca="1" t="shared" si="55"/>
        <v>1</v>
      </c>
      <c r="M230" s="7" cm="1">
        <f ca="1" t="array" ref="M230">IF(L229="",IF(OR(G229=0,G229=""),M229,""),IF(ROW()&lt;32,"",AVERAGE(IF(OFFSET(L$2,ROW()-31,0,30,1)&lt;&gt;"",OFFSET(L$2,ROW()-31,0,30,1)))))</f>
        <v>0.566666666666667</v>
      </c>
      <c r="N230" s="8">
        <f ca="1" t="shared" si="68"/>
        <v>0.498924731182796</v>
      </c>
      <c r="O230" s="7">
        <f ca="1" t="array" ref="O230">IF(L229="","",IF(ROW()&lt;32,"",AVERAGE(IF(OFFSET(L$2,ROW()-21,0,20,1)&lt;&gt;"",OFFSET(L$2,ROW()-21,0,20,1)))))</f>
        <v>0.65</v>
      </c>
      <c r="P230" s="8">
        <f ca="1" t="shared" si="59"/>
        <v>0.608064516129032</v>
      </c>
      <c r="Q230" s="7">
        <f ca="1" t="shared" si="56"/>
        <v>48.434</v>
      </c>
      <c r="R230" s="7">
        <f ca="1" t="shared" si="58"/>
        <v>8691.64319999994</v>
      </c>
      <c r="S230" s="14">
        <f ca="1" t="shared" si="60"/>
        <v>-0.100477939274084</v>
      </c>
      <c r="T230" s="15">
        <f ca="1" t="shared" si="61"/>
        <v>0.498924731182796</v>
      </c>
      <c r="U230" s="14">
        <f ca="1" t="shared" si="62"/>
        <v>0.103141284384422</v>
      </c>
      <c r="V230" s="9">
        <f ca="1" t="shared" si="63"/>
        <v>-5.18164766761141</v>
      </c>
      <c r="W230" s="16">
        <f ca="1" t="shared" si="69"/>
        <v>0.337226089226889</v>
      </c>
      <c r="X230" s="17">
        <f ca="1" t="shared" si="64"/>
        <v>-0.445742978699444</v>
      </c>
      <c r="Y230" s="9">
        <f ca="1" t="shared" si="65"/>
        <v>-0.0918630263997275</v>
      </c>
      <c r="Z230" s="5">
        <f ca="1" t="shared" si="66"/>
        <v>0.142450221301183</v>
      </c>
      <c r="AA230">
        <f ca="1" t="shared" si="57"/>
        <v>0</v>
      </c>
      <c r="AB230">
        <f ca="1" t="shared" si="53"/>
        <v>9799.99</v>
      </c>
      <c r="AC230">
        <f ca="1" t="shared" si="67"/>
        <v>0</v>
      </c>
      <c r="AD230" s="5">
        <f ca="1" t="shared" si="52"/>
        <v>0</v>
      </c>
      <c r="AE230">
        <f ca="1">IF(X230&gt;=$Y$1,I230,0)</f>
        <v>0</v>
      </c>
    </row>
    <row r="231" spans="1:31">
      <c r="A231" cm="1">
        <f ca="1" t="array" ref="A231">INDEX(Sheet1!$A$2:$J$621,RANDBETWEEN(1,COUNTA(Sheet1!$A$2:$A$621)),COLUMN(A230))</f>
        <v>3275464</v>
      </c>
      <c r="B231" t="str">
        <f ca="1">VLOOKUP($A231,Sheet1!$A$2:$J$621,COLUMN(B231)-COLUMN($B$4)+2,FALSE)</f>
        <v>2025-04-19 04:28:48</v>
      </c>
      <c r="C231" t="str">
        <f ca="1">VLOOKUP($A231,Sheet1!$A$2:$J$621,COLUMN(C231)-COLUMN($B$4)+2,FALSE)</f>
        <v>小单31.45  小双34.28  大单34.28</v>
      </c>
      <c r="D231" t="str">
        <f ca="1">VLOOKUP($A231,Sheet1!$A$2:$J$621,COLUMN(D231)-COLUMN($B$4)+2,FALSE)</f>
        <v>小单</v>
      </c>
      <c r="E231">
        <f ca="1">VLOOKUP($A231,Sheet1!$A$2:$J$621,COLUMN(E231)-COLUMN($B$4)+2,FALSE)</f>
        <v>100.01</v>
      </c>
      <c r="F231">
        <f ca="1">VLOOKUP($A231,Sheet1!$A$2:$J$621,COLUMN(F231)-COLUMN($B$4)+2,FALSE)</f>
        <v>15</v>
      </c>
      <c r="G231" t="str">
        <f ca="1">VLOOKUP($A231,Sheet1!$A$2:$J$621,COLUMN(G231)-COLUMN($B$4)+2,FALSE)</f>
        <v>大单</v>
      </c>
      <c r="H231">
        <f ca="1">VLOOKUP($A231,Sheet1!$A$2:$J$621,COLUMN(H231)-COLUMN($B$4)+2,FALSE)</f>
        <v>148.4324</v>
      </c>
      <c r="I231">
        <f ca="1">VLOOKUP($A231,Sheet1!$A$2:$J$621,COLUMN(I231)-COLUMN($B$4)+2,FALSE)</f>
        <v>48.4224</v>
      </c>
      <c r="J231" t="str">
        <f ca="1">VLOOKUP($A231,Sheet1!$A$2:$J$621,COLUMN(J231)-COLUMN($B$4)+2,FALSE)</f>
        <v>是</v>
      </c>
      <c r="K231">
        <f ca="1" t="shared" si="54"/>
        <v>1</v>
      </c>
      <c r="L231" s="7">
        <f ca="1" t="shared" si="55"/>
        <v>1</v>
      </c>
      <c r="M231" s="7" cm="1">
        <f ca="1" t="array" ref="M231">IF(L230="",IF(OR(G230=0,G230=""),M230,""),IF(ROW()&lt;32,"",AVERAGE(IF(OFFSET(L$2,ROW()-31,0,30,1)&lt;&gt;"",OFFSET(L$2,ROW()-31,0,30,1)))))</f>
        <v>0.6</v>
      </c>
      <c r="N231" s="8">
        <f ca="1" t="shared" si="68"/>
        <v>0.594623655913979</v>
      </c>
      <c r="O231" s="7">
        <f ca="1" t="array" ref="O231">IF(L230="","",IF(ROW()&lt;32,"",AVERAGE(IF(OFFSET(L$2,ROW()-21,0,20,1)&lt;&gt;"",OFFSET(L$2,ROW()-21,0,20,1)))))</f>
        <v>0.65</v>
      </c>
      <c r="P231" s="8">
        <f ca="1" t="shared" si="59"/>
        <v>0.67258064516129</v>
      </c>
      <c r="Q231" s="7">
        <f ca="1" t="shared" si="56"/>
        <v>48.4224</v>
      </c>
      <c r="R231" s="7">
        <f ca="1" t="shared" si="58"/>
        <v>8740.06559999994</v>
      </c>
      <c r="S231" s="14">
        <f ca="1" t="shared" si="60"/>
        <v>-0.0859232886103063</v>
      </c>
      <c r="T231" s="15">
        <f ca="1" t="shared" si="61"/>
        <v>0.594623655913979</v>
      </c>
      <c r="U231" s="14">
        <f ca="1" t="shared" si="62"/>
        <v>0.0937083195669339</v>
      </c>
      <c r="V231" s="9">
        <f ca="1" t="shared" si="63"/>
        <v>-6.25210573260405</v>
      </c>
      <c r="W231" s="16">
        <f ca="1" t="shared" si="69"/>
        <v>0.385549810896814</v>
      </c>
      <c r="X231" s="17">
        <f ca="1" t="shared" si="64"/>
        <v>-0.5216203434411</v>
      </c>
      <c r="Y231" s="9">
        <f ca="1" t="shared" si="65"/>
        <v>-0.114222574524336</v>
      </c>
      <c r="Z231" s="5">
        <f ca="1" t="shared" si="66"/>
        <v>0.154958036935478</v>
      </c>
      <c r="AA231">
        <f ca="1" t="shared" si="57"/>
        <v>0</v>
      </c>
      <c r="AB231">
        <f ca="1" t="shared" si="53"/>
        <v>9799.99</v>
      </c>
      <c r="AC231">
        <f ca="1" t="shared" si="67"/>
        <v>0</v>
      </c>
      <c r="AD231" s="5">
        <f ca="1" t="shared" si="52"/>
        <v>0</v>
      </c>
      <c r="AE231">
        <f ca="1">IF(X231&gt;=$Y$1,I231,0)</f>
        <v>0</v>
      </c>
    </row>
    <row r="232" spans="1:31">
      <c r="A232" cm="1">
        <f ca="1" t="array" ref="A232">INDEX(Sheet1!$A$2:$J$621,RANDBETWEEN(1,COUNTA(Sheet1!$A$2:$A$621)),COLUMN(A231))</f>
        <v>3275627</v>
      </c>
      <c r="B232" t="str">
        <f ca="1">VLOOKUP($A232,Sheet1!$A$2:$J$621,COLUMN(B232)-COLUMN($B$4)+2,FALSE)</f>
        <v>2025-04-19 13:59:12</v>
      </c>
      <c r="C232" t="str">
        <f ca="1">VLOOKUP($A232,Sheet1!$A$2:$J$621,COLUMN(C232)-COLUMN($B$4)+2,FALSE)</f>
        <v>大双31.45  小双34.28  大单34.28</v>
      </c>
      <c r="D232" t="str">
        <f ca="1">VLOOKUP($A232,Sheet1!$A$2:$J$621,COLUMN(D232)-COLUMN($B$4)+2,FALSE)</f>
        <v>大双</v>
      </c>
      <c r="E232">
        <f ca="1">VLOOKUP($A232,Sheet1!$A$2:$J$621,COLUMN(E232)-COLUMN($B$4)+2,FALSE)</f>
        <v>100.01</v>
      </c>
      <c r="F232">
        <f ca="1">VLOOKUP($A232,Sheet1!$A$2:$J$621,COLUMN(F232)-COLUMN($B$4)+2,FALSE)</f>
        <v>9</v>
      </c>
      <c r="G232" t="str">
        <f ca="1">VLOOKUP($A232,Sheet1!$A$2:$J$621,COLUMN(G232)-COLUMN($B$4)+2,FALSE)</f>
        <v>小单</v>
      </c>
      <c r="H232">
        <f ca="1">VLOOKUP($A232,Sheet1!$A$2:$J$621,COLUMN(H232)-COLUMN($B$4)+2,FALSE)</f>
        <v>0</v>
      </c>
      <c r="I232">
        <f ca="1">VLOOKUP($A232,Sheet1!$A$2:$J$621,COLUMN(I232)-COLUMN($B$4)+2,FALSE)</f>
        <v>-100.01</v>
      </c>
      <c r="J232" t="str">
        <f ca="1">VLOOKUP($A232,Sheet1!$A$2:$J$621,COLUMN(J232)-COLUMN($B$4)+2,FALSE)</f>
        <v>否</v>
      </c>
      <c r="K232">
        <f ca="1" t="shared" si="54"/>
        <v>0</v>
      </c>
      <c r="L232" s="7">
        <f ca="1" t="shared" si="55"/>
        <v>0</v>
      </c>
      <c r="M232" s="7" cm="1">
        <f ca="1" t="array" ref="M232">IF(L231="",IF(OR(G231=0,G231=""),M231,""),IF(ROW()&lt;32,"",AVERAGE(IF(OFFSET(L$2,ROW()-31,0,30,1)&lt;&gt;"",OFFSET(L$2,ROW()-31,0,30,1)))))</f>
        <v>0.6</v>
      </c>
      <c r="N232" s="8">
        <f ca="1" t="shared" si="68"/>
        <v>0.625806451612903</v>
      </c>
      <c r="O232" s="7">
        <f ca="1" t="array" ref="O232">IF(L231="","",IF(ROW()&lt;32,"",AVERAGE(IF(OFFSET(L$2,ROW()-21,0,20,1)&lt;&gt;"",OFFSET(L$2,ROW()-21,0,20,1)))))</f>
        <v>0.65</v>
      </c>
      <c r="P232" s="8">
        <f ca="1" t="shared" si="59"/>
        <v>0.67258064516129</v>
      </c>
      <c r="Q232" s="7">
        <f ca="1" t="shared" si="56"/>
        <v>-100.01</v>
      </c>
      <c r="R232" s="7">
        <f ca="1" t="shared" si="58"/>
        <v>8640.05559999994</v>
      </c>
      <c r="S232" s="14">
        <f ca="1" t="shared" si="60"/>
        <v>-0.07106045114833</v>
      </c>
      <c r="T232" s="15">
        <f ca="1" t="shared" si="61"/>
        <v>0.625806451612903</v>
      </c>
      <c r="U232" s="14">
        <f ca="1" t="shared" si="62"/>
        <v>0.0840748178027367</v>
      </c>
      <c r="V232" s="9">
        <f ca="1" t="shared" si="63"/>
        <v>-6.81411587159871</v>
      </c>
      <c r="W232" s="16">
        <f ca="1" t="shared" si="69"/>
        <v>0.439909006824488</v>
      </c>
      <c r="X232" s="17">
        <f ca="1" t="shared" si="64"/>
        <v>-0.558799976840162</v>
      </c>
      <c r="Y232" s="9">
        <f ca="1" t="shared" si="65"/>
        <v>-0.137257196734461</v>
      </c>
      <c r="Z232" s="5">
        <f ca="1" t="shared" si="66"/>
        <v>0.167466204921012</v>
      </c>
      <c r="AA232">
        <f ca="1" t="shared" si="57"/>
        <v>0</v>
      </c>
      <c r="AB232">
        <f ca="1" t="shared" si="53"/>
        <v>9799.99</v>
      </c>
      <c r="AC232">
        <f ca="1" t="shared" si="67"/>
        <v>0</v>
      </c>
      <c r="AD232" s="5">
        <f ca="1" t="shared" si="52"/>
        <v>0</v>
      </c>
      <c r="AE232">
        <f ca="1">IF(X232&gt;=$Y$1,I232,0)</f>
        <v>0</v>
      </c>
    </row>
    <row r="233" spans="1:31">
      <c r="A233" cm="1">
        <f ca="1" t="array" ref="A233">INDEX(Sheet1!$A$2:$J$621,RANDBETWEEN(1,COUNTA(Sheet1!$A$2:$A$621)),COLUMN(A232))</f>
        <v>3275447</v>
      </c>
      <c r="B233" t="str">
        <f ca="1">VLOOKUP($A233,Sheet1!$A$2:$J$621,COLUMN(B233)-COLUMN($B$4)+2,FALSE)</f>
        <v>2025-04-19 03:29:16</v>
      </c>
      <c r="C233" t="str">
        <f ca="1">VLOOKUP($A233,Sheet1!$A$2:$J$621,COLUMN(C233)-COLUMN($B$4)+2,FALSE)</f>
        <v>小单31.45  小双34.28  大单34.28</v>
      </c>
      <c r="D233" t="str">
        <f ca="1">VLOOKUP($A233,Sheet1!$A$2:$J$621,COLUMN(D233)-COLUMN($B$4)+2,FALSE)</f>
        <v>小单</v>
      </c>
      <c r="E233">
        <f ca="1">VLOOKUP($A233,Sheet1!$A$2:$J$621,COLUMN(E233)-COLUMN($B$4)+2,FALSE)</f>
        <v>100.01</v>
      </c>
      <c r="F233">
        <f ca="1">VLOOKUP($A233,Sheet1!$A$2:$J$621,COLUMN(F233)-COLUMN($B$4)+2,FALSE)</f>
        <v>13</v>
      </c>
      <c r="G233" t="str">
        <f ca="1">VLOOKUP($A233,Sheet1!$A$2:$J$621,COLUMN(G233)-COLUMN($B$4)+2,FALSE)</f>
        <v>小单</v>
      </c>
      <c r="H233">
        <f ca="1">VLOOKUP($A233,Sheet1!$A$2:$J$621,COLUMN(H233)-COLUMN($B$4)+2,FALSE)</f>
        <v>0</v>
      </c>
      <c r="I233">
        <f ca="1">VLOOKUP($A233,Sheet1!$A$2:$J$621,COLUMN(I233)-COLUMN($B$4)+2,FALSE)</f>
        <v>-100.01</v>
      </c>
      <c r="J233" t="str">
        <f ca="1">VLOOKUP($A233,Sheet1!$A$2:$J$621,COLUMN(J233)-COLUMN($B$4)+2,FALSE)</f>
        <v>否</v>
      </c>
      <c r="K233">
        <f ca="1" t="shared" si="54"/>
        <v>0</v>
      </c>
      <c r="L233" s="7">
        <f ca="1" t="shared" si="55"/>
        <v>1</v>
      </c>
      <c r="M233" s="7" cm="1">
        <f ca="1" t="array" ref="M233">IF(L232="",IF(OR(G232=0,G232=""),M232,""),IF(ROW()&lt;32,"",AVERAGE(IF(OFFSET(L$2,ROW()-31,0,30,1)&lt;&gt;"",OFFSET(L$2,ROW()-31,0,30,1)))))</f>
        <v>0.633333333333333</v>
      </c>
      <c r="N233" s="8">
        <f ca="1" t="shared" si="68"/>
        <v>0.561290322580645</v>
      </c>
      <c r="O233" s="7">
        <f ca="1" t="array" ref="O233">IF(L232="","",IF(ROW()&lt;32,"",AVERAGE(IF(OFFSET(L$2,ROW()-21,0,20,1)&lt;&gt;"",OFFSET(L$2,ROW()-21,0,20,1)))))</f>
        <v>0.65</v>
      </c>
      <c r="P233" s="8">
        <f ca="1" t="shared" si="59"/>
        <v>0.608064516129032</v>
      </c>
      <c r="Q233" s="7">
        <f ca="1" t="shared" si="56"/>
        <v>-68.1</v>
      </c>
      <c r="R233" s="7">
        <f ca="1" t="shared" si="58"/>
        <v>8571.95559999994</v>
      </c>
      <c r="S233" s="14">
        <f ca="1" t="shared" si="60"/>
        <v>-0.0718249063956496</v>
      </c>
      <c r="T233" s="15">
        <f ca="1" t="shared" si="61"/>
        <v>0.561290322580645</v>
      </c>
      <c r="U233" s="14">
        <f ca="1" t="shared" si="62"/>
        <v>0.0742353100370629</v>
      </c>
      <c r="V233" s="9">
        <f ca="1" t="shared" si="63"/>
        <v>-6.89219175925668</v>
      </c>
      <c r="W233" s="16">
        <f ca="1" t="shared" si="69"/>
        <v>0.439909006824488</v>
      </c>
      <c r="X233" s="17">
        <f ca="1" t="shared" si="64"/>
        <v>-0.576788275656904</v>
      </c>
      <c r="Y233" s="9">
        <f ca="1" t="shared" si="65"/>
        <v>-0.159854981235637</v>
      </c>
      <c r="Z233" s="5">
        <f ca="1" t="shared" si="66"/>
        <v>0.179107038392002</v>
      </c>
      <c r="AA233">
        <f ca="1" t="shared" si="57"/>
        <v>0</v>
      </c>
      <c r="AB233">
        <f ca="1" t="shared" si="53"/>
        <v>9799.99</v>
      </c>
      <c r="AC233">
        <f ca="1" t="shared" si="67"/>
        <v>0</v>
      </c>
      <c r="AD233" s="5">
        <f ca="1" t="shared" si="52"/>
        <v>0</v>
      </c>
      <c r="AE233">
        <f ca="1">IF(X233&gt;=$Y$1,I233,0)</f>
        <v>0</v>
      </c>
    </row>
    <row r="234" spans="1:31">
      <c r="A234" cm="1">
        <f ca="1" t="array" ref="A234">INDEX(Sheet1!$A$2:$J$621,RANDBETWEEN(1,COUNTA(Sheet1!$A$2:$A$621)),COLUMN(A233))</f>
        <v>3275930</v>
      </c>
      <c r="B234" t="str">
        <f ca="1">VLOOKUP($A234,Sheet1!$A$2:$J$621,COLUMN(B234)-COLUMN($B$4)+2,FALSE)</f>
        <v>2025-04-20 08:12:42</v>
      </c>
      <c r="C234" t="str">
        <f ca="1">VLOOKUP($A234,Sheet1!$A$2:$J$621,COLUMN(C234)-COLUMN($B$4)+2,FALSE)</f>
        <v>大双31.45  小双34.28  大单34.28</v>
      </c>
      <c r="D234" t="str">
        <f ca="1">VLOOKUP($A234,Sheet1!$A$2:$J$621,COLUMN(D234)-COLUMN($B$4)+2,FALSE)</f>
        <v>大双</v>
      </c>
      <c r="E234">
        <f ca="1">VLOOKUP($A234,Sheet1!$A$2:$J$621,COLUMN(E234)-COLUMN($B$4)+2,FALSE)</f>
        <v>100.01</v>
      </c>
      <c r="F234">
        <f ca="1">VLOOKUP($A234,Sheet1!$A$2:$J$621,COLUMN(F234)-COLUMN($B$4)+2,FALSE)</f>
        <v>10</v>
      </c>
      <c r="G234" t="str">
        <f ca="1">VLOOKUP($A234,Sheet1!$A$2:$J$621,COLUMN(G234)-COLUMN($B$4)+2,FALSE)</f>
        <v>小双</v>
      </c>
      <c r="H234">
        <f ca="1">VLOOKUP($A234,Sheet1!$A$2:$J$621,COLUMN(H234)-COLUMN($B$4)+2,FALSE)</f>
        <v>148.4324</v>
      </c>
      <c r="I234">
        <f ca="1">VLOOKUP($A234,Sheet1!$A$2:$J$621,COLUMN(I234)-COLUMN($B$4)+2,FALSE)</f>
        <v>48.4224</v>
      </c>
      <c r="J234" t="str">
        <f ca="1">VLOOKUP($A234,Sheet1!$A$2:$J$621,COLUMN(J234)-COLUMN($B$4)+2,FALSE)</f>
        <v>是</v>
      </c>
      <c r="K234">
        <f ca="1" t="shared" si="54"/>
        <v>1</v>
      </c>
      <c r="L234" s="7">
        <f ca="1" t="shared" si="55"/>
        <v>1</v>
      </c>
      <c r="M234" s="7" cm="1">
        <f ca="1" t="array" ref="M234">IF(L233="",IF(OR(G233=0,G233=""),M233,""),IF(ROW()&lt;32,"",AVERAGE(IF(OFFSET(L$2,ROW()-31,0,30,1)&lt;&gt;"",OFFSET(L$2,ROW()-31,0,30,1)))))</f>
        <v>0.666666666666667</v>
      </c>
      <c r="N234" s="8">
        <f ca="1" t="shared" si="68"/>
        <v>0.656989247311828</v>
      </c>
      <c r="O234" s="7">
        <f ca="1" t="array" ref="O234">IF(L233="","",IF(ROW()&lt;32,"",AVERAGE(IF(OFFSET(L$2,ROW()-21,0,20,1)&lt;&gt;"",OFFSET(L$2,ROW()-21,0,20,1)))))</f>
        <v>0.7</v>
      </c>
      <c r="P234" s="8">
        <f ca="1" t="shared" si="59"/>
        <v>0.719354838709677</v>
      </c>
      <c r="Q234" s="7">
        <f ca="1" t="shared" si="56"/>
        <v>48.4224</v>
      </c>
      <c r="R234" s="7">
        <f ca="1" t="shared" si="58"/>
        <v>8620.37799999994</v>
      </c>
      <c r="S234" s="14">
        <f ca="1" t="shared" si="60"/>
        <v>-0.0691397329707303</v>
      </c>
      <c r="T234" s="15">
        <f ca="1" t="shared" si="61"/>
        <v>0.656989247311828</v>
      </c>
      <c r="U234" s="14">
        <f ca="1" t="shared" si="62"/>
        <v>0.0691397329707303</v>
      </c>
      <c r="V234" s="9">
        <f ca="1" t="shared" si="63"/>
        <v>-6.56786160903915</v>
      </c>
      <c r="W234" s="16">
        <f ca="1" t="shared" si="69"/>
        <v>0.439906257616569</v>
      </c>
      <c r="X234" s="17">
        <f ca="1" t="shared" si="64"/>
        <v>-0.52288152546233</v>
      </c>
      <c r="Y234" s="9">
        <f ca="1" t="shared" si="65"/>
        <v>-0.179577922574712</v>
      </c>
      <c r="Z234" s="5">
        <f ca="1" t="shared" si="66"/>
        <v>0.185311647791422</v>
      </c>
      <c r="AA234">
        <f ca="1" t="shared" si="57"/>
        <v>0</v>
      </c>
      <c r="AB234">
        <f ca="1" t="shared" si="53"/>
        <v>9799.99</v>
      </c>
      <c r="AC234">
        <f ca="1" t="shared" si="67"/>
        <v>1</v>
      </c>
      <c r="AD234" s="5">
        <f ca="1" t="shared" si="52"/>
        <v>0</v>
      </c>
      <c r="AE234">
        <f ca="1">IF(X234&gt;=$Y$1,I234,0)</f>
        <v>0</v>
      </c>
    </row>
    <row r="235" spans="1:31">
      <c r="A235" cm="1">
        <f ca="1" t="array" ref="A235">INDEX(Sheet1!$A$2:$J$621,RANDBETWEEN(1,COUNTA(Sheet1!$A$2:$A$621)),COLUMN(A234))</f>
        <v>3275409</v>
      </c>
      <c r="B235" t="str">
        <f ca="1">VLOOKUP($A235,Sheet1!$A$2:$J$621,COLUMN(B235)-COLUMN($B$4)+2,FALSE)</f>
        <v>2025-04-19 01:18:39</v>
      </c>
      <c r="C235" t="str">
        <f ca="1">VLOOKUP($A235,Sheet1!$A$2:$J$621,COLUMN(C235)-COLUMN($B$4)+2,FALSE)</f>
        <v>小单32.36  小双35.28  大双32.36</v>
      </c>
      <c r="D235" t="str">
        <f ca="1">VLOOKUP($A235,Sheet1!$A$2:$J$621,COLUMN(D235)-COLUMN($B$4)+2,FALSE)</f>
        <v>小双</v>
      </c>
      <c r="E235">
        <f ca="1">VLOOKUP($A235,Sheet1!$A$2:$J$621,COLUMN(E235)-COLUMN($B$4)+2,FALSE)</f>
        <v>100</v>
      </c>
      <c r="F235">
        <f ca="1">VLOOKUP($A235,Sheet1!$A$2:$J$621,COLUMN(F235)-COLUMN($B$4)+2,FALSE)</f>
        <v>9</v>
      </c>
      <c r="G235" t="str">
        <f ca="1">VLOOKUP($A235,Sheet1!$A$2:$J$621,COLUMN(G235)-COLUMN($B$4)+2,FALSE)</f>
        <v>小单</v>
      </c>
      <c r="H235">
        <f ca="1">VLOOKUP($A235,Sheet1!$A$2:$J$621,COLUMN(H235)-COLUMN($B$4)+2,FALSE)</f>
        <v>152.7392</v>
      </c>
      <c r="I235">
        <f ca="1">VLOOKUP($A235,Sheet1!$A$2:$J$621,COLUMN(I235)-COLUMN($B$4)+2,FALSE)</f>
        <v>52.7392</v>
      </c>
      <c r="J235" t="str">
        <f ca="1">VLOOKUP($A235,Sheet1!$A$2:$J$621,COLUMN(J235)-COLUMN($B$4)+2,FALSE)</f>
        <v>是</v>
      </c>
      <c r="K235">
        <f ca="1" t="shared" si="54"/>
        <v>1</v>
      </c>
      <c r="L235" s="7">
        <f ca="1" t="shared" si="55"/>
        <v>1</v>
      </c>
      <c r="M235" s="7" cm="1">
        <f ca="1" t="array" ref="M235">IF(L234="",IF(OR(G234=0,G234=""),M234,""),IF(ROW()&lt;32,"",AVERAGE(IF(OFFSET(L$2,ROW()-31,0,30,1)&lt;&gt;"",OFFSET(L$2,ROW()-31,0,30,1)))))</f>
        <v>0.666666666666667</v>
      </c>
      <c r="N235" s="8">
        <f ca="1" t="shared" si="68"/>
        <v>0.688172043010753</v>
      </c>
      <c r="O235" s="7">
        <f ca="1" t="array" ref="O235">IF(L234="","",IF(ROW()&lt;32,"",AVERAGE(IF(OFFSET(L$2,ROW()-21,0,20,1)&lt;&gt;"",OFFSET(L$2,ROW()-21,0,20,1)))))</f>
        <v>0.7</v>
      </c>
      <c r="P235" s="8">
        <f ca="1" t="shared" si="59"/>
        <v>0.719354838709677</v>
      </c>
      <c r="Q235" s="7">
        <f ca="1" t="shared" si="56"/>
        <v>52.7392</v>
      </c>
      <c r="R235" s="7">
        <f ca="1" t="shared" si="58"/>
        <v>8673.11719999994</v>
      </c>
      <c r="S235" s="14">
        <f ca="1" t="shared" si="60"/>
        <v>-0.0569069760704701</v>
      </c>
      <c r="T235" s="15">
        <f ca="1" t="shared" si="61"/>
        <v>0.688172043010753</v>
      </c>
      <c r="U235" s="14">
        <f ca="1" t="shared" si="62"/>
        <v>0.0675843836152639</v>
      </c>
      <c r="V235" s="9">
        <f ca="1" t="shared" si="63"/>
        <v>-5.93072203300714</v>
      </c>
      <c r="W235" s="16">
        <f ca="1" t="shared" si="69"/>
        <v>0.501512945631016</v>
      </c>
      <c r="X235" s="17">
        <f ca="1" t="shared" si="64"/>
        <v>-0.442633908041182</v>
      </c>
      <c r="Y235" s="9">
        <f ca="1" t="shared" si="65"/>
        <v>-0.195666922108572</v>
      </c>
      <c r="Z235" s="5">
        <f ca="1" t="shared" si="66"/>
        <v>0.186495278696951</v>
      </c>
      <c r="AA235">
        <f ca="1" t="shared" si="57"/>
        <v>0</v>
      </c>
      <c r="AB235">
        <f ca="1" t="shared" si="53"/>
        <v>9799.99</v>
      </c>
      <c r="AC235">
        <f ca="1" t="shared" si="67"/>
        <v>0</v>
      </c>
      <c r="AD235" s="5">
        <f ca="1" t="shared" si="52"/>
        <v>0</v>
      </c>
      <c r="AE235">
        <f ca="1">IF(X235&gt;=$Y$1,I235,0)</f>
        <v>0</v>
      </c>
    </row>
    <row r="236" spans="1:31">
      <c r="A236" cm="1">
        <f ca="1" t="array" ref="A236">INDEX(Sheet1!$A$2:$J$621,RANDBETWEEN(1,COUNTA(Sheet1!$A$2:$A$621)),COLUMN(A235))</f>
        <v>3275538</v>
      </c>
      <c r="B236" t="str">
        <f ca="1">VLOOKUP($A236,Sheet1!$A$2:$J$621,COLUMN(B236)-COLUMN($B$4)+2,FALSE)</f>
        <v>2025-04-19 08:47:42</v>
      </c>
      <c r="C236" t="str">
        <f ca="1">VLOOKUP($A236,Sheet1!$A$2:$J$621,COLUMN(C236)-COLUMN($B$4)+2,FALSE)</f>
        <v>小单31.45  小双34.28  大单34.28</v>
      </c>
      <c r="D236" t="str">
        <f ca="1">VLOOKUP($A236,Sheet1!$A$2:$J$621,COLUMN(D236)-COLUMN($B$4)+2,FALSE)</f>
        <v>小单</v>
      </c>
      <c r="E236">
        <f ca="1">VLOOKUP($A236,Sheet1!$A$2:$J$621,COLUMN(E236)-COLUMN($B$4)+2,FALSE)</f>
        <v>100.01</v>
      </c>
      <c r="F236">
        <f ca="1">VLOOKUP($A236,Sheet1!$A$2:$J$621,COLUMN(F236)-COLUMN($B$4)+2,FALSE)</f>
        <v>14</v>
      </c>
      <c r="G236" t="str">
        <f ca="1">VLOOKUP($A236,Sheet1!$A$2:$J$621,COLUMN(G236)-COLUMN($B$4)+2,FALSE)</f>
        <v>大双</v>
      </c>
      <c r="H236">
        <f ca="1">VLOOKUP($A236,Sheet1!$A$2:$J$621,COLUMN(H236)-COLUMN($B$4)+2,FALSE)</f>
        <v>0</v>
      </c>
      <c r="I236">
        <f ca="1">VLOOKUP($A236,Sheet1!$A$2:$J$621,COLUMN(I236)-COLUMN($B$4)+2,FALSE)</f>
        <v>-100.01</v>
      </c>
      <c r="J236" t="str">
        <f ca="1">VLOOKUP($A236,Sheet1!$A$2:$J$621,COLUMN(J236)-COLUMN($B$4)+2,FALSE)</f>
        <v>否</v>
      </c>
      <c r="K236">
        <f ca="1" t="shared" si="54"/>
        <v>0</v>
      </c>
      <c r="L236" s="7">
        <f ca="1" t="shared" si="55"/>
        <v>0</v>
      </c>
      <c r="M236" s="7" cm="1">
        <f ca="1" t="array" ref="M236">IF(L235="",IF(OR(G235=0,G235=""),M235,""),IF(ROW()&lt;32,"",AVERAGE(IF(OFFSET(L$2,ROW()-31,0,30,1)&lt;&gt;"",OFFSET(L$2,ROW()-31,0,30,1)))))</f>
        <v>0.633333333333333</v>
      </c>
      <c r="N236" s="8">
        <f ca="1" t="shared" si="68"/>
        <v>0.688172043010753</v>
      </c>
      <c r="O236" s="7">
        <f ca="1" t="array" ref="O236">IF(L235="","",IF(ROW()&lt;32,"",AVERAGE(IF(OFFSET(L$2,ROW()-21,0,20,1)&lt;&gt;"",OFFSET(L$2,ROW()-21,0,20,1)))))</f>
        <v>0.7</v>
      </c>
      <c r="P236" s="8">
        <f ca="1" t="shared" si="59"/>
        <v>0.719354838709677</v>
      </c>
      <c r="Q236" s="7">
        <f ca="1" t="shared" si="56"/>
        <v>-100.01</v>
      </c>
      <c r="R236" s="7">
        <f ca="1" t="shared" si="58"/>
        <v>8573.10719999993</v>
      </c>
      <c r="S236" s="14">
        <f ca="1" t="shared" si="60"/>
        <v>-0.0565805170508517</v>
      </c>
      <c r="T236" s="15">
        <f ca="1" t="shared" si="61"/>
        <v>0.688172043010753</v>
      </c>
      <c r="U236" s="14">
        <f ca="1" t="shared" si="62"/>
        <v>0.0675843836152639</v>
      </c>
      <c r="V236" s="9">
        <f ca="1" t="shared" si="63"/>
        <v>-5.40803788418366</v>
      </c>
      <c r="W236" s="16">
        <f ca="1" t="shared" si="69"/>
        <v>0.575003963974259</v>
      </c>
      <c r="X236" s="17">
        <f ca="1" t="shared" si="64"/>
        <v>-0.382918453618624</v>
      </c>
      <c r="Y236" s="9">
        <f ca="1" t="shared" si="65"/>
        <v>-0.209787140132803</v>
      </c>
      <c r="Z236" s="5">
        <f ca="1" t="shared" si="66"/>
        <v>0.18408627490455</v>
      </c>
      <c r="AA236">
        <f ca="1" t="shared" si="57"/>
        <v>0</v>
      </c>
      <c r="AB236">
        <f ca="1" t="shared" si="53"/>
        <v>9799.99</v>
      </c>
      <c r="AC236">
        <f ca="1" t="shared" si="67"/>
        <v>0</v>
      </c>
      <c r="AD236" s="5">
        <f ca="1" t="shared" si="52"/>
        <v>0</v>
      </c>
      <c r="AE236">
        <f ca="1">IF(X236&gt;=$Y$1,I236,0)</f>
        <v>0</v>
      </c>
    </row>
    <row r="237" spans="1:31">
      <c r="A237" cm="1">
        <f ca="1" t="array" ref="A237">INDEX(Sheet1!$A$2:$J$621,RANDBETWEEN(1,COUNTA(Sheet1!$A$2:$A$621)),COLUMN(A236))</f>
        <v>3275413</v>
      </c>
      <c r="B237" t="str">
        <f ca="1">VLOOKUP($A237,Sheet1!$A$2:$J$621,COLUMN(B237)-COLUMN($B$4)+2,FALSE)</f>
        <v>2025-04-19 01:30:12</v>
      </c>
      <c r="C237" t="str">
        <f ca="1">VLOOKUP($A237,Sheet1!$A$2:$J$621,COLUMN(C237)-COLUMN($B$4)+2,FALSE)</f>
        <v>小单32.36  小双35.28  大双32.36</v>
      </c>
      <c r="D237" t="str">
        <f ca="1">VLOOKUP($A237,Sheet1!$A$2:$J$621,COLUMN(D237)-COLUMN($B$4)+2,FALSE)</f>
        <v>小双</v>
      </c>
      <c r="E237">
        <f ca="1">VLOOKUP($A237,Sheet1!$A$2:$J$621,COLUMN(E237)-COLUMN($B$4)+2,FALSE)</f>
        <v>100</v>
      </c>
      <c r="F237">
        <f ca="1">VLOOKUP($A237,Sheet1!$A$2:$J$621,COLUMN(F237)-COLUMN($B$4)+2,FALSE)</f>
        <v>7</v>
      </c>
      <c r="G237" t="str">
        <f ca="1">VLOOKUP($A237,Sheet1!$A$2:$J$621,COLUMN(G237)-COLUMN($B$4)+2,FALSE)</f>
        <v>小单</v>
      </c>
      <c r="H237">
        <f ca="1">VLOOKUP($A237,Sheet1!$A$2:$J$621,COLUMN(H237)-COLUMN($B$4)+2,FALSE)</f>
        <v>152.7392</v>
      </c>
      <c r="I237">
        <f ca="1">VLOOKUP($A237,Sheet1!$A$2:$J$621,COLUMN(I237)-COLUMN($B$4)+2,FALSE)</f>
        <v>52.7392</v>
      </c>
      <c r="J237" t="str">
        <f ca="1">VLOOKUP($A237,Sheet1!$A$2:$J$621,COLUMN(J237)-COLUMN($B$4)+2,FALSE)</f>
        <v>是</v>
      </c>
      <c r="K237">
        <f ca="1" t="shared" si="54"/>
        <v>1</v>
      </c>
      <c r="L237" s="7">
        <f ca="1" t="shared" si="55"/>
        <v>1</v>
      </c>
      <c r="M237" s="7" cm="1">
        <f ca="1" t="array" ref="M237">IF(L236="",IF(OR(G236=0,G236=""),M236,""),IF(ROW()&lt;32,"",AVERAGE(IF(OFFSET(L$2,ROW()-31,0,30,1)&lt;&gt;"",OFFSET(L$2,ROW()-31,0,30,1)))))</f>
        <v>0.633333333333333</v>
      </c>
      <c r="N237" s="8">
        <f ca="1" t="shared" si="68"/>
        <v>0.59247311827957</v>
      </c>
      <c r="O237" s="7">
        <f ca="1" t="array" ref="O237">IF(L236="","",IF(ROW()&lt;32,"",AVERAGE(IF(OFFSET(L$2,ROW()-21,0,20,1)&lt;&gt;"",OFFSET(L$2,ROW()-21,0,20,1)))))</f>
        <v>0.75</v>
      </c>
      <c r="P237" s="8">
        <f ca="1" t="shared" si="59"/>
        <v>0.701612903225806</v>
      </c>
      <c r="Q237" s="7">
        <f ca="1" t="shared" si="56"/>
        <v>52.7392</v>
      </c>
      <c r="R237" s="7">
        <f ca="1" t="shared" si="58"/>
        <v>8625.84639999993</v>
      </c>
      <c r="S237" s="14">
        <f ca="1" t="shared" si="60"/>
        <v>-0.060499688247165</v>
      </c>
      <c r="T237" s="15">
        <f ca="1" t="shared" si="61"/>
        <v>0.59247311827957</v>
      </c>
      <c r="U237" s="14">
        <f ca="1" t="shared" si="62"/>
        <v>0.0660261888833455</v>
      </c>
      <c r="V237" s="9">
        <f ca="1" t="shared" si="63"/>
        <v>-5.1235369746622</v>
      </c>
      <c r="W237" s="16">
        <f ca="1" t="shared" si="69"/>
        <v>0.501512945631016</v>
      </c>
      <c r="X237" s="17">
        <f ca="1" t="shared" si="64"/>
        <v>-0.381665542386357</v>
      </c>
      <c r="Y237" s="9">
        <f ca="1" t="shared" si="65"/>
        <v>-0.223622535084499</v>
      </c>
      <c r="Z237" s="5">
        <f ca="1" t="shared" si="66"/>
        <v>0.180858522078365</v>
      </c>
      <c r="AA237">
        <f ca="1" t="shared" si="57"/>
        <v>0</v>
      </c>
      <c r="AB237">
        <f ca="1" t="shared" si="53"/>
        <v>9799.99</v>
      </c>
      <c r="AC237">
        <f ca="1" t="shared" si="67"/>
        <v>1</v>
      </c>
      <c r="AD237" s="5">
        <f ca="1" t="shared" si="52"/>
        <v>0</v>
      </c>
      <c r="AE237">
        <f ca="1">IF(X237&gt;=$Y$1,I237,0)</f>
        <v>0</v>
      </c>
    </row>
    <row r="238" spans="1:31">
      <c r="A238" cm="1">
        <f ca="1" t="array" ref="A238">INDEX(Sheet1!$A$2:$J$621,RANDBETWEEN(1,COUNTA(Sheet1!$A$2:$A$621)),COLUMN(A237))</f>
        <v>3275897</v>
      </c>
      <c r="B238" t="str">
        <f ca="1">VLOOKUP($A238,Sheet1!$A$2:$J$621,COLUMN(B238)-COLUMN($B$4)+2,FALSE)</f>
        <v>2025-04-20 06:17:11</v>
      </c>
      <c r="C238" t="str">
        <f ca="1">VLOOKUP($A238,Sheet1!$A$2:$J$621,COLUMN(C238)-COLUMN($B$4)+2,FALSE)</f>
        <v>小单32.36  大双32.36  大单35.28</v>
      </c>
      <c r="D238" t="str">
        <f ca="1">VLOOKUP($A238,Sheet1!$A$2:$J$621,COLUMN(D238)-COLUMN($B$4)+2,FALSE)</f>
        <v>大单</v>
      </c>
      <c r="E238">
        <f ca="1">VLOOKUP($A238,Sheet1!$A$2:$J$621,COLUMN(E238)-COLUMN($B$4)+2,FALSE)</f>
        <v>100</v>
      </c>
      <c r="F238">
        <f ca="1">VLOOKUP($A238,Sheet1!$A$2:$J$621,COLUMN(F238)-COLUMN($B$4)+2,FALSE)</f>
        <v>11</v>
      </c>
      <c r="G238" t="str">
        <f ca="1">VLOOKUP($A238,Sheet1!$A$2:$J$621,COLUMN(G238)-COLUMN($B$4)+2,FALSE)</f>
        <v>小单</v>
      </c>
      <c r="H238">
        <f ca="1">VLOOKUP($A238,Sheet1!$A$2:$J$621,COLUMN(H238)-COLUMN($B$4)+2,FALSE)</f>
        <v>152.7392</v>
      </c>
      <c r="I238">
        <f ca="1">VLOOKUP($A238,Sheet1!$A$2:$J$621,COLUMN(I238)-COLUMN($B$4)+2,FALSE)</f>
        <v>52.7392</v>
      </c>
      <c r="J238" t="str">
        <f ca="1">VLOOKUP($A238,Sheet1!$A$2:$J$621,COLUMN(J238)-COLUMN($B$4)+2,FALSE)</f>
        <v>是</v>
      </c>
      <c r="K238">
        <f ca="1" t="shared" si="54"/>
        <v>1</v>
      </c>
      <c r="L238" s="7">
        <f ca="1" t="shared" si="55"/>
        <v>1</v>
      </c>
      <c r="M238" s="7" cm="1">
        <f ca="1" t="array" ref="M238">IF(L237="",IF(OR(G237=0,G237=""),M237,""),IF(ROW()&lt;32,"",AVERAGE(IF(OFFSET(L$2,ROW()-31,0,30,1)&lt;&gt;"",OFFSET(L$2,ROW()-31,0,30,1)))))</f>
        <v>0.633333333333333</v>
      </c>
      <c r="N238" s="8">
        <f ca="1" t="shared" si="68"/>
        <v>0.656989247311828</v>
      </c>
      <c r="O238" s="7">
        <f ca="1" t="array" ref="O238">IF(L237="","",IF(ROW()&lt;32,"",AVERAGE(IF(OFFSET(L$2,ROW()-21,0,20,1)&lt;&gt;"",OFFSET(L$2,ROW()-21,0,20,1)))))</f>
        <v>0.8</v>
      </c>
      <c r="P238" s="8">
        <f ca="1" t="shared" si="59"/>
        <v>0.812903225806452</v>
      </c>
      <c r="Q238" s="7">
        <f ca="1" t="shared" si="56"/>
        <v>52.7392</v>
      </c>
      <c r="R238" s="7">
        <f ca="1" t="shared" si="58"/>
        <v>8678.58559999993</v>
      </c>
      <c r="S238" s="14">
        <f ca="1" t="shared" si="60"/>
        <v>-0.0601544137355455</v>
      </c>
      <c r="T238" s="15">
        <f ca="1" t="shared" si="61"/>
        <v>0.656989247311828</v>
      </c>
      <c r="U238" s="14">
        <f ca="1" t="shared" si="62"/>
        <v>0.0660261888833455</v>
      </c>
      <c r="V238" s="9">
        <f ca="1" t="shared" si="63"/>
        <v>-4.89002015043036</v>
      </c>
      <c r="W238" s="16">
        <f ca="1" t="shared" si="69"/>
        <v>0.574999857155101</v>
      </c>
      <c r="X238" s="17">
        <f ca="1" t="shared" si="64"/>
        <v>-0.337958360650828</v>
      </c>
      <c r="Y238" s="9">
        <f ca="1" t="shared" si="65"/>
        <v>-0.235805375113544</v>
      </c>
      <c r="Z238" s="5">
        <f ca="1" t="shared" si="66"/>
        <v>0.175768614453562</v>
      </c>
      <c r="AA238">
        <f ca="1" t="shared" si="57"/>
        <v>0</v>
      </c>
      <c r="AB238">
        <f ca="1" t="shared" si="53"/>
        <v>9799.99</v>
      </c>
      <c r="AC238">
        <f ca="1" t="shared" si="67"/>
        <v>0</v>
      </c>
      <c r="AD238" s="5">
        <f ca="1" t="shared" si="52"/>
        <v>0</v>
      </c>
      <c r="AE238">
        <f ca="1">IF(X238&gt;=$Y$1,I238,0)</f>
        <v>0</v>
      </c>
    </row>
    <row r="239" spans="1:31">
      <c r="A239" cm="1">
        <f ca="1" t="array" ref="A239">INDEX(Sheet1!$A$2:$J$621,RANDBETWEEN(1,COUNTA(Sheet1!$A$2:$A$621)),COLUMN(A238))</f>
        <v>3275796</v>
      </c>
      <c r="B239" t="str">
        <f ca="1">VLOOKUP($A239,Sheet1!$A$2:$J$621,COLUMN(B239)-COLUMN($B$4)+2,FALSE)</f>
        <v>2025-04-20 00:23:41</v>
      </c>
      <c r="C239" t="str">
        <f ca="1">VLOOKUP($A239,Sheet1!$A$2:$J$621,COLUMN(C239)-COLUMN($B$4)+2,FALSE)</f>
        <v>小单32.36  小双35.28  大双32.36</v>
      </c>
      <c r="D239" t="str">
        <f ca="1">VLOOKUP($A239,Sheet1!$A$2:$J$621,COLUMN(D239)-COLUMN($B$4)+2,FALSE)</f>
        <v>小双</v>
      </c>
      <c r="E239">
        <f ca="1">VLOOKUP($A239,Sheet1!$A$2:$J$621,COLUMN(E239)-COLUMN($B$4)+2,FALSE)</f>
        <v>100</v>
      </c>
      <c r="F239">
        <f ca="1">VLOOKUP($A239,Sheet1!$A$2:$J$621,COLUMN(F239)-COLUMN($B$4)+2,FALSE)</f>
        <v>19</v>
      </c>
      <c r="G239" t="str">
        <f ca="1">VLOOKUP($A239,Sheet1!$A$2:$J$621,COLUMN(G239)-COLUMN($B$4)+2,FALSE)</f>
        <v>大单</v>
      </c>
      <c r="H239">
        <f ca="1">VLOOKUP($A239,Sheet1!$A$2:$J$621,COLUMN(H239)-COLUMN($B$4)+2,FALSE)</f>
        <v>0</v>
      </c>
      <c r="I239">
        <f ca="1">VLOOKUP($A239,Sheet1!$A$2:$J$621,COLUMN(I239)-COLUMN($B$4)+2,FALSE)</f>
        <v>-100</v>
      </c>
      <c r="J239" t="str">
        <f ca="1">VLOOKUP($A239,Sheet1!$A$2:$J$621,COLUMN(J239)-COLUMN($B$4)+2,FALSE)</f>
        <v>否</v>
      </c>
      <c r="K239">
        <f ca="1" t="shared" si="54"/>
        <v>0</v>
      </c>
      <c r="L239" s="7">
        <f ca="1" t="shared" si="55"/>
        <v>0</v>
      </c>
      <c r="M239" s="7" cm="1">
        <f ca="1" t="array" ref="M239">IF(L238="",IF(OR(G238=0,G238=""),M238,""),IF(ROW()&lt;32,"",AVERAGE(IF(OFFSET(L$2,ROW()-31,0,30,1)&lt;&gt;"",OFFSET(L$2,ROW()-31,0,30,1)))))</f>
        <v>0.633333333333333</v>
      </c>
      <c r="N239" s="8">
        <f ca="1" t="shared" si="68"/>
        <v>0.656989247311828</v>
      </c>
      <c r="O239" s="7">
        <f ca="1" t="array" ref="O239">IF(L238="","",IF(ROW()&lt;32,"",AVERAGE(IF(OFFSET(L$2,ROW()-21,0,20,1)&lt;&gt;"",OFFSET(L$2,ROW()-21,0,20,1)))))</f>
        <v>0.75</v>
      </c>
      <c r="P239" s="8">
        <f ca="1" t="shared" si="59"/>
        <v>0.766129032258065</v>
      </c>
      <c r="Q239" s="7">
        <f ca="1" t="shared" si="56"/>
        <v>-100</v>
      </c>
      <c r="R239" s="7">
        <f ca="1" t="shared" si="58"/>
        <v>8578.58559999993</v>
      </c>
      <c r="S239" s="14">
        <f ca="1" t="shared" si="60"/>
        <v>-0.043990689507411</v>
      </c>
      <c r="T239" s="15">
        <f ca="1" t="shared" si="61"/>
        <v>0.656989247311828</v>
      </c>
      <c r="U239" s="14">
        <f ca="1" t="shared" si="62"/>
        <v>0.0557367593713557</v>
      </c>
      <c r="V239" s="9">
        <f ca="1" t="shared" si="63"/>
        <v>-4.42346838533078</v>
      </c>
      <c r="W239" s="16">
        <f ca="1" t="shared" si="69"/>
        <v>0.574983287146816</v>
      </c>
      <c r="X239" s="17">
        <f ca="1" t="shared" si="64"/>
        <v>-0.283368895019661</v>
      </c>
      <c r="Y239" s="9">
        <f ca="1" t="shared" si="65"/>
        <v>-0.246132691517983</v>
      </c>
      <c r="Z239" s="5">
        <f ca="1" t="shared" si="66"/>
        <v>0.169028859896894</v>
      </c>
      <c r="AA239">
        <f ca="1" t="shared" si="57"/>
        <v>0</v>
      </c>
      <c r="AB239">
        <f ca="1" t="shared" si="53"/>
        <v>9799.99</v>
      </c>
      <c r="AC239">
        <f ca="1" t="shared" si="67"/>
        <v>0</v>
      </c>
      <c r="AD239" s="5">
        <f ca="1" t="shared" si="52"/>
        <v>0</v>
      </c>
      <c r="AE239">
        <f ca="1">IF(X239&gt;=$Y$1,I239,0)</f>
        <v>0</v>
      </c>
    </row>
    <row r="240" spans="1:31">
      <c r="A240" cm="1">
        <f ca="1" t="array" ref="A240">INDEX(Sheet1!$A$2:$J$621,RANDBETWEEN(1,COUNTA(Sheet1!$A$2:$A$621)),COLUMN(A239))</f>
        <v>3275827</v>
      </c>
      <c r="B240" t="str">
        <f ca="1">VLOOKUP($A240,Sheet1!$A$2:$J$621,COLUMN(B240)-COLUMN($B$4)+2,FALSE)</f>
        <v>2025-04-20 02:12:18</v>
      </c>
      <c r="C240" t="str">
        <f ca="1">VLOOKUP($A240,Sheet1!$A$2:$J$621,COLUMN(C240)-COLUMN($B$4)+2,FALSE)</f>
        <v>小单31.45  小双34.28  大单34.28</v>
      </c>
      <c r="D240" t="str">
        <f ca="1">VLOOKUP($A240,Sheet1!$A$2:$J$621,COLUMN(D240)-COLUMN($B$4)+2,FALSE)</f>
        <v>小单</v>
      </c>
      <c r="E240">
        <f ca="1">VLOOKUP($A240,Sheet1!$A$2:$J$621,COLUMN(E240)-COLUMN($B$4)+2,FALSE)</f>
        <v>100.01</v>
      </c>
      <c r="F240">
        <f ca="1">VLOOKUP($A240,Sheet1!$A$2:$J$621,COLUMN(F240)-COLUMN($B$4)+2,FALSE)</f>
        <v>11</v>
      </c>
      <c r="G240" t="str">
        <f ca="1">VLOOKUP($A240,Sheet1!$A$2:$J$621,COLUMN(G240)-COLUMN($B$4)+2,FALSE)</f>
        <v>小单</v>
      </c>
      <c r="H240">
        <f ca="1">VLOOKUP($A240,Sheet1!$A$2:$J$621,COLUMN(H240)-COLUMN($B$4)+2,FALSE)</f>
        <v>148.444</v>
      </c>
      <c r="I240">
        <f ca="1">VLOOKUP($A240,Sheet1!$A$2:$J$621,COLUMN(I240)-COLUMN($B$4)+2,FALSE)</f>
        <v>48.434</v>
      </c>
      <c r="J240" t="str">
        <f ca="1">VLOOKUP($A240,Sheet1!$A$2:$J$621,COLUMN(J240)-COLUMN($B$4)+2,FALSE)</f>
        <v>是</v>
      </c>
      <c r="K240">
        <f ca="1" t="shared" si="54"/>
        <v>1</v>
      </c>
      <c r="L240" s="7">
        <f ca="1" t="shared" si="55"/>
        <v>1</v>
      </c>
      <c r="M240" s="7" cm="1">
        <f ca="1" t="array" ref="M240">IF(L239="",IF(OR(G239=0,G239=""),M239,""),IF(ROW()&lt;32,"",AVERAGE(IF(OFFSET(L$2,ROW()-31,0,30,1)&lt;&gt;"",OFFSET(L$2,ROW()-31,0,30,1)))))</f>
        <v>0.666666666666667</v>
      </c>
      <c r="N240" s="8">
        <f ca="1" t="shared" si="68"/>
        <v>0.59247311827957</v>
      </c>
      <c r="O240" s="7">
        <f ca="1" t="array" ref="O240">IF(L239="","",IF(ROW()&lt;32,"",AVERAGE(IF(OFFSET(L$2,ROW()-21,0,20,1)&lt;&gt;"",OFFSET(L$2,ROW()-21,0,20,1)))))</f>
        <v>0.75</v>
      </c>
      <c r="P240" s="8">
        <f ca="1" t="shared" si="59"/>
        <v>0.701612903225806</v>
      </c>
      <c r="Q240" s="7">
        <f ca="1" t="shared" si="56"/>
        <v>48.434</v>
      </c>
      <c r="R240" s="7">
        <f ca="1" t="shared" si="58"/>
        <v>8627.01959999993</v>
      </c>
      <c r="S240" s="14">
        <f ca="1" t="shared" si="60"/>
        <v>-0.0444796122041644</v>
      </c>
      <c r="T240" s="15">
        <f ca="1" t="shared" si="61"/>
        <v>0.59247311827957</v>
      </c>
      <c r="U240" s="14">
        <f ca="1" t="shared" si="62"/>
        <v>0.0507940328431407</v>
      </c>
      <c r="V240" s="9">
        <f ca="1" t="shared" si="63"/>
        <v>-4.04168617050757</v>
      </c>
      <c r="W240" s="16">
        <f ca="1" t="shared" si="69"/>
        <v>0.574987393847626</v>
      </c>
      <c r="X240" s="17">
        <f ca="1" t="shared" si="64"/>
        <v>-0.256757347524272</v>
      </c>
      <c r="Y240" s="9">
        <f ca="1" t="shared" si="65"/>
        <v>-0.254081186944855</v>
      </c>
      <c r="Z240" s="5">
        <f ca="1" t="shared" si="66"/>
        <v>0.163649379990634</v>
      </c>
      <c r="AA240">
        <f ca="1" t="shared" si="57"/>
        <v>0</v>
      </c>
      <c r="AB240">
        <f ca="1" t="shared" si="53"/>
        <v>9799.99</v>
      </c>
      <c r="AC240">
        <f ca="1" t="shared" si="67"/>
        <v>0</v>
      </c>
      <c r="AD240" s="5">
        <f ca="1" t="shared" si="52"/>
        <v>0</v>
      </c>
      <c r="AE240">
        <f ca="1">IF(X240&gt;=$Y$1,I240,0)</f>
        <v>0</v>
      </c>
    </row>
    <row r="241" spans="1:31">
      <c r="A241" cm="1">
        <f ca="1" t="array" ref="A241">INDEX(Sheet1!$A$2:$J$621,RANDBETWEEN(1,COUNTA(Sheet1!$A$2:$A$621)),COLUMN(A240))</f>
        <v>3275541</v>
      </c>
      <c r="B241" t="str">
        <f ca="1">VLOOKUP($A241,Sheet1!$A$2:$J$621,COLUMN(B241)-COLUMN($B$4)+2,FALSE)</f>
        <v>2025-04-19 08:58:14</v>
      </c>
      <c r="C241" t="str">
        <f ca="1">VLOOKUP($A241,Sheet1!$A$2:$J$621,COLUMN(C241)-COLUMN($B$4)+2,FALSE)</f>
        <v>小单31.45  小双34.28  大单34.28</v>
      </c>
      <c r="D241" t="str">
        <f ca="1">VLOOKUP($A241,Sheet1!$A$2:$J$621,COLUMN(D241)-COLUMN($B$4)+2,FALSE)</f>
        <v>小单</v>
      </c>
      <c r="E241">
        <f ca="1">VLOOKUP($A241,Sheet1!$A$2:$J$621,COLUMN(E241)-COLUMN($B$4)+2,FALSE)</f>
        <v>100.01</v>
      </c>
      <c r="F241">
        <f ca="1">VLOOKUP($A241,Sheet1!$A$2:$J$621,COLUMN(F241)-COLUMN($B$4)+2,FALSE)</f>
        <v>3</v>
      </c>
      <c r="G241" t="str">
        <f ca="1">VLOOKUP($A241,Sheet1!$A$2:$J$621,COLUMN(G241)-COLUMN($B$4)+2,FALSE)</f>
        <v>小单</v>
      </c>
      <c r="H241">
        <f ca="1">VLOOKUP($A241,Sheet1!$A$2:$J$621,COLUMN(H241)-COLUMN($B$4)+2,FALSE)</f>
        <v>148.444</v>
      </c>
      <c r="I241">
        <f ca="1">VLOOKUP($A241,Sheet1!$A$2:$J$621,COLUMN(I241)-COLUMN($B$4)+2,FALSE)</f>
        <v>48.434</v>
      </c>
      <c r="J241" t="str">
        <f ca="1">VLOOKUP($A241,Sheet1!$A$2:$J$621,COLUMN(J241)-COLUMN($B$4)+2,FALSE)</f>
        <v>是</v>
      </c>
      <c r="K241">
        <f ca="1" t="shared" si="54"/>
        <v>1</v>
      </c>
      <c r="L241" s="7">
        <f ca="1" t="shared" si="55"/>
        <v>1</v>
      </c>
      <c r="M241" s="7" cm="1">
        <f ca="1" t="array" ref="M241">IF(L240="",IF(OR(G240=0,G240=""),M240,""),IF(ROW()&lt;32,"",AVERAGE(IF(OFFSET(L$2,ROW()-31,0,30,1)&lt;&gt;"",OFFSET(L$2,ROW()-31,0,30,1)))))</f>
        <v>0.666666666666667</v>
      </c>
      <c r="N241" s="8">
        <f ca="1" t="shared" si="68"/>
        <v>0.688172043010753</v>
      </c>
      <c r="O241" s="7">
        <f ca="1" t="array" ref="O241">IF(L240="","",IF(ROW()&lt;32,"",AVERAGE(IF(OFFSET(L$2,ROW()-21,0,20,1)&lt;&gt;"",OFFSET(L$2,ROW()-21,0,20,1)))))</f>
        <v>0.75</v>
      </c>
      <c r="P241" s="8">
        <f ca="1" t="shared" si="59"/>
        <v>0.766129032258065</v>
      </c>
      <c r="Q241" s="7">
        <f ca="1" t="shared" si="56"/>
        <v>48.434</v>
      </c>
      <c r="R241" s="7">
        <f ca="1" t="shared" si="58"/>
        <v>8675.45359999993</v>
      </c>
      <c r="S241" s="14">
        <f ca="1" t="shared" si="60"/>
        <v>-0.0446965820612533</v>
      </c>
      <c r="T241" s="15">
        <f ca="1" t="shared" si="61"/>
        <v>0.688172043010753</v>
      </c>
      <c r="U241" s="14">
        <f ca="1" t="shared" si="62"/>
        <v>0.0507940328431407</v>
      </c>
      <c r="V241" s="9">
        <f ca="1" t="shared" si="63"/>
        <v>-3.74648961454607</v>
      </c>
      <c r="W241" s="16">
        <f ca="1" t="shared" si="69"/>
        <v>0.656472271363741</v>
      </c>
      <c r="X241" s="17">
        <f ca="1" t="shared" si="64"/>
        <v>-0.200014510187401</v>
      </c>
      <c r="Y241" s="9">
        <f ca="1" t="shared" si="65"/>
        <v>-0.259203857943434</v>
      </c>
      <c r="Z241" s="5">
        <f ca="1" t="shared" si="66"/>
        <v>0.159416728966376</v>
      </c>
      <c r="AA241">
        <f ca="1" t="shared" si="57"/>
        <v>0</v>
      </c>
      <c r="AB241">
        <f ca="1" t="shared" si="53"/>
        <v>9799.99</v>
      </c>
      <c r="AC241">
        <f ca="1" t="shared" si="67"/>
        <v>0</v>
      </c>
      <c r="AD241" s="5">
        <f ca="1" t="shared" si="52"/>
        <v>0</v>
      </c>
      <c r="AE241">
        <f ca="1">IF(X241&gt;=$Y$1,I241,0)</f>
        <v>0</v>
      </c>
    </row>
    <row r="242" spans="1:31">
      <c r="A242" cm="1">
        <f ca="1" t="array" ref="A242">INDEX(Sheet1!$A$2:$J$621,RANDBETWEEN(1,COUNTA(Sheet1!$A$2:$A$621)),COLUMN(A241))</f>
        <v>3275919</v>
      </c>
      <c r="B242" t="str">
        <f ca="1">VLOOKUP($A242,Sheet1!$A$2:$J$621,COLUMN(B242)-COLUMN($B$4)+2,FALSE)</f>
        <v>2025-04-20 07:34:12</v>
      </c>
      <c r="C242" t="str">
        <f ca="1">VLOOKUP($A242,Sheet1!$A$2:$J$621,COLUMN(C242)-COLUMN($B$4)+2,FALSE)</f>
        <v>小单31.45  小双34.28  大单34.28</v>
      </c>
      <c r="D242" t="str">
        <f ca="1">VLOOKUP($A242,Sheet1!$A$2:$J$621,COLUMN(D242)-COLUMN($B$4)+2,FALSE)</f>
        <v>小单</v>
      </c>
      <c r="E242">
        <f ca="1">VLOOKUP($A242,Sheet1!$A$2:$J$621,COLUMN(E242)-COLUMN($B$4)+2,FALSE)</f>
        <v>100.01</v>
      </c>
      <c r="F242">
        <f ca="1">VLOOKUP($A242,Sheet1!$A$2:$J$621,COLUMN(F242)-COLUMN($B$4)+2,FALSE)</f>
        <v>17</v>
      </c>
      <c r="G242" t="str">
        <f ca="1">VLOOKUP($A242,Sheet1!$A$2:$J$621,COLUMN(G242)-COLUMN($B$4)+2,FALSE)</f>
        <v>大单</v>
      </c>
      <c r="H242">
        <f ca="1">VLOOKUP($A242,Sheet1!$A$2:$J$621,COLUMN(H242)-COLUMN($B$4)+2,FALSE)</f>
        <v>148.4324</v>
      </c>
      <c r="I242">
        <f ca="1">VLOOKUP($A242,Sheet1!$A$2:$J$621,COLUMN(I242)-COLUMN($B$4)+2,FALSE)</f>
        <v>48.4224</v>
      </c>
      <c r="J242" t="str">
        <f ca="1">VLOOKUP($A242,Sheet1!$A$2:$J$621,COLUMN(J242)-COLUMN($B$4)+2,FALSE)</f>
        <v>是</v>
      </c>
      <c r="K242">
        <f ca="1" t="shared" si="54"/>
        <v>1</v>
      </c>
      <c r="L242" s="7">
        <f ca="1" t="shared" si="55"/>
        <v>1</v>
      </c>
      <c r="M242" s="7" cm="1">
        <f ca="1" t="array" ref="M242">IF(L241="",IF(OR(G241=0,G241=""),M241,""),IF(ROW()&lt;32,"",AVERAGE(IF(OFFSET(L$2,ROW()-31,0,30,1)&lt;&gt;"",OFFSET(L$2,ROW()-31,0,30,1)))))</f>
        <v>0.7</v>
      </c>
      <c r="N242" s="8">
        <f ca="1" t="shared" si="68"/>
        <v>0.688172043010753</v>
      </c>
      <c r="O242" s="7">
        <f ca="1" t="array" ref="O242">IF(L241="","",IF(ROW()&lt;32,"",AVERAGE(IF(OFFSET(L$2,ROW()-21,0,20,1)&lt;&gt;"",OFFSET(L$2,ROW()-21,0,20,1)))))</f>
        <v>0.75</v>
      </c>
      <c r="P242" s="8">
        <f ca="1" t="shared" si="59"/>
        <v>0.766129032258065</v>
      </c>
      <c r="Q242" s="7">
        <f ca="1" t="shared" si="56"/>
        <v>48.4224</v>
      </c>
      <c r="R242" s="7">
        <f ca="1" t="shared" si="58"/>
        <v>8723.87599999993</v>
      </c>
      <c r="S242" s="14">
        <f ca="1" t="shared" si="60"/>
        <v>-0.0285752574404122</v>
      </c>
      <c r="T242" s="15">
        <f ca="1" t="shared" si="61"/>
        <v>0.688172043010753</v>
      </c>
      <c r="U242" s="14">
        <f ca="1" t="shared" si="62"/>
        <v>0.0458017530889946</v>
      </c>
      <c r="V242" s="9">
        <f ca="1" t="shared" si="63"/>
        <v>-3.35334603724687</v>
      </c>
      <c r="W242" s="16">
        <f ca="1" t="shared" si="69"/>
        <v>0.653160833782017</v>
      </c>
      <c r="X242" s="17">
        <f ca="1" t="shared" si="64"/>
        <v>-0.154697214903157</v>
      </c>
      <c r="Y242" s="9">
        <f ca="1" t="shared" si="65"/>
        <v>-0.263336237951305</v>
      </c>
      <c r="Z242" s="5">
        <f ca="1" t="shared" si="66"/>
        <v>0.154985798217602</v>
      </c>
      <c r="AA242">
        <f ca="1" t="shared" si="57"/>
        <v>0</v>
      </c>
      <c r="AB242">
        <f ca="1" t="shared" si="53"/>
        <v>9799.99</v>
      </c>
      <c r="AC242">
        <f ca="1" t="shared" si="67"/>
        <v>0</v>
      </c>
      <c r="AD242" s="5">
        <f ca="1" t="shared" si="52"/>
        <v>0</v>
      </c>
      <c r="AE242">
        <f ca="1">IF(X242&gt;=$Y$1,I242,0)</f>
        <v>0</v>
      </c>
    </row>
    <row r="243" spans="1:31">
      <c r="A243" cm="1">
        <f ca="1" t="array" ref="A243">INDEX(Sheet1!$A$2:$J$621,RANDBETWEEN(1,COUNTA(Sheet1!$A$2:$A$621)),COLUMN(A242))</f>
        <v>3275460</v>
      </c>
      <c r="B243" t="str">
        <f ca="1">VLOOKUP($A243,Sheet1!$A$2:$J$621,COLUMN(B243)-COLUMN($B$4)+2,FALSE)</f>
        <v>2025-04-19 04:14:45</v>
      </c>
      <c r="C243" t="str">
        <f ca="1">VLOOKUP($A243,Sheet1!$A$2:$J$621,COLUMN(C243)-COLUMN($B$4)+2,FALSE)</f>
        <v>小单31.45  小双34.28  大单34.28</v>
      </c>
      <c r="D243" t="str">
        <f ca="1">VLOOKUP($A243,Sheet1!$A$2:$J$621,COLUMN(D243)-COLUMN($B$4)+2,FALSE)</f>
        <v>小单</v>
      </c>
      <c r="E243">
        <f ca="1">VLOOKUP($A243,Sheet1!$A$2:$J$621,COLUMN(E243)-COLUMN($B$4)+2,FALSE)</f>
        <v>100.01</v>
      </c>
      <c r="F243">
        <f ca="1">VLOOKUP($A243,Sheet1!$A$2:$J$621,COLUMN(F243)-COLUMN($B$4)+2,FALSE)</f>
        <v>13</v>
      </c>
      <c r="G243" t="str">
        <f ca="1">VLOOKUP($A243,Sheet1!$A$2:$J$621,COLUMN(G243)-COLUMN($B$4)+2,FALSE)</f>
        <v>小单</v>
      </c>
      <c r="H243">
        <f ca="1">VLOOKUP($A243,Sheet1!$A$2:$J$621,COLUMN(H243)-COLUMN($B$4)+2,FALSE)</f>
        <v>0</v>
      </c>
      <c r="I243">
        <f ca="1">VLOOKUP($A243,Sheet1!$A$2:$J$621,COLUMN(I243)-COLUMN($B$4)+2,FALSE)</f>
        <v>-100.01</v>
      </c>
      <c r="J243" t="str">
        <f ca="1">VLOOKUP($A243,Sheet1!$A$2:$J$621,COLUMN(J243)-COLUMN($B$4)+2,FALSE)</f>
        <v>否</v>
      </c>
      <c r="K243">
        <f ca="1" t="shared" si="54"/>
        <v>0</v>
      </c>
      <c r="L243" s="7">
        <f ca="1" t="shared" si="55"/>
        <v>1</v>
      </c>
      <c r="M243" s="7" cm="1">
        <f ca="1" t="array" ref="M243">IF(L242="",IF(OR(G242=0,G242=""),M242,""),IF(ROW()&lt;32,"",AVERAGE(IF(OFFSET(L$2,ROW()-31,0,30,1)&lt;&gt;"",OFFSET(L$2,ROW()-31,0,30,1)))))</f>
        <v>0.7</v>
      </c>
      <c r="N243" s="8">
        <f ca="1" t="shared" si="68"/>
        <v>0.719354838709677</v>
      </c>
      <c r="O243" s="7">
        <f ca="1" t="array" ref="O243">IF(L242="","",IF(ROW()&lt;32,"",AVERAGE(IF(OFFSET(L$2,ROW()-21,0,20,1)&lt;&gt;"",OFFSET(L$2,ROW()-21,0,20,1)))))</f>
        <v>0.8</v>
      </c>
      <c r="P243" s="8">
        <f ca="1" t="shared" si="59"/>
        <v>0.812903225806452</v>
      </c>
      <c r="Q243" s="7">
        <f ca="1" t="shared" si="56"/>
        <v>-68.1</v>
      </c>
      <c r="R243" s="7">
        <f ca="1" t="shared" si="58"/>
        <v>8655.77599999993</v>
      </c>
      <c r="S243" s="14">
        <f ca="1" t="shared" si="60"/>
        <v>-0.028890538645698</v>
      </c>
      <c r="T243" s="15">
        <f ca="1" t="shared" si="61"/>
        <v>0.719354838709677</v>
      </c>
      <c r="U243" s="14">
        <f ca="1" t="shared" si="62"/>
        <v>0.0458017530889946</v>
      </c>
      <c r="V243" s="9">
        <f ca="1" t="shared" si="63"/>
        <v>-3.05200188817267</v>
      </c>
      <c r="W243" s="16">
        <f ca="1" t="shared" si="69"/>
        <v>0.747941237740503</v>
      </c>
      <c r="X243" s="17">
        <f ca="1" t="shared" si="64"/>
        <v>-0.108942784821689</v>
      </c>
      <c r="Y243" s="9">
        <f ca="1" t="shared" si="65"/>
        <v>-0.265075533563889</v>
      </c>
      <c r="Z243" s="5">
        <f ca="1" t="shared" si="66"/>
        <v>0.152937066507111</v>
      </c>
      <c r="AA243">
        <f ca="1" t="shared" si="57"/>
        <v>0</v>
      </c>
      <c r="AB243">
        <f ca="1" t="shared" si="53"/>
        <v>9799.99</v>
      </c>
      <c r="AC243">
        <f ca="1" t="shared" si="67"/>
        <v>0</v>
      </c>
      <c r="AD243" s="5">
        <f ca="1" t="shared" si="52"/>
        <v>0</v>
      </c>
      <c r="AE243">
        <f ca="1">IF(X243&gt;=$Y$1,I243,0)</f>
        <v>0</v>
      </c>
    </row>
    <row r="244" spans="1:31">
      <c r="A244" cm="1">
        <f ca="1" t="array" ref="A244">INDEX(Sheet1!$A$2:$J$621,RANDBETWEEN(1,COUNTA(Sheet1!$A$2:$A$621)),COLUMN(A243))</f>
        <v>3275602</v>
      </c>
      <c r="B244" t="str">
        <f ca="1">VLOOKUP($A244,Sheet1!$A$2:$J$621,COLUMN(B244)-COLUMN($B$4)+2,FALSE)</f>
        <v>2025-04-19 12:31:41</v>
      </c>
      <c r="C244" t="str">
        <f ca="1">VLOOKUP($A244,Sheet1!$A$2:$J$621,COLUMN(C244)-COLUMN($B$4)+2,FALSE)</f>
        <v>小单32.36  大双32.36  大单35.28</v>
      </c>
      <c r="D244" t="str">
        <f ca="1">VLOOKUP($A244,Sheet1!$A$2:$J$621,COLUMN(D244)-COLUMN($B$4)+2,FALSE)</f>
        <v>大单</v>
      </c>
      <c r="E244">
        <f ca="1">VLOOKUP($A244,Sheet1!$A$2:$J$621,COLUMN(E244)-COLUMN($B$4)+2,FALSE)</f>
        <v>100</v>
      </c>
      <c r="F244">
        <f ca="1">VLOOKUP($A244,Sheet1!$A$2:$J$621,COLUMN(F244)-COLUMN($B$4)+2,FALSE)</f>
        <v>6</v>
      </c>
      <c r="G244" t="str">
        <f ca="1">VLOOKUP($A244,Sheet1!$A$2:$J$621,COLUMN(G244)-COLUMN($B$4)+2,FALSE)</f>
        <v>小双</v>
      </c>
      <c r="H244">
        <f ca="1">VLOOKUP($A244,Sheet1!$A$2:$J$621,COLUMN(H244)-COLUMN($B$4)+2,FALSE)</f>
        <v>0</v>
      </c>
      <c r="I244">
        <f ca="1">VLOOKUP($A244,Sheet1!$A$2:$J$621,COLUMN(I244)-COLUMN($B$4)+2,FALSE)</f>
        <v>-100</v>
      </c>
      <c r="J244" t="str">
        <f ca="1">VLOOKUP($A244,Sheet1!$A$2:$J$621,COLUMN(J244)-COLUMN($B$4)+2,FALSE)</f>
        <v>否</v>
      </c>
      <c r="K244">
        <f ca="1" t="shared" si="54"/>
        <v>0</v>
      </c>
      <c r="L244" s="7">
        <f ca="1" t="shared" si="55"/>
        <v>0</v>
      </c>
      <c r="M244" s="7" cm="1">
        <f ca="1" t="array" ref="M244">IF(L243="",IF(OR(G243=0,G243=""),M243,""),IF(ROW()&lt;32,"",AVERAGE(IF(OFFSET(L$2,ROW()-31,0,30,1)&lt;&gt;"",OFFSET(L$2,ROW()-31,0,30,1)))))</f>
        <v>0.7</v>
      </c>
      <c r="N244" s="8">
        <f ca="1" t="shared" si="68"/>
        <v>0.719354838709677</v>
      </c>
      <c r="O244" s="7">
        <f ca="1" t="array" ref="O244">IF(L243="","",IF(ROW()&lt;32,"",AVERAGE(IF(OFFSET(L$2,ROW()-21,0,20,1)&lt;&gt;"",OFFSET(L$2,ROW()-21,0,20,1)))))</f>
        <v>0.75</v>
      </c>
      <c r="P244" s="8">
        <f ca="1" t="shared" si="59"/>
        <v>0.766129032258065</v>
      </c>
      <c r="Q244" s="7">
        <f ca="1" t="shared" si="56"/>
        <v>-100</v>
      </c>
      <c r="R244" s="7">
        <f ca="1" t="shared" si="58"/>
        <v>8555.77599999993</v>
      </c>
      <c r="S244" s="14">
        <f ca="1" t="shared" si="60"/>
        <v>-0.0256236980212638</v>
      </c>
      <c r="T244" s="15">
        <f ca="1" t="shared" si="61"/>
        <v>0.719354838709677</v>
      </c>
      <c r="U244" s="14">
        <f ca="1" t="shared" si="62"/>
        <v>0.0407541922347519</v>
      </c>
      <c r="V244" s="9">
        <f ca="1" t="shared" si="63"/>
        <v>-2.79041428274042</v>
      </c>
      <c r="W244" s="16">
        <f ca="1" t="shared" si="69"/>
        <v>0.649822629028536</v>
      </c>
      <c r="X244" s="17">
        <f ca="1" t="shared" si="64"/>
        <v>-0.0901015647060576</v>
      </c>
      <c r="Y244" s="9">
        <f ca="1" t="shared" si="65"/>
        <v>-0.266560088317575</v>
      </c>
      <c r="Z244" s="5">
        <f ca="1" t="shared" si="66"/>
        <v>0.151003008082636</v>
      </c>
      <c r="AA244">
        <f ca="1" t="shared" si="57"/>
        <v>0</v>
      </c>
      <c r="AB244">
        <f ca="1" t="shared" si="53"/>
        <v>9799.99</v>
      </c>
      <c r="AC244">
        <f ca="1" t="shared" si="67"/>
        <v>1</v>
      </c>
      <c r="AD244" s="5">
        <f ca="1" t="shared" si="52"/>
        <v>0</v>
      </c>
      <c r="AE244">
        <f ca="1">IF(X244&gt;=$Y$1,I244,0)</f>
        <v>0</v>
      </c>
    </row>
    <row r="245" spans="1:31">
      <c r="A245" cm="1">
        <f ca="1" t="array" ref="A245">INDEX(Sheet1!$A$2:$J$621,RANDBETWEEN(1,COUNTA(Sheet1!$A$2:$A$621)),COLUMN(A244))</f>
        <v>3275632</v>
      </c>
      <c r="B245" t="str">
        <f ca="1">VLOOKUP($A245,Sheet1!$A$2:$J$621,COLUMN(B245)-COLUMN($B$4)+2,FALSE)</f>
        <v>2025-04-19 14:16:46</v>
      </c>
      <c r="C245" t="str">
        <f ca="1">VLOOKUP($A245,Sheet1!$A$2:$J$621,COLUMN(C245)-COLUMN($B$4)+2,FALSE)</f>
        <v>大双31.45  小双34.28  大单34.28</v>
      </c>
      <c r="D245" t="str">
        <f ca="1">VLOOKUP($A245,Sheet1!$A$2:$J$621,COLUMN(D245)-COLUMN($B$4)+2,FALSE)</f>
        <v>大双</v>
      </c>
      <c r="E245">
        <f ca="1">VLOOKUP($A245,Sheet1!$A$2:$J$621,COLUMN(E245)-COLUMN($B$4)+2,FALSE)</f>
        <v>100.01</v>
      </c>
      <c r="F245">
        <f ca="1">VLOOKUP($A245,Sheet1!$A$2:$J$621,COLUMN(F245)-COLUMN($B$4)+2,FALSE)</f>
        <v>12</v>
      </c>
      <c r="G245" t="str">
        <f ca="1">VLOOKUP($A245,Sheet1!$A$2:$J$621,COLUMN(G245)-COLUMN($B$4)+2,FALSE)</f>
        <v>小双</v>
      </c>
      <c r="H245">
        <f ca="1">VLOOKUP($A245,Sheet1!$A$2:$J$621,COLUMN(H245)-COLUMN($B$4)+2,FALSE)</f>
        <v>148.4324</v>
      </c>
      <c r="I245">
        <f ca="1">VLOOKUP($A245,Sheet1!$A$2:$J$621,COLUMN(I245)-COLUMN($B$4)+2,FALSE)</f>
        <v>48.4224</v>
      </c>
      <c r="J245" t="str">
        <f ca="1">VLOOKUP($A245,Sheet1!$A$2:$J$621,COLUMN(J245)-COLUMN($B$4)+2,FALSE)</f>
        <v>是</v>
      </c>
      <c r="K245">
        <f ca="1" t="shared" si="54"/>
        <v>1</v>
      </c>
      <c r="L245" s="7">
        <f ca="1" t="shared" si="55"/>
        <v>1</v>
      </c>
      <c r="M245" s="7" cm="1">
        <f ca="1" t="array" ref="M245">IF(L244="",IF(OR(G244=0,G244=""),M244,""),IF(ROW()&lt;32,"",AVERAGE(IF(OFFSET(L$2,ROW()-31,0,30,1)&lt;&gt;"",OFFSET(L$2,ROW()-31,0,30,1)))))</f>
        <v>0.7</v>
      </c>
      <c r="N245" s="8">
        <f ca="1" t="shared" si="68"/>
        <v>0.654838709677419</v>
      </c>
      <c r="O245" s="7">
        <f ca="1" t="array" ref="O245">IF(L244="","",IF(ROW()&lt;32,"",AVERAGE(IF(OFFSET(L$2,ROW()-21,0,20,1)&lt;&gt;"",OFFSET(L$2,ROW()-21,0,20,1)))))</f>
        <v>0.75</v>
      </c>
      <c r="P245" s="8">
        <f ca="1" t="shared" si="59"/>
        <v>0.701612903225806</v>
      </c>
      <c r="Q245" s="7">
        <f ca="1" t="shared" si="56"/>
        <v>48.4224</v>
      </c>
      <c r="R245" s="7">
        <f ca="1" t="shared" si="58"/>
        <v>8604.19839999993</v>
      </c>
      <c r="S245" s="14">
        <f ca="1" t="shared" si="60"/>
        <v>-0.0425647724798621</v>
      </c>
      <c r="T245" s="15">
        <f ca="1" t="shared" si="61"/>
        <v>0.654838709677419</v>
      </c>
      <c r="U245" s="14">
        <f ca="1" t="shared" si="62"/>
        <v>0.0425647724798621</v>
      </c>
      <c r="V245" s="9">
        <f ca="1" t="shared" si="63"/>
        <v>-2.67151564500274</v>
      </c>
      <c r="W245" s="16">
        <f ca="1" t="shared" si="69"/>
        <v>0.649827627318109</v>
      </c>
      <c r="X245" s="17">
        <f ca="1" t="shared" si="64"/>
        <v>-0.0967399233208969</v>
      </c>
      <c r="Y245" s="9">
        <f ca="1" t="shared" si="65"/>
        <v>-0.267105015861334</v>
      </c>
      <c r="Z245" s="5">
        <f ca="1" t="shared" si="66"/>
        <v>0.150358317868861</v>
      </c>
      <c r="AA245">
        <f ca="1" t="shared" si="57"/>
        <v>0</v>
      </c>
      <c r="AB245">
        <f ca="1" t="shared" si="53"/>
        <v>9799.99</v>
      </c>
      <c r="AC245">
        <f ca="1" t="shared" si="67"/>
        <v>0</v>
      </c>
      <c r="AD245" s="5">
        <f ca="1" t="shared" si="52"/>
        <v>0</v>
      </c>
      <c r="AE245">
        <f ca="1">IF(X245&gt;=$Y$1,I245,0)</f>
        <v>0</v>
      </c>
    </row>
    <row r="246" spans="1:31">
      <c r="A246" cm="1">
        <f ca="1" t="array" ref="A246">INDEX(Sheet1!$A$2:$J$621,RANDBETWEEN(1,COUNTA(Sheet1!$A$2:$A$621)),COLUMN(A245))</f>
        <v>3275982</v>
      </c>
      <c r="B246" t="str">
        <f ca="1">VLOOKUP($A246,Sheet1!$A$2:$J$621,COLUMN(B246)-COLUMN($B$4)+2,FALSE)</f>
        <v>2025-04-20 11:14:41</v>
      </c>
      <c r="C246" t="str">
        <f ca="1">VLOOKUP($A246,Sheet1!$A$2:$J$621,COLUMN(C246)-COLUMN($B$4)+2,FALSE)</f>
        <v>小单31.45  小双34.28  大单34.28</v>
      </c>
      <c r="D246" t="str">
        <f ca="1">VLOOKUP($A246,Sheet1!$A$2:$J$621,COLUMN(D246)-COLUMN($B$4)+2,FALSE)</f>
        <v>小单</v>
      </c>
      <c r="E246">
        <f ca="1">VLOOKUP($A246,Sheet1!$A$2:$J$621,COLUMN(E246)-COLUMN($B$4)+2,FALSE)</f>
        <v>100.01</v>
      </c>
      <c r="F246">
        <f ca="1">VLOOKUP($A246,Sheet1!$A$2:$J$621,COLUMN(F246)-COLUMN($B$4)+2,FALSE)</f>
        <v>23</v>
      </c>
      <c r="G246" t="str">
        <f ca="1">VLOOKUP($A246,Sheet1!$A$2:$J$621,COLUMN(G246)-COLUMN($B$4)+2,FALSE)</f>
        <v>大单</v>
      </c>
      <c r="H246">
        <f ca="1">VLOOKUP($A246,Sheet1!$A$2:$J$621,COLUMN(H246)-COLUMN($B$4)+2,FALSE)</f>
        <v>148.4324</v>
      </c>
      <c r="I246">
        <f ca="1">VLOOKUP($A246,Sheet1!$A$2:$J$621,COLUMN(I246)-COLUMN($B$4)+2,FALSE)</f>
        <v>48.4224</v>
      </c>
      <c r="J246" t="str">
        <f ca="1">VLOOKUP($A246,Sheet1!$A$2:$J$621,COLUMN(J246)-COLUMN($B$4)+2,FALSE)</f>
        <v>是</v>
      </c>
      <c r="K246">
        <f ca="1" t="shared" si="54"/>
        <v>1</v>
      </c>
      <c r="L246" s="7">
        <f ca="1" t="shared" si="55"/>
        <v>1</v>
      </c>
      <c r="M246" s="7" cm="1">
        <f ca="1" t="array" ref="M246">IF(L245="",IF(OR(G245=0,G245=""),M245,""),IF(ROW()&lt;32,"",AVERAGE(IF(OFFSET(L$2,ROW()-31,0,30,1)&lt;&gt;"",OFFSET(L$2,ROW()-31,0,30,1)))))</f>
        <v>0.733333333333333</v>
      </c>
      <c r="N246" s="8">
        <f ca="1" t="shared" si="68"/>
        <v>0.719354838709677</v>
      </c>
      <c r="O246" s="7">
        <f ca="1" t="array" ref="O246">IF(L245="","",IF(ROW()&lt;32,"",AVERAGE(IF(OFFSET(L$2,ROW()-21,0,20,1)&lt;&gt;"",OFFSET(L$2,ROW()-21,0,20,1)))))</f>
        <v>0.75</v>
      </c>
      <c r="P246" s="8">
        <f ca="1" t="shared" si="59"/>
        <v>0.766129032258065</v>
      </c>
      <c r="Q246" s="7">
        <f ca="1" t="shared" si="56"/>
        <v>48.4224</v>
      </c>
      <c r="R246" s="7">
        <f ca="1" t="shared" si="58"/>
        <v>8652.62079999993</v>
      </c>
      <c r="S246" s="14">
        <f ca="1" t="shared" si="60"/>
        <v>-0.0262481854614479</v>
      </c>
      <c r="T246" s="15">
        <f ca="1" t="shared" si="61"/>
        <v>0.719354838709677</v>
      </c>
      <c r="U246" s="14">
        <f ca="1" t="shared" si="62"/>
        <v>0.0317282310940906</v>
      </c>
      <c r="V246" s="9">
        <f ca="1" t="shared" si="63"/>
        <v>-2.48508833121745</v>
      </c>
      <c r="W246" s="16">
        <f ca="1" t="shared" si="69"/>
        <v>0.646507241806336</v>
      </c>
      <c r="X246" s="17">
        <f ca="1" t="shared" si="64"/>
        <v>-0.0573800661658374</v>
      </c>
      <c r="Y246" s="9">
        <f ca="1" t="shared" si="65"/>
        <v>-0.266849480304054</v>
      </c>
      <c r="Z246" s="5">
        <f ca="1" t="shared" si="66"/>
        <v>0.150707610508207</v>
      </c>
      <c r="AA246">
        <f ca="1" t="shared" si="57"/>
        <v>0</v>
      </c>
      <c r="AB246">
        <f ca="1" t="shared" si="53"/>
        <v>9799.99</v>
      </c>
      <c r="AC246">
        <f ca="1" t="shared" si="67"/>
        <v>0</v>
      </c>
      <c r="AD246" s="5">
        <f ca="1" t="shared" si="52"/>
        <v>0</v>
      </c>
      <c r="AE246">
        <f ca="1">IF(X246&gt;=$Y$1,I246,0)</f>
        <v>0</v>
      </c>
    </row>
    <row r="247" spans="1:31">
      <c r="A247" cm="1">
        <f ca="1" t="array" ref="A247">INDEX(Sheet1!$A$2:$J$621,RANDBETWEEN(1,COUNTA(Sheet1!$A$2:$A$621)),COLUMN(A246))</f>
        <v>3275548</v>
      </c>
      <c r="B247" t="str">
        <f ca="1">VLOOKUP($A247,Sheet1!$A$2:$J$621,COLUMN(B247)-COLUMN($B$4)+2,FALSE)</f>
        <v>2025-04-19 09:22:49</v>
      </c>
      <c r="C247" t="str">
        <f ca="1">VLOOKUP($A247,Sheet1!$A$2:$J$621,COLUMN(C247)-COLUMN($B$4)+2,FALSE)</f>
        <v>小单31.45  小双34.28  大单34.28</v>
      </c>
      <c r="D247" t="str">
        <f ca="1">VLOOKUP($A247,Sheet1!$A$2:$J$621,COLUMN(D247)-COLUMN($B$4)+2,FALSE)</f>
        <v>小单</v>
      </c>
      <c r="E247">
        <f ca="1">VLOOKUP($A247,Sheet1!$A$2:$J$621,COLUMN(E247)-COLUMN($B$4)+2,FALSE)</f>
        <v>100.01</v>
      </c>
      <c r="F247">
        <f ca="1">VLOOKUP($A247,Sheet1!$A$2:$J$621,COLUMN(F247)-COLUMN($B$4)+2,FALSE)</f>
        <v>14</v>
      </c>
      <c r="G247" t="str">
        <f ca="1">VLOOKUP($A247,Sheet1!$A$2:$J$621,COLUMN(G247)-COLUMN($B$4)+2,FALSE)</f>
        <v>大双</v>
      </c>
      <c r="H247">
        <f ca="1">VLOOKUP($A247,Sheet1!$A$2:$J$621,COLUMN(H247)-COLUMN($B$4)+2,FALSE)</f>
        <v>0</v>
      </c>
      <c r="I247">
        <f ca="1">VLOOKUP($A247,Sheet1!$A$2:$J$621,COLUMN(I247)-COLUMN($B$4)+2,FALSE)</f>
        <v>-100.01</v>
      </c>
      <c r="J247" t="str">
        <f ca="1">VLOOKUP($A247,Sheet1!$A$2:$J$621,COLUMN(J247)-COLUMN($B$4)+2,FALSE)</f>
        <v>否</v>
      </c>
      <c r="K247">
        <f ca="1" t="shared" si="54"/>
        <v>0</v>
      </c>
      <c r="L247" s="7">
        <f ca="1" t="shared" si="55"/>
        <v>0</v>
      </c>
      <c r="M247" s="7" cm="1">
        <f ca="1" t="array" ref="M247">IF(L246="",IF(OR(G246=0,G246=""),M246,""),IF(ROW()&lt;32,"",AVERAGE(IF(OFFSET(L$2,ROW()-31,0,30,1)&lt;&gt;"",OFFSET(L$2,ROW()-31,0,30,1)))))</f>
        <v>0.733333333333333</v>
      </c>
      <c r="N247" s="8">
        <f ca="1" t="shared" si="68"/>
        <v>0.750537634408602</v>
      </c>
      <c r="O247" s="7">
        <f ca="1" t="array" ref="O247">IF(L246="","",IF(ROW()&lt;32,"",AVERAGE(IF(OFFSET(L$2,ROW()-21,0,20,1)&lt;&gt;"",OFFSET(L$2,ROW()-21,0,20,1)))))</f>
        <v>0.7</v>
      </c>
      <c r="P247" s="8">
        <f ca="1" t="shared" si="59"/>
        <v>0.719354838709677</v>
      </c>
      <c r="Q247" s="7">
        <f ca="1" t="shared" si="56"/>
        <v>-100.01</v>
      </c>
      <c r="R247" s="7">
        <f ca="1" t="shared" si="58"/>
        <v>8552.61079999993</v>
      </c>
      <c r="S247" s="14">
        <f ca="1" t="shared" si="60"/>
        <v>-0.00955801801641885</v>
      </c>
      <c r="T247" s="15">
        <f ca="1" t="shared" si="61"/>
        <v>0.750537634408602</v>
      </c>
      <c r="U247" s="14">
        <f ca="1" t="shared" si="62"/>
        <v>0.0214386938852004</v>
      </c>
      <c r="V247" s="9">
        <f ca="1" t="shared" si="63"/>
        <v>-2.24459560694183</v>
      </c>
      <c r="W247" s="16">
        <f ca="1" t="shared" si="69"/>
        <v>0.740733951069929</v>
      </c>
      <c r="X247" s="17">
        <f ca="1" t="shared" si="64"/>
        <v>-0.00957765227595551</v>
      </c>
      <c r="Y247" s="9">
        <f ca="1" t="shared" si="65"/>
        <v>-0.263663709063407</v>
      </c>
      <c r="Z247" s="5">
        <f ca="1" t="shared" si="66"/>
        <v>0.155039926974586</v>
      </c>
      <c r="AA247">
        <f ca="1" t="shared" si="57"/>
        <v>0</v>
      </c>
      <c r="AB247">
        <f ca="1" t="shared" si="53"/>
        <v>9799.99</v>
      </c>
      <c r="AC247">
        <f ca="1" t="shared" si="67"/>
        <v>0</v>
      </c>
      <c r="AD247" s="5">
        <f ca="1" t="shared" si="52"/>
        <v>0</v>
      </c>
      <c r="AE247">
        <f ca="1">IF(X247&gt;=$Y$1,I247,0)</f>
        <v>0</v>
      </c>
    </row>
    <row r="248" spans="1:31">
      <c r="A248" cm="1">
        <f ca="1" t="array" ref="A248">INDEX(Sheet1!$A$2:$J$621,RANDBETWEEN(1,COUNTA(Sheet1!$A$2:$A$621)),COLUMN(A247))</f>
        <v>3276066</v>
      </c>
      <c r="B248" t="str">
        <f ca="1">VLOOKUP($A248,Sheet1!$A$2:$J$621,COLUMN(B248)-COLUMN($B$4)+2,FALSE)</f>
        <v>2025-04-20 16:08:42</v>
      </c>
      <c r="C248" t="str">
        <f ca="1">VLOOKUP($A248,Sheet1!$A$2:$J$621,COLUMN(C248)-COLUMN($B$4)+2,FALSE)</f>
        <v>小单32.36  大双32.36  大单35.28</v>
      </c>
      <c r="D248" t="str">
        <f ca="1">VLOOKUP($A248,Sheet1!$A$2:$J$621,COLUMN(D248)-COLUMN($B$4)+2,FALSE)</f>
        <v>大单</v>
      </c>
      <c r="E248">
        <f ca="1">VLOOKUP($A248,Sheet1!$A$2:$J$621,COLUMN(E248)-COLUMN($B$4)+2,FALSE)</f>
        <v>100</v>
      </c>
      <c r="F248">
        <f ca="1">VLOOKUP($A248,Sheet1!$A$2:$J$621,COLUMN(F248)-COLUMN($B$4)+2,FALSE)</f>
        <v>15</v>
      </c>
      <c r="G248" t="str">
        <f ca="1">VLOOKUP($A248,Sheet1!$A$2:$J$621,COLUMN(G248)-COLUMN($B$4)+2,FALSE)</f>
        <v>大单</v>
      </c>
      <c r="H248">
        <f ca="1">VLOOKUP($A248,Sheet1!$A$2:$J$621,COLUMN(H248)-COLUMN($B$4)+2,FALSE)</f>
        <v>152.7624</v>
      </c>
      <c r="I248">
        <f ca="1">VLOOKUP($A248,Sheet1!$A$2:$J$621,COLUMN(I248)-COLUMN($B$4)+2,FALSE)</f>
        <v>52.7624</v>
      </c>
      <c r="J248" t="str">
        <f ca="1">VLOOKUP($A248,Sheet1!$A$2:$J$621,COLUMN(J248)-COLUMN($B$4)+2,FALSE)</f>
        <v>是</v>
      </c>
      <c r="K248">
        <f ca="1" t="shared" si="54"/>
        <v>1</v>
      </c>
      <c r="L248" s="7">
        <f ca="1" t="shared" si="55"/>
        <v>1</v>
      </c>
      <c r="M248" s="7" cm="1">
        <f ca="1" t="array" ref="M248">IF(L247="",IF(OR(G247=0,G247=""),M247,""),IF(ROW()&lt;32,"",AVERAGE(IF(OFFSET(L$2,ROW()-31,0,30,1)&lt;&gt;"",OFFSET(L$2,ROW()-31,0,30,1)))))</f>
        <v>0.766666666666667</v>
      </c>
      <c r="N248" s="8">
        <f ca="1" t="shared" si="68"/>
        <v>0.686021505376344</v>
      </c>
      <c r="O248" s="7">
        <f ca="1" t="array" ref="O248">IF(L247="","",IF(ROW()&lt;32,"",AVERAGE(IF(OFFSET(L$2,ROW()-21,0,20,1)&lt;&gt;"",OFFSET(L$2,ROW()-21,0,20,1)))))</f>
        <v>0.7</v>
      </c>
      <c r="P248" s="8">
        <f ca="1" t="shared" si="59"/>
        <v>0.654838709677419</v>
      </c>
      <c r="Q248" s="7">
        <f ca="1" t="shared" si="56"/>
        <v>52.7624</v>
      </c>
      <c r="R248" s="7">
        <f ca="1" t="shared" si="58"/>
        <v>8605.37319999993</v>
      </c>
      <c r="S248" s="14">
        <f ca="1" t="shared" si="60"/>
        <v>-0.00966870411157896</v>
      </c>
      <c r="T248" s="15">
        <f ca="1" t="shared" si="61"/>
        <v>0.686021505376344</v>
      </c>
      <c r="U248" s="14">
        <f ca="1" t="shared" si="62"/>
        <v>0.0218007115731478</v>
      </c>
      <c r="V248" s="9">
        <f ca="1" t="shared" si="63"/>
        <v>-2.06899457692511</v>
      </c>
      <c r="W248" s="16">
        <f ca="1" t="shared" si="69"/>
        <v>0.740733951069929</v>
      </c>
      <c r="X248" s="17">
        <f ca="1" t="shared" si="64"/>
        <v>-0.00506258621566763</v>
      </c>
      <c r="Y248" s="9">
        <f ca="1" t="shared" si="65"/>
        <v>-0.259438800665247</v>
      </c>
      <c r="Z248" s="5">
        <f ca="1" t="shared" si="66"/>
        <v>0.160215996977558</v>
      </c>
      <c r="AA248">
        <f ca="1" t="shared" si="57"/>
        <v>0</v>
      </c>
      <c r="AB248">
        <f ca="1" t="shared" si="53"/>
        <v>9799.99</v>
      </c>
      <c r="AC248">
        <f ca="1" t="shared" si="67"/>
        <v>1</v>
      </c>
      <c r="AD248" s="5">
        <f ca="1" t="shared" si="52"/>
        <v>0</v>
      </c>
      <c r="AE248">
        <f ca="1">IF(X248&gt;=$Y$1,I248,0)</f>
        <v>0</v>
      </c>
    </row>
    <row r="249" spans="1:31">
      <c r="A249" cm="1">
        <f ca="1" t="array" ref="A249">INDEX(Sheet1!$A$2:$J$621,RANDBETWEEN(1,COUNTA(Sheet1!$A$2:$A$621)),COLUMN(A248))</f>
        <v>3276092</v>
      </c>
      <c r="B249" t="str">
        <f ca="1">VLOOKUP($A249,Sheet1!$A$2:$J$621,COLUMN(B249)-COLUMN($B$4)+2,FALSE)</f>
        <v>2025-04-20 17:39:48</v>
      </c>
      <c r="C249" t="str">
        <f ca="1">VLOOKUP($A249,Sheet1!$A$2:$J$621,COLUMN(C249)-COLUMN($B$4)+2,FALSE)</f>
        <v>小单32.36  小双35.28  大双32.36</v>
      </c>
      <c r="D249" t="str">
        <f ca="1">VLOOKUP($A249,Sheet1!$A$2:$J$621,COLUMN(D249)-COLUMN($B$4)+2,FALSE)</f>
        <v>小双</v>
      </c>
      <c r="E249">
        <f ca="1">VLOOKUP($A249,Sheet1!$A$2:$J$621,COLUMN(E249)-COLUMN($B$4)+2,FALSE)</f>
        <v>100</v>
      </c>
      <c r="F249" t="str">
        <f ca="1">VLOOKUP($A249,Sheet1!$A$2:$J$621,COLUMN(F249)-COLUMN($B$4)+2,FALSE)</f>
        <v>待开奖</v>
      </c>
      <c r="G249" t="str">
        <f ca="1">VLOOKUP($A249,Sheet1!$A$2:$J$621,COLUMN(G249)-COLUMN($B$4)+2,FALSE)</f>
        <v/>
      </c>
      <c r="H249" t="str">
        <f ca="1">VLOOKUP($A249,Sheet1!$A$2:$J$621,COLUMN(H249)-COLUMN($B$4)+2,FALSE)</f>
        <v/>
      </c>
      <c r="I249" t="str">
        <f ca="1">VLOOKUP($A249,Sheet1!$A$2:$J$621,COLUMN(I249)-COLUMN($B$4)+2,FALSE)</f>
        <v/>
      </c>
      <c r="J249" t="str">
        <f ca="1">VLOOKUP($A249,Sheet1!$A$2:$J$621,COLUMN(J249)-COLUMN($B$4)+2,FALSE)</f>
        <v/>
      </c>
      <c r="K249" t="str">
        <f ca="1" t="shared" si="54"/>
        <v/>
      </c>
      <c r="L249" s="7" t="str">
        <f ca="1" t="shared" si="55"/>
        <v/>
      </c>
      <c r="M249" s="7" cm="1">
        <f ca="1" t="array" ref="M249">IF(L248="",IF(OR(G248=0,G248=""),M248,""),IF(ROW()&lt;32,"",AVERAGE(IF(OFFSET(L$2,ROW()-31,0,30,1)&lt;&gt;"",OFFSET(L$2,ROW()-31,0,30,1)))))</f>
        <v>0.758620689655172</v>
      </c>
      <c r="N249" s="8">
        <f ca="1" t="shared" si="68"/>
        <v>0.781720430107527</v>
      </c>
      <c r="O249" s="7">
        <f ca="1" t="array" ref="O249">IF(L248="","",IF(ROW()&lt;32,"",AVERAGE(IF(OFFSET(L$2,ROW()-21,0,20,1)&lt;&gt;"",OFFSET(L$2,ROW()-21,0,20,1)))))</f>
        <v>0.736842105263158</v>
      </c>
      <c r="P249" s="8">
        <f ca="1" t="shared" si="59"/>
        <v>0.753820033955857</v>
      </c>
      <c r="Q249" s="7" t="str">
        <f ca="1" t="shared" si="56"/>
        <v/>
      </c>
      <c r="R249" s="7">
        <f ca="1" t="shared" si="58"/>
        <v>8605.37319999993</v>
      </c>
      <c r="S249" s="14">
        <f ca="1" t="shared" si="60"/>
        <v>-0.00911505525708754</v>
      </c>
      <c r="T249" s="15">
        <f ca="1" t="shared" si="61"/>
        <v>0.781720430107527</v>
      </c>
      <c r="U249" s="14">
        <f ca="1" t="shared" si="62"/>
        <v>0.0218007115731478</v>
      </c>
      <c r="V249" s="9">
        <f ca="1" t="shared" si="63"/>
        <v>-1.92461644593401</v>
      </c>
      <c r="W249" s="16">
        <f ca="1" t="shared" si="69"/>
        <v>0.856038615724454</v>
      </c>
      <c r="X249" s="17">
        <f ca="1" t="shared" si="64"/>
        <v>0.0402115729514793</v>
      </c>
      <c r="Y249" s="9">
        <f ca="1" t="shared" si="65"/>
        <v>-0.252914245950729</v>
      </c>
      <c r="Z249" s="5">
        <f ca="1" t="shared" si="66"/>
        <v>0.16810613303025</v>
      </c>
      <c r="AA249">
        <f ca="1" t="shared" si="57"/>
        <v>0</v>
      </c>
      <c r="AB249">
        <f ca="1" t="shared" si="53"/>
        <v>9799.99</v>
      </c>
      <c r="AC249">
        <f ca="1" t="shared" si="67"/>
        <v>0</v>
      </c>
      <c r="AD249" s="5">
        <f ca="1" t="shared" si="52"/>
        <v>0</v>
      </c>
      <c r="AE249">
        <f ca="1">IF(X249&gt;=$Y$1,I249,0)</f>
        <v>0</v>
      </c>
    </row>
    <row r="250" spans="1:31">
      <c r="A250" cm="1">
        <f ca="1" t="array" ref="A250">INDEX(Sheet1!$A$2:$J$621,RANDBETWEEN(1,COUNTA(Sheet1!$A$2:$A$621)),COLUMN(A249))</f>
        <v>3275806</v>
      </c>
      <c r="B250" t="str">
        <f ca="1">VLOOKUP($A250,Sheet1!$A$2:$J$621,COLUMN(B250)-COLUMN($B$4)+2,FALSE)</f>
        <v>2025-04-20 00:58:40</v>
      </c>
      <c r="C250" t="str">
        <f ca="1">VLOOKUP($A250,Sheet1!$A$2:$J$621,COLUMN(C250)-COLUMN($B$4)+2,FALSE)</f>
        <v>大双31.45  小双34.28  大单34.28</v>
      </c>
      <c r="D250" t="str">
        <f ca="1">VLOOKUP($A250,Sheet1!$A$2:$J$621,COLUMN(D250)-COLUMN($B$4)+2,FALSE)</f>
        <v>大双</v>
      </c>
      <c r="E250">
        <f ca="1">VLOOKUP($A250,Sheet1!$A$2:$J$621,COLUMN(E250)-COLUMN($B$4)+2,FALSE)</f>
        <v>100.01</v>
      </c>
      <c r="F250">
        <f ca="1">VLOOKUP($A250,Sheet1!$A$2:$J$621,COLUMN(F250)-COLUMN($B$4)+2,FALSE)</f>
        <v>11</v>
      </c>
      <c r="G250" t="str">
        <f ca="1">VLOOKUP($A250,Sheet1!$A$2:$J$621,COLUMN(G250)-COLUMN($B$4)+2,FALSE)</f>
        <v>小单</v>
      </c>
      <c r="H250">
        <f ca="1">VLOOKUP($A250,Sheet1!$A$2:$J$621,COLUMN(H250)-COLUMN($B$4)+2,FALSE)</f>
        <v>0</v>
      </c>
      <c r="I250">
        <f ca="1">VLOOKUP($A250,Sheet1!$A$2:$J$621,COLUMN(I250)-COLUMN($B$4)+2,FALSE)</f>
        <v>-100.01</v>
      </c>
      <c r="J250" t="str">
        <f ca="1">VLOOKUP($A250,Sheet1!$A$2:$J$621,COLUMN(J250)-COLUMN($B$4)+2,FALSE)</f>
        <v>否</v>
      </c>
      <c r="K250">
        <f ca="1" t="shared" si="54"/>
        <v>0</v>
      </c>
      <c r="L250" s="7">
        <f ca="1" t="shared" si="55"/>
        <v>0</v>
      </c>
      <c r="M250" s="7" cm="1">
        <f ca="1" t="array" ref="M250">IF(L249="",IF(OR(G249=0,G249=""),M249,""),IF(ROW()&lt;32,"",AVERAGE(IF(OFFSET(L$2,ROW()-31,0,30,1)&lt;&gt;"",OFFSET(L$2,ROW()-31,0,30,1)))))</f>
        <v>0.758620689655172</v>
      </c>
      <c r="N250" s="8">
        <f ca="1" t="shared" si="68"/>
        <v>0.781720430107527</v>
      </c>
      <c r="O250" s="7" t="str">
        <f ca="1" t="array" ref="O250">IF(L249="","",IF(ROW()&lt;32,"",AVERAGE(IF(OFFSET(L$2,ROW()-21,0,20,1)&lt;&gt;"",OFFSET(L$2,ROW()-21,0,20,1)))))</f>
        <v/>
      </c>
      <c r="P250" s="8" t="str">
        <f ca="1" t="shared" si="59"/>
        <v/>
      </c>
      <c r="Q250" s="7">
        <f ca="1" t="shared" si="56"/>
        <v>-100.01</v>
      </c>
      <c r="R250" s="7">
        <f ca="1" t="shared" si="58"/>
        <v>8505.36319999993</v>
      </c>
      <c r="S250" s="14">
        <f ca="1" t="shared" si="60"/>
        <v>-0.0146093036359891</v>
      </c>
      <c r="T250" s="15">
        <f ca="1" t="shared" si="61"/>
        <v>0.781720430107527</v>
      </c>
      <c r="U250" s="14">
        <f ca="1" t="shared" si="62"/>
        <v>0.0218007115731478</v>
      </c>
      <c r="V250" s="9">
        <f ca="1" t="shared" si="63"/>
        <v>-1.80759244045477</v>
      </c>
      <c r="W250" s="16">
        <f ca="1" t="shared" si="69"/>
        <v>0.856038615724454</v>
      </c>
      <c r="X250" s="17">
        <f ca="1" t="shared" si="64"/>
        <v>0.0502656989857331</v>
      </c>
      <c r="Y250" s="9">
        <f ca="1" t="shared" si="65"/>
        <v>-0.246453788007494</v>
      </c>
      <c r="Z250" s="5">
        <f ca="1" t="shared" si="66"/>
        <v>0.175736084818819</v>
      </c>
      <c r="AA250">
        <f ca="1" t="shared" si="57"/>
        <v>0</v>
      </c>
      <c r="AB250">
        <f ca="1" t="shared" si="53"/>
        <v>9799.99</v>
      </c>
      <c r="AC250">
        <f ca="1" t="shared" si="67"/>
        <v>0</v>
      </c>
      <c r="AD250" s="5">
        <f ca="1" t="shared" si="52"/>
        <v>0</v>
      </c>
      <c r="AE250">
        <f ca="1">IF(X250&gt;=$Y$1,I250,0)</f>
        <v>0</v>
      </c>
    </row>
    <row r="251" spans="1:31">
      <c r="A251" cm="1">
        <f ca="1" t="array" ref="A251">INDEX(Sheet1!$A$2:$J$621,RANDBETWEEN(1,COUNTA(Sheet1!$A$2:$A$621)),COLUMN(A250))</f>
        <v>3275720</v>
      </c>
      <c r="B251" t="str">
        <f ca="1">VLOOKUP($A251,Sheet1!$A$2:$J$621,COLUMN(B251)-COLUMN($B$4)+2,FALSE)</f>
        <v>2025-04-19 19:57:46</v>
      </c>
      <c r="C251" t="str">
        <f ca="1">VLOOKUP($A251,Sheet1!$A$2:$J$621,COLUMN(C251)-COLUMN($B$4)+2,FALSE)</f>
        <v>小单32.36  小双35.28  大双32.36</v>
      </c>
      <c r="D251" t="str">
        <f ca="1">VLOOKUP($A251,Sheet1!$A$2:$J$621,COLUMN(D251)-COLUMN($B$4)+2,FALSE)</f>
        <v>小双</v>
      </c>
      <c r="E251">
        <f ca="1">VLOOKUP($A251,Sheet1!$A$2:$J$621,COLUMN(E251)-COLUMN($B$4)+2,FALSE)</f>
        <v>100</v>
      </c>
      <c r="F251">
        <f ca="1">VLOOKUP($A251,Sheet1!$A$2:$J$621,COLUMN(F251)-COLUMN($B$4)+2,FALSE)</f>
        <v>18</v>
      </c>
      <c r="G251" t="str">
        <f ca="1">VLOOKUP($A251,Sheet1!$A$2:$J$621,COLUMN(G251)-COLUMN($B$4)+2,FALSE)</f>
        <v>大双</v>
      </c>
      <c r="H251">
        <f ca="1">VLOOKUP($A251,Sheet1!$A$2:$J$621,COLUMN(H251)-COLUMN($B$4)+2,FALSE)</f>
        <v>152.7392</v>
      </c>
      <c r="I251">
        <f ca="1">VLOOKUP($A251,Sheet1!$A$2:$J$621,COLUMN(I251)-COLUMN($B$4)+2,FALSE)</f>
        <v>52.7392</v>
      </c>
      <c r="J251" t="str">
        <f ca="1">VLOOKUP($A251,Sheet1!$A$2:$J$621,COLUMN(J251)-COLUMN($B$4)+2,FALSE)</f>
        <v>是</v>
      </c>
      <c r="K251">
        <f ca="1" t="shared" si="54"/>
        <v>1</v>
      </c>
      <c r="L251" s="7">
        <f ca="1" t="shared" si="55"/>
        <v>1</v>
      </c>
      <c r="M251" s="7" cm="1">
        <f ca="1" t="array" ref="M251">IF(L250="",IF(OR(G250=0,G250=""),M250,""),IF(ROW()&lt;32,"",AVERAGE(IF(OFFSET(L$2,ROW()-31,0,30,1)&lt;&gt;"",OFFSET(L$2,ROW()-31,0,30,1)))))</f>
        <v>0.724137931034483</v>
      </c>
      <c r="N251" s="8">
        <f ca="1" t="shared" si="68"/>
        <v>0.709677419354839</v>
      </c>
      <c r="O251" s="7">
        <f ca="1" t="array" ref="O251">IF(L250="","",IF(ROW()&lt;32,"",AVERAGE(IF(OFFSET(L$2,ROW()-21,0,20,1)&lt;&gt;"",OFFSET(L$2,ROW()-21,0,20,1)))))</f>
        <v>0.684210526315789</v>
      </c>
      <c r="P251" s="8">
        <f ca="1" t="shared" si="59"/>
        <v>0.640067911714771</v>
      </c>
      <c r="Q251" s="7">
        <f ca="1" t="shared" si="56"/>
        <v>52.7392</v>
      </c>
      <c r="R251" s="7">
        <f ca="1" t="shared" si="58"/>
        <v>8558.10239999993</v>
      </c>
      <c r="S251" s="14">
        <f ca="1" t="shared" si="60"/>
        <v>-0.0184068156888859</v>
      </c>
      <c r="T251" s="15">
        <f ca="1" t="shared" si="61"/>
        <v>0.709677419354839</v>
      </c>
      <c r="U251" s="14">
        <f ca="1" t="shared" si="62"/>
        <v>0.0272046250424568</v>
      </c>
      <c r="V251" s="9">
        <f ca="1" t="shared" si="63"/>
        <v>-1.71710638092322</v>
      </c>
      <c r="W251" s="16">
        <f ca="1" t="shared" si="69"/>
        <v>0.70400106659556</v>
      </c>
      <c r="X251" s="17">
        <f ca="1" t="shared" si="64"/>
        <v>0.0269415202187987</v>
      </c>
      <c r="Y251" s="9">
        <f ca="1" t="shared" si="65"/>
        <v>-0.240792500687566</v>
      </c>
      <c r="Z251" s="5">
        <f ca="1" t="shared" si="66"/>
        <v>0.181618156838307</v>
      </c>
      <c r="AA251">
        <f ca="1" t="shared" si="57"/>
        <v>0</v>
      </c>
      <c r="AB251">
        <f ca="1" t="shared" si="53"/>
        <v>9799.99</v>
      </c>
      <c r="AC251">
        <f ca="1" t="shared" si="67"/>
        <v>0</v>
      </c>
      <c r="AD251" s="5">
        <f ca="1" t="shared" si="52"/>
        <v>0</v>
      </c>
      <c r="AE251">
        <f ca="1">IF(X251&gt;=$Y$1,I251,0)</f>
        <v>0</v>
      </c>
    </row>
    <row r="252" spans="1:31">
      <c r="A252" cm="1">
        <f ca="1" t="array" ref="A252">INDEX(Sheet1!$A$2:$J$621,RANDBETWEEN(1,COUNTA(Sheet1!$A$2:$A$621)),COLUMN(A251))</f>
        <v>3275641</v>
      </c>
      <c r="B252" t="str">
        <f ca="1">VLOOKUP($A252,Sheet1!$A$2:$J$621,COLUMN(B252)-COLUMN($B$4)+2,FALSE)</f>
        <v>2025-04-19 14:48:13</v>
      </c>
      <c r="C252" t="str">
        <f ca="1">VLOOKUP($A252,Sheet1!$A$2:$J$621,COLUMN(C252)-COLUMN($B$4)+2,FALSE)</f>
        <v>大双31.45  小双34.28  大单34.28</v>
      </c>
      <c r="D252" t="str">
        <f ca="1">VLOOKUP($A252,Sheet1!$A$2:$J$621,COLUMN(D252)-COLUMN($B$4)+2,FALSE)</f>
        <v>大双</v>
      </c>
      <c r="E252">
        <f ca="1">VLOOKUP($A252,Sheet1!$A$2:$J$621,COLUMN(E252)-COLUMN($B$4)+2,FALSE)</f>
        <v>100.01</v>
      </c>
      <c r="F252">
        <f ca="1">VLOOKUP($A252,Sheet1!$A$2:$J$621,COLUMN(F252)-COLUMN($B$4)+2,FALSE)</f>
        <v>8</v>
      </c>
      <c r="G252" t="str">
        <f ca="1">VLOOKUP($A252,Sheet1!$A$2:$J$621,COLUMN(G252)-COLUMN($B$4)+2,FALSE)</f>
        <v>小双</v>
      </c>
      <c r="H252">
        <f ca="1">VLOOKUP($A252,Sheet1!$A$2:$J$621,COLUMN(H252)-COLUMN($B$4)+2,FALSE)</f>
        <v>148.4324</v>
      </c>
      <c r="I252">
        <f ca="1">VLOOKUP($A252,Sheet1!$A$2:$J$621,COLUMN(I252)-COLUMN($B$4)+2,FALSE)</f>
        <v>48.4224</v>
      </c>
      <c r="J252" t="str">
        <f ca="1">VLOOKUP($A252,Sheet1!$A$2:$J$621,COLUMN(J252)-COLUMN($B$4)+2,FALSE)</f>
        <v>是</v>
      </c>
      <c r="K252">
        <f ca="1" t="shared" si="54"/>
        <v>1</v>
      </c>
      <c r="L252" s="7">
        <f ca="1" t="shared" si="55"/>
        <v>1</v>
      </c>
      <c r="M252" s="7" cm="1">
        <f ca="1" t="array" ref="M252">IF(L251="",IF(OR(G251=0,G251=""),M251,""),IF(ROW()&lt;32,"",AVERAGE(IF(OFFSET(L$2,ROW()-31,0,30,1)&lt;&gt;"",OFFSET(L$2,ROW()-31,0,30,1)))))</f>
        <v>0.724137931034483</v>
      </c>
      <c r="N252" s="8">
        <f ca="1" t="shared" si="68"/>
        <v>0.741935483870968</v>
      </c>
      <c r="O252" s="7">
        <f ca="1" t="array" ref="O252">IF(L251="","",IF(ROW()&lt;32,"",AVERAGE(IF(OFFSET(L$2,ROW()-21,0,20,1)&lt;&gt;"",OFFSET(L$2,ROW()-21,0,20,1)))))</f>
        <v>0.736842105263158</v>
      </c>
      <c r="P252" s="8">
        <f ca="1" t="shared" si="59"/>
        <v>0.753820033955857</v>
      </c>
      <c r="Q252" s="7">
        <f ca="1" t="shared" si="56"/>
        <v>48.4224</v>
      </c>
      <c r="R252" s="7">
        <f ca="1" t="shared" si="58"/>
        <v>8606.52479999993</v>
      </c>
      <c r="S252" s="14">
        <f ca="1" t="shared" si="60"/>
        <v>-0.0182980717897952</v>
      </c>
      <c r="T252" s="15">
        <f ca="1" t="shared" si="61"/>
        <v>0.741935483870968</v>
      </c>
      <c r="U252" s="14">
        <f ca="1" t="shared" si="62"/>
        <v>0.0272046250424568</v>
      </c>
      <c r="V252" s="9">
        <f ca="1" t="shared" si="63"/>
        <v>-1.63769906615944</v>
      </c>
      <c r="W252" s="16">
        <f ca="1" t="shared" si="69"/>
        <v>0.815945167125728</v>
      </c>
      <c r="X252" s="17">
        <f ca="1" t="shared" si="64"/>
        <v>0.0525608978211465</v>
      </c>
      <c r="Y252" s="9">
        <f ca="1" t="shared" si="65"/>
        <v>-0.233688629449141</v>
      </c>
      <c r="Z252" s="5">
        <f ca="1" t="shared" si="66"/>
        <v>0.188649489398536</v>
      </c>
      <c r="AA252">
        <f ca="1" t="shared" si="57"/>
        <v>0</v>
      </c>
      <c r="AB252">
        <f ca="1" t="shared" si="53"/>
        <v>9799.99</v>
      </c>
      <c r="AC252">
        <f ca="1" t="shared" si="67"/>
        <v>0</v>
      </c>
      <c r="AD252" s="5">
        <f ca="1" t="shared" si="52"/>
        <v>0</v>
      </c>
      <c r="AE252">
        <f ca="1">IF(X252&gt;=$Y$1,I252,0)</f>
        <v>0</v>
      </c>
    </row>
    <row r="253" spans="1:31">
      <c r="A253" cm="1">
        <f ca="1" t="array" ref="A253">INDEX(Sheet1!$A$2:$J$621,RANDBETWEEN(1,COUNTA(Sheet1!$A$2:$A$621)),COLUMN(A252))</f>
        <v>3275829</v>
      </c>
      <c r="B253" t="str">
        <f ca="1">VLOOKUP($A253,Sheet1!$A$2:$J$621,COLUMN(B253)-COLUMN($B$4)+2,FALSE)</f>
        <v>2025-04-20 02:19:20</v>
      </c>
      <c r="C253" t="str">
        <f ca="1">VLOOKUP($A253,Sheet1!$A$2:$J$621,COLUMN(C253)-COLUMN($B$4)+2,FALSE)</f>
        <v>小单31.45  小双34.28  大单34.28</v>
      </c>
      <c r="D253" t="str">
        <f ca="1">VLOOKUP($A253,Sheet1!$A$2:$J$621,COLUMN(D253)-COLUMN($B$4)+2,FALSE)</f>
        <v>小单</v>
      </c>
      <c r="E253">
        <f ca="1">VLOOKUP($A253,Sheet1!$A$2:$J$621,COLUMN(E253)-COLUMN($B$4)+2,FALSE)</f>
        <v>100.01</v>
      </c>
      <c r="F253">
        <f ca="1">VLOOKUP($A253,Sheet1!$A$2:$J$621,COLUMN(F253)-COLUMN($B$4)+2,FALSE)</f>
        <v>10</v>
      </c>
      <c r="G253" t="str">
        <f ca="1">VLOOKUP($A253,Sheet1!$A$2:$J$621,COLUMN(G253)-COLUMN($B$4)+2,FALSE)</f>
        <v>小双</v>
      </c>
      <c r="H253">
        <f ca="1">VLOOKUP($A253,Sheet1!$A$2:$J$621,COLUMN(H253)-COLUMN($B$4)+2,FALSE)</f>
        <v>148.4324</v>
      </c>
      <c r="I253">
        <f ca="1">VLOOKUP($A253,Sheet1!$A$2:$J$621,COLUMN(I253)-COLUMN($B$4)+2,FALSE)</f>
        <v>48.4224</v>
      </c>
      <c r="J253" t="str">
        <f ca="1">VLOOKUP($A253,Sheet1!$A$2:$J$621,COLUMN(J253)-COLUMN($B$4)+2,FALSE)</f>
        <v>是</v>
      </c>
      <c r="K253">
        <f ca="1" t="shared" si="54"/>
        <v>1</v>
      </c>
      <c r="L253" s="7">
        <f ca="1" t="shared" si="55"/>
        <v>1</v>
      </c>
      <c r="M253" s="7" cm="1">
        <f ca="1" t="array" ref="M253">IF(L252="",IF(OR(G252=0,G252=""),M252,""),IF(ROW()&lt;32,"",AVERAGE(IF(OFFSET(L$2,ROW()-31,0,30,1)&lt;&gt;"",OFFSET(L$2,ROW()-31,0,30,1)))))</f>
        <v>0.758620689655172</v>
      </c>
      <c r="N253" s="8">
        <f ca="1" t="shared" si="68"/>
        <v>0.741935483870968</v>
      </c>
      <c r="O253" s="7">
        <f ca="1" t="array" ref="O253">IF(L252="","",IF(ROW()&lt;32,"",AVERAGE(IF(OFFSET(L$2,ROW()-21,0,20,1)&lt;&gt;"",OFFSET(L$2,ROW()-21,0,20,1)))))</f>
        <v>0.736842105263158</v>
      </c>
      <c r="P253" s="8">
        <f ca="1" t="shared" si="59"/>
        <v>0.753820033955857</v>
      </c>
      <c r="Q253" s="7">
        <f ca="1" t="shared" si="56"/>
        <v>48.4224</v>
      </c>
      <c r="R253" s="7">
        <f ca="1" t="shared" si="58"/>
        <v>8654.94719999993</v>
      </c>
      <c r="S253" s="14">
        <f ca="1" t="shared" si="60"/>
        <v>-0.00128726986970301</v>
      </c>
      <c r="T253" s="15">
        <f ca="1" t="shared" si="61"/>
        <v>0.741935483870968</v>
      </c>
      <c r="U253" s="14">
        <f ca="1" t="shared" si="62"/>
        <v>0.0272046250424568</v>
      </c>
      <c r="V253" s="9">
        <f ca="1" t="shared" si="63"/>
        <v>-1.52040287524162</v>
      </c>
      <c r="W253" s="16">
        <f ca="1" t="shared" si="69"/>
        <v>0.811999963638678</v>
      </c>
      <c r="X253" s="17">
        <f ca="1" t="shared" si="64"/>
        <v>0.0689992371402509</v>
      </c>
      <c r="Y253" s="9">
        <f ca="1" t="shared" si="65"/>
        <v>-0.225927008034336</v>
      </c>
      <c r="Z253" s="5">
        <f ca="1" t="shared" si="66"/>
        <v>0.196009697026404</v>
      </c>
      <c r="AA253">
        <f ca="1" t="shared" si="57"/>
        <v>0</v>
      </c>
      <c r="AB253">
        <f ca="1" t="shared" si="53"/>
        <v>9799.99</v>
      </c>
      <c r="AC253">
        <f ca="1" t="shared" si="67"/>
        <v>0</v>
      </c>
      <c r="AD253" s="5">
        <f ca="1" t="shared" si="52"/>
        <v>0</v>
      </c>
      <c r="AE253">
        <f ca="1">IF(X253&gt;=$Y$1,I253,0)</f>
        <v>0</v>
      </c>
    </row>
    <row r="254" spans="1:31">
      <c r="A254" cm="1">
        <f ca="1" t="array" ref="A254">INDEX(Sheet1!$A$2:$J$621,RANDBETWEEN(1,COUNTA(Sheet1!$A$2:$A$621)),COLUMN(A253))</f>
        <v>3275463</v>
      </c>
      <c r="B254" t="str">
        <f ca="1">VLOOKUP($A254,Sheet1!$A$2:$J$621,COLUMN(B254)-COLUMN($B$4)+2,FALSE)</f>
        <v>2025-04-19 04:25:17</v>
      </c>
      <c r="C254" t="str">
        <f ca="1">VLOOKUP($A254,Sheet1!$A$2:$J$621,COLUMN(C254)-COLUMN($B$4)+2,FALSE)</f>
        <v>小单31.45  小双34.28  大单34.28</v>
      </c>
      <c r="D254" t="str">
        <f ca="1">VLOOKUP($A254,Sheet1!$A$2:$J$621,COLUMN(D254)-COLUMN($B$4)+2,FALSE)</f>
        <v>小单</v>
      </c>
      <c r="E254">
        <f ca="1">VLOOKUP($A254,Sheet1!$A$2:$J$621,COLUMN(E254)-COLUMN($B$4)+2,FALSE)</f>
        <v>100.01</v>
      </c>
      <c r="F254">
        <f ca="1">VLOOKUP($A254,Sheet1!$A$2:$J$621,COLUMN(F254)-COLUMN($B$4)+2,FALSE)</f>
        <v>15</v>
      </c>
      <c r="G254" t="str">
        <f ca="1">VLOOKUP($A254,Sheet1!$A$2:$J$621,COLUMN(G254)-COLUMN($B$4)+2,FALSE)</f>
        <v>大单</v>
      </c>
      <c r="H254">
        <f ca="1">VLOOKUP($A254,Sheet1!$A$2:$J$621,COLUMN(H254)-COLUMN($B$4)+2,FALSE)</f>
        <v>148.4324</v>
      </c>
      <c r="I254">
        <f ca="1">VLOOKUP($A254,Sheet1!$A$2:$J$621,COLUMN(I254)-COLUMN($B$4)+2,FALSE)</f>
        <v>48.4224</v>
      </c>
      <c r="J254" t="str">
        <f ca="1">VLOOKUP($A254,Sheet1!$A$2:$J$621,COLUMN(J254)-COLUMN($B$4)+2,FALSE)</f>
        <v>是</v>
      </c>
      <c r="K254">
        <f ca="1" t="shared" si="54"/>
        <v>1</v>
      </c>
      <c r="L254" s="7">
        <f ca="1" t="shared" si="55"/>
        <v>1</v>
      </c>
      <c r="M254" s="7" cm="1">
        <f ca="1" t="array" ref="M254">IF(L253="",IF(OR(G253=0,G253=""),M253,""),IF(ROW()&lt;32,"",AVERAGE(IF(OFFSET(L$2,ROW()-31,0,30,1)&lt;&gt;"",OFFSET(L$2,ROW()-31,0,30,1)))))</f>
        <v>0.758620689655172</v>
      </c>
      <c r="N254" s="8">
        <f ca="1" t="shared" si="68"/>
        <v>0.774193548387097</v>
      </c>
      <c r="O254" s="7">
        <f ca="1" t="array" ref="O254">IF(L253="","",IF(ROW()&lt;32,"",AVERAGE(IF(OFFSET(L$2,ROW()-21,0,20,1)&lt;&gt;"",OFFSET(L$2,ROW()-21,0,20,1)))))</f>
        <v>0.736842105263158</v>
      </c>
      <c r="P254" s="8">
        <f ca="1" t="shared" si="59"/>
        <v>0.753820033955857</v>
      </c>
      <c r="Q254" s="7">
        <f ca="1" t="shared" si="56"/>
        <v>48.4224</v>
      </c>
      <c r="R254" s="7">
        <f ca="1" t="shared" si="58"/>
        <v>8703.36959999993</v>
      </c>
      <c r="S254" s="14">
        <f ca="1" t="shared" si="60"/>
        <v>-0.00128007711572754</v>
      </c>
      <c r="T254" s="15">
        <f ca="1" t="shared" si="61"/>
        <v>0.774193548387097</v>
      </c>
      <c r="U254" s="14">
        <f ca="1" t="shared" si="62"/>
        <v>0.0272046250424568</v>
      </c>
      <c r="V254" s="9">
        <f ca="1" t="shared" si="63"/>
        <v>-1.43371482932517</v>
      </c>
      <c r="W254" s="16">
        <f ca="1" t="shared" si="69"/>
        <v>0.941613287069905</v>
      </c>
      <c r="X254" s="17">
        <f ca="1" t="shared" si="64"/>
        <v>0.0970831448044372</v>
      </c>
      <c r="Y254" s="9">
        <f ca="1" t="shared" si="65"/>
        <v>-0.215816024341827</v>
      </c>
      <c r="Z254" s="5">
        <f ca="1" t="shared" si="66"/>
        <v>0.204407706253904</v>
      </c>
      <c r="AA254">
        <f ca="1" t="shared" si="57"/>
        <v>0</v>
      </c>
      <c r="AB254">
        <f ca="1" t="shared" si="53"/>
        <v>9799.99</v>
      </c>
      <c r="AC254">
        <f ca="1" t="shared" si="67"/>
        <v>0</v>
      </c>
      <c r="AD254" s="5">
        <f ca="1" t="shared" si="52"/>
        <v>0</v>
      </c>
      <c r="AE254">
        <f ca="1">IF(X254&gt;=$Y$1,I254,0)</f>
        <v>0</v>
      </c>
    </row>
    <row r="255" spans="1:31">
      <c r="A255" cm="1">
        <f ca="1" t="array" ref="A255">INDEX(Sheet1!$A$2:$J$621,RANDBETWEEN(1,COUNTA(Sheet1!$A$2:$A$621)),COLUMN(A254))</f>
        <v>3275824</v>
      </c>
      <c r="B255" t="str">
        <f ca="1">VLOOKUP($A255,Sheet1!$A$2:$J$621,COLUMN(B255)-COLUMN($B$4)+2,FALSE)</f>
        <v>2025-04-20 02:01:45</v>
      </c>
      <c r="C255" t="str">
        <f ca="1">VLOOKUP($A255,Sheet1!$A$2:$J$621,COLUMN(C255)-COLUMN($B$4)+2,FALSE)</f>
        <v>小单31.45  小双34.28  大单34.28</v>
      </c>
      <c r="D255" t="str">
        <f ca="1">VLOOKUP($A255,Sheet1!$A$2:$J$621,COLUMN(D255)-COLUMN($B$4)+2,FALSE)</f>
        <v>小单</v>
      </c>
      <c r="E255">
        <f ca="1">VLOOKUP($A255,Sheet1!$A$2:$J$621,COLUMN(E255)-COLUMN($B$4)+2,FALSE)</f>
        <v>100.01</v>
      </c>
      <c r="F255">
        <f ca="1">VLOOKUP($A255,Sheet1!$A$2:$J$621,COLUMN(F255)-COLUMN($B$4)+2,FALSE)</f>
        <v>13</v>
      </c>
      <c r="G255" t="str">
        <f ca="1">VLOOKUP($A255,Sheet1!$A$2:$J$621,COLUMN(G255)-COLUMN($B$4)+2,FALSE)</f>
        <v>小单</v>
      </c>
      <c r="H255">
        <f ca="1">VLOOKUP($A255,Sheet1!$A$2:$J$621,COLUMN(H255)-COLUMN($B$4)+2,FALSE)</f>
        <v>0</v>
      </c>
      <c r="I255">
        <f ca="1">VLOOKUP($A255,Sheet1!$A$2:$J$621,COLUMN(I255)-COLUMN($B$4)+2,FALSE)</f>
        <v>-100.01</v>
      </c>
      <c r="J255" t="str">
        <f ca="1">VLOOKUP($A255,Sheet1!$A$2:$J$621,COLUMN(J255)-COLUMN($B$4)+2,FALSE)</f>
        <v>否</v>
      </c>
      <c r="K255">
        <f ca="1" t="shared" si="54"/>
        <v>0</v>
      </c>
      <c r="L255" s="7">
        <f ca="1" t="shared" si="55"/>
        <v>1</v>
      </c>
      <c r="M255" s="7" cm="1">
        <f ca="1" t="array" ref="M255">IF(L254="",IF(OR(G254=0,G254=""),M254,""),IF(ROW()&lt;32,"",AVERAGE(IF(OFFSET(L$2,ROW()-31,0,30,1)&lt;&gt;"",OFFSET(L$2,ROW()-31,0,30,1)))))</f>
        <v>0.758620689655172</v>
      </c>
      <c r="N255" s="8">
        <f ca="1" t="shared" si="68"/>
        <v>0.774193548387097</v>
      </c>
      <c r="O255" s="7">
        <f ca="1" t="array" ref="O255">IF(L254="","",IF(ROW()&lt;32,"",AVERAGE(IF(OFFSET(L$2,ROW()-21,0,20,1)&lt;&gt;"",OFFSET(L$2,ROW()-21,0,20,1)))))</f>
        <v>0.736842105263158</v>
      </c>
      <c r="P255" s="8">
        <f ca="1" t="shared" si="59"/>
        <v>0.753820033955857</v>
      </c>
      <c r="Q255" s="7">
        <f ca="1" t="shared" si="56"/>
        <v>-68.1</v>
      </c>
      <c r="R255" s="7">
        <f ca="1" t="shared" si="58"/>
        <v>8635.26959999993</v>
      </c>
      <c r="S255" s="14">
        <f ca="1" t="shared" si="60"/>
        <v>-0.00127296429563166</v>
      </c>
      <c r="T255" s="15">
        <f ca="1" t="shared" si="61"/>
        <v>0.774193548387097</v>
      </c>
      <c r="U255" s="14">
        <f ca="1" t="shared" si="62"/>
        <v>0.0272046250424568</v>
      </c>
      <c r="V255" s="9">
        <f ca="1" t="shared" si="63"/>
        <v>-1.36008996679342</v>
      </c>
      <c r="W255" s="16">
        <f ca="1" t="shared" si="69"/>
        <v>0.941613287069905</v>
      </c>
      <c r="X255" s="17">
        <f ca="1" t="shared" si="64"/>
        <v>0.104447764903642</v>
      </c>
      <c r="Y255" s="9">
        <f ca="1" t="shared" si="65"/>
        <v>-0.205323041109233</v>
      </c>
      <c r="Z255" s="5">
        <f ca="1" t="shared" si="66"/>
        <v>0.212344936144937</v>
      </c>
      <c r="AA255">
        <f ca="1" t="shared" si="57"/>
        <v>0</v>
      </c>
      <c r="AB255">
        <f ca="1" t="shared" si="53"/>
        <v>9799.99</v>
      </c>
      <c r="AC255">
        <f ca="1" t="shared" si="67"/>
        <v>0</v>
      </c>
      <c r="AD255" s="5">
        <f ca="1" t="shared" si="52"/>
        <v>0</v>
      </c>
      <c r="AE255">
        <f ca="1">IF(X255&gt;=$Y$1,I255,0)</f>
        <v>0</v>
      </c>
    </row>
    <row r="256" spans="1:31">
      <c r="A256" cm="1">
        <f ca="1" t="array" ref="A256">INDEX(Sheet1!$A$2:$J$621,RANDBETWEEN(1,COUNTA(Sheet1!$A$2:$A$621)),COLUMN(A255))</f>
        <v>3275893</v>
      </c>
      <c r="B256" t="str">
        <f ca="1">VLOOKUP($A256,Sheet1!$A$2:$J$621,COLUMN(B256)-COLUMN($B$4)+2,FALSE)</f>
        <v>2025-04-20 06:03:18</v>
      </c>
      <c r="C256" t="str">
        <f ca="1">VLOOKUP($A256,Sheet1!$A$2:$J$621,COLUMN(C256)-COLUMN($B$4)+2,FALSE)</f>
        <v>小单32.36  大双32.36  大单35.28</v>
      </c>
      <c r="D256" t="str">
        <f ca="1">VLOOKUP($A256,Sheet1!$A$2:$J$621,COLUMN(D256)-COLUMN($B$4)+2,FALSE)</f>
        <v>大单</v>
      </c>
      <c r="E256">
        <f ca="1">VLOOKUP($A256,Sheet1!$A$2:$J$621,COLUMN(E256)-COLUMN($B$4)+2,FALSE)</f>
        <v>100</v>
      </c>
      <c r="F256">
        <f ca="1">VLOOKUP($A256,Sheet1!$A$2:$J$621,COLUMN(F256)-COLUMN($B$4)+2,FALSE)</f>
        <v>7</v>
      </c>
      <c r="G256" t="str">
        <f ca="1">VLOOKUP($A256,Sheet1!$A$2:$J$621,COLUMN(G256)-COLUMN($B$4)+2,FALSE)</f>
        <v>小单</v>
      </c>
      <c r="H256">
        <f ca="1">VLOOKUP($A256,Sheet1!$A$2:$J$621,COLUMN(H256)-COLUMN($B$4)+2,FALSE)</f>
        <v>152.7392</v>
      </c>
      <c r="I256">
        <f ca="1">VLOOKUP($A256,Sheet1!$A$2:$J$621,COLUMN(I256)-COLUMN($B$4)+2,FALSE)</f>
        <v>52.7392</v>
      </c>
      <c r="J256" t="str">
        <f ca="1">VLOOKUP($A256,Sheet1!$A$2:$J$621,COLUMN(J256)-COLUMN($B$4)+2,FALSE)</f>
        <v>是</v>
      </c>
      <c r="K256">
        <f ca="1" t="shared" si="54"/>
        <v>1</v>
      </c>
      <c r="L256" s="7">
        <f ca="1" t="shared" si="55"/>
        <v>1</v>
      </c>
      <c r="M256" s="7" cm="1">
        <f ca="1" t="array" ref="M256">IF(L255="",IF(OR(G255=0,G255=""),M255,""),IF(ROW()&lt;32,"",AVERAGE(IF(OFFSET(L$2,ROW()-31,0,30,1)&lt;&gt;"",OFFSET(L$2,ROW()-31,0,30,1)))))</f>
        <v>0.758620689655172</v>
      </c>
      <c r="N256" s="8">
        <f ca="1" t="shared" si="68"/>
        <v>0.774193548387097</v>
      </c>
      <c r="O256" s="7">
        <f ca="1" t="array" ref="O256">IF(L255="","",IF(ROW()&lt;32,"",AVERAGE(IF(OFFSET(L$2,ROW()-21,0,20,1)&lt;&gt;"",OFFSET(L$2,ROW()-21,0,20,1)))))</f>
        <v>0.789473684210526</v>
      </c>
      <c r="P256" s="8">
        <f ca="1" t="shared" si="59"/>
        <v>0.803056027164686</v>
      </c>
      <c r="Q256" s="7">
        <f ca="1" t="shared" si="56"/>
        <v>52.7392</v>
      </c>
      <c r="R256" s="7">
        <f ca="1" t="shared" si="58"/>
        <v>8688.00879999993</v>
      </c>
      <c r="S256" s="14">
        <f ca="1" t="shared" si="60"/>
        <v>-0.00128299034595337</v>
      </c>
      <c r="T256" s="15">
        <f ca="1" t="shared" si="61"/>
        <v>0.774193548387097</v>
      </c>
      <c r="U256" s="14">
        <f ca="1" t="shared" si="62"/>
        <v>0.0272046250424568</v>
      </c>
      <c r="V256" s="9">
        <f ca="1" t="shared" si="63"/>
        <v>-1.29832801690998</v>
      </c>
      <c r="W256" s="16">
        <f ca="1" t="shared" si="69"/>
        <v>0.811992582357647</v>
      </c>
      <c r="X256" s="17">
        <f ca="1" t="shared" si="64"/>
        <v>0.0976588816056629</v>
      </c>
      <c r="Y256" s="9">
        <f ca="1" t="shared" si="65"/>
        <v>-0.194320652480205</v>
      </c>
      <c r="Z256" s="5">
        <f ca="1" t="shared" si="66"/>
        <v>0.219099959851861</v>
      </c>
      <c r="AA256">
        <f ca="1" t="shared" si="57"/>
        <v>0</v>
      </c>
      <c r="AB256">
        <f ca="1" t="shared" si="53"/>
        <v>9799.99</v>
      </c>
      <c r="AC256">
        <f ca="1" t="shared" si="67"/>
        <v>1</v>
      </c>
      <c r="AD256" s="5">
        <f ca="1" t="shared" ref="AD256:AD319" si="70">IF(OR(SUM(AC237:AC256)&gt;3,SUM(AC247:AC256)&gt;2),0,AA256)</f>
        <v>0</v>
      </c>
      <c r="AE256">
        <f ca="1">IF(X256&gt;=$Y$1,I256,0)</f>
        <v>0</v>
      </c>
    </row>
    <row r="257" spans="1:31">
      <c r="A257" cm="1">
        <f ca="1" t="array" ref="A257">INDEX(Sheet1!$A$2:$J$621,RANDBETWEEN(1,COUNTA(Sheet1!$A$2:$A$621)),COLUMN(A256))</f>
        <v>3275962</v>
      </c>
      <c r="B257" t="str">
        <f ca="1">VLOOKUP($A257,Sheet1!$A$2:$J$621,COLUMN(B257)-COLUMN($B$4)+2,FALSE)</f>
        <v>2025-04-20 10:04:42</v>
      </c>
      <c r="C257" t="str">
        <f ca="1">VLOOKUP($A257,Sheet1!$A$2:$J$621,COLUMN(C257)-COLUMN($B$4)+2,FALSE)</f>
        <v>小单32.36  小双35.28  大双32.36</v>
      </c>
      <c r="D257" t="str">
        <f ca="1">VLOOKUP($A257,Sheet1!$A$2:$J$621,COLUMN(D257)-COLUMN($B$4)+2,FALSE)</f>
        <v>小双</v>
      </c>
      <c r="E257">
        <f ca="1">VLOOKUP($A257,Sheet1!$A$2:$J$621,COLUMN(E257)-COLUMN($B$4)+2,FALSE)</f>
        <v>100</v>
      </c>
      <c r="F257">
        <f ca="1">VLOOKUP($A257,Sheet1!$A$2:$J$621,COLUMN(F257)-COLUMN($B$4)+2,FALSE)</f>
        <v>13</v>
      </c>
      <c r="G257" t="str">
        <f ca="1">VLOOKUP($A257,Sheet1!$A$2:$J$621,COLUMN(G257)-COLUMN($B$4)+2,FALSE)</f>
        <v>小单</v>
      </c>
      <c r="H257">
        <f ca="1">VLOOKUP($A257,Sheet1!$A$2:$J$621,COLUMN(H257)-COLUMN($B$4)+2,FALSE)</f>
        <v>0</v>
      </c>
      <c r="I257">
        <f ca="1">VLOOKUP($A257,Sheet1!$A$2:$J$621,COLUMN(I257)-COLUMN($B$4)+2,FALSE)</f>
        <v>-100</v>
      </c>
      <c r="J257" t="str">
        <f ca="1">VLOOKUP($A257,Sheet1!$A$2:$J$621,COLUMN(J257)-COLUMN($B$4)+2,FALSE)</f>
        <v>否</v>
      </c>
      <c r="K257">
        <f ca="1" t="shared" si="54"/>
        <v>0</v>
      </c>
      <c r="L257" s="7">
        <f ca="1" t="shared" si="55"/>
        <v>1</v>
      </c>
      <c r="M257" s="7" cm="1">
        <f ca="1" t="array" ref="M257">IF(L256="",IF(OR(G256=0,G256=""),M256,""),IF(ROW()&lt;32,"",AVERAGE(IF(OFFSET(L$2,ROW()-31,0,30,1)&lt;&gt;"",OFFSET(L$2,ROW()-31,0,30,1)))))</f>
        <v>0.758620689655172</v>
      </c>
      <c r="N257" s="8">
        <f ca="1" t="shared" si="68"/>
        <v>0.774193548387097</v>
      </c>
      <c r="O257" s="7">
        <f ca="1" t="array" ref="O257">IF(L256="","",IF(ROW()&lt;32,"",AVERAGE(IF(OFFSET(L$2,ROW()-21,0,20,1)&lt;&gt;"",OFFSET(L$2,ROW()-21,0,20,1)))))</f>
        <v>0.789473684210526</v>
      </c>
      <c r="P257" s="8">
        <f ca="1" t="shared" si="59"/>
        <v>0.803056027164686</v>
      </c>
      <c r="Q257" s="7">
        <f ca="1" t="shared" si="56"/>
        <v>-68.1</v>
      </c>
      <c r="R257" s="7">
        <f ca="1" t="shared" si="58"/>
        <v>8619.90879999993</v>
      </c>
      <c r="S257" s="14">
        <f ca="1" t="shared" si="60"/>
        <v>-0.000780696795583493</v>
      </c>
      <c r="T257" s="15">
        <f ca="1" t="shared" si="61"/>
        <v>0.774193548387097</v>
      </c>
      <c r="U257" s="14">
        <f ca="1" t="shared" si="62"/>
        <v>0.0272046250424568</v>
      </c>
      <c r="V257" s="9">
        <f ca="1" t="shared" si="63"/>
        <v>-1.25010365296512</v>
      </c>
      <c r="W257" s="16">
        <f ca="1" t="shared" si="69"/>
        <v>0.94592032637389</v>
      </c>
      <c r="X257" s="17">
        <f ca="1" t="shared" si="64"/>
        <v>0.116024780466884</v>
      </c>
      <c r="Y257" s="9">
        <f ca="1" t="shared" si="65"/>
        <v>-0.181637493924089</v>
      </c>
      <c r="Z257" s="5">
        <f ca="1" t="shared" si="66"/>
        <v>0.225588951932068</v>
      </c>
      <c r="AA257">
        <f ca="1" t="shared" si="57"/>
        <v>0</v>
      </c>
      <c r="AB257">
        <f ca="1" t="shared" ref="AB257:AB320" si="71">IF(AA257="",AB256,AA257+AB256)</f>
        <v>9799.99</v>
      </c>
      <c r="AC257">
        <f ca="1" t="shared" si="67"/>
        <v>0</v>
      </c>
      <c r="AD257" s="5">
        <f ca="1" t="shared" si="70"/>
        <v>0</v>
      </c>
      <c r="AE257">
        <f ca="1">IF(X257&gt;=$Y$1,I257,0)</f>
        <v>0</v>
      </c>
    </row>
    <row r="258" spans="1:31">
      <c r="A258" cm="1">
        <f ca="1" t="array" ref="A258">INDEX(Sheet1!$A$2:$J$621,RANDBETWEEN(1,COUNTA(Sheet1!$A$2:$A$621)),COLUMN(A257))</f>
        <v>3275793</v>
      </c>
      <c r="B258" t="str">
        <f ca="1">VLOOKUP($A258,Sheet1!$A$2:$J$621,COLUMN(B258)-COLUMN($B$4)+2,FALSE)</f>
        <v>2025-04-20 00:13:18</v>
      </c>
      <c r="C258" t="str">
        <f ca="1">VLOOKUP($A258,Sheet1!$A$2:$J$621,COLUMN(C258)-COLUMN($B$4)+2,FALSE)</f>
        <v>大双31.45  小双34.28  大单34.28</v>
      </c>
      <c r="D258" t="str">
        <f ca="1">VLOOKUP($A258,Sheet1!$A$2:$J$621,COLUMN(D258)-COLUMN($B$4)+2,FALSE)</f>
        <v>大双</v>
      </c>
      <c r="E258">
        <f ca="1">VLOOKUP($A258,Sheet1!$A$2:$J$621,COLUMN(E258)-COLUMN($B$4)+2,FALSE)</f>
        <v>100.01</v>
      </c>
      <c r="F258">
        <f ca="1">VLOOKUP($A258,Sheet1!$A$2:$J$621,COLUMN(F258)-COLUMN($B$4)+2,FALSE)</f>
        <v>12</v>
      </c>
      <c r="G258" t="str">
        <f ca="1">VLOOKUP($A258,Sheet1!$A$2:$J$621,COLUMN(G258)-COLUMN($B$4)+2,FALSE)</f>
        <v>小双</v>
      </c>
      <c r="H258">
        <f ca="1">VLOOKUP($A258,Sheet1!$A$2:$J$621,COLUMN(H258)-COLUMN($B$4)+2,FALSE)</f>
        <v>148.4324</v>
      </c>
      <c r="I258">
        <f ca="1">VLOOKUP($A258,Sheet1!$A$2:$J$621,COLUMN(I258)-COLUMN($B$4)+2,FALSE)</f>
        <v>48.4224</v>
      </c>
      <c r="J258" t="str">
        <f ca="1">VLOOKUP($A258,Sheet1!$A$2:$J$621,COLUMN(J258)-COLUMN($B$4)+2,FALSE)</f>
        <v>是</v>
      </c>
      <c r="K258">
        <f ca="1" t="shared" ref="K258:K321" si="72">IF(J258="是",1,IF(J258="否",0,""))</f>
        <v>1</v>
      </c>
      <c r="L258" s="7">
        <f ca="1" t="shared" ref="L258:L321" si="73">IF(G258="","",IF(F258="待开奖","",IF(MID(D258,1,1)=MID(G258,1,1),1,IF(MID(D258,2,1)=MID(G258,2,1),1,0))))</f>
        <v>1</v>
      </c>
      <c r="M258" s="7" cm="1">
        <f ca="1" t="array" ref="M258">IF(L257="",IF(OR(G257=0,G257=""),M257,""),IF(ROW()&lt;32,"",AVERAGE(IF(OFFSET(L$2,ROW()-31,0,30,1)&lt;&gt;"",OFFSET(L$2,ROW()-31,0,30,1)))))</f>
        <v>0.758620689655172</v>
      </c>
      <c r="N258" s="8">
        <f ca="1" t="shared" si="68"/>
        <v>0.774193548387097</v>
      </c>
      <c r="O258" s="7">
        <f ca="1" t="array" ref="O258">IF(L257="","",IF(ROW()&lt;32,"",AVERAGE(IF(OFFSET(L$2,ROW()-21,0,20,1)&lt;&gt;"",OFFSET(L$2,ROW()-21,0,20,1)))))</f>
        <v>0.789473684210526</v>
      </c>
      <c r="P258" s="8">
        <f ca="1" t="shared" si="59"/>
        <v>0.803056027164686</v>
      </c>
      <c r="Q258" s="7">
        <f ca="1" t="shared" ref="Q258:Q321" si="74">IF(OR(F258=13,F258=14),IF(L258=1,-68.1,I258),I258)</f>
        <v>48.4224</v>
      </c>
      <c r="R258" s="7">
        <f ca="1" t="shared" si="58"/>
        <v>8668.33119999993</v>
      </c>
      <c r="S258" s="14">
        <f ca="1" t="shared" si="60"/>
        <v>-0.0141035466661994</v>
      </c>
      <c r="T258" s="15">
        <f ca="1" t="shared" si="61"/>
        <v>0.774193548387097</v>
      </c>
      <c r="U258" s="14">
        <f ca="1" t="shared" si="62"/>
        <v>0.0272046250424568</v>
      </c>
      <c r="V258" s="9">
        <f ca="1" t="shared" si="63"/>
        <v>-1.25042901661743</v>
      </c>
      <c r="W258" s="16">
        <f ca="1" t="shared" si="69"/>
        <v>0.815906115918842</v>
      </c>
      <c r="X258" s="17">
        <f ca="1" t="shared" si="64"/>
        <v>0.0989939680949633</v>
      </c>
      <c r="Y258" s="9">
        <f ca="1" t="shared" si="65"/>
        <v>-0.168244159740198</v>
      </c>
      <c r="Z258" s="5">
        <f ca="1" t="shared" si="66"/>
        <v>0.229884174581628</v>
      </c>
      <c r="AA258">
        <f ca="1" t="shared" ref="AA258:AA321" si="75">IF(X258="","",IF(X258&gt;0,IF(X258&gt;Y258+Z258*$AC$1,I258,0),0))</f>
        <v>0</v>
      </c>
      <c r="AB258">
        <f ca="1" t="shared" si="71"/>
        <v>9799.99</v>
      </c>
      <c r="AC258">
        <f ca="1" t="shared" si="67"/>
        <v>1</v>
      </c>
      <c r="AD258" s="5">
        <f ca="1" t="shared" si="70"/>
        <v>0</v>
      </c>
      <c r="AE258">
        <f ca="1">IF(X258&gt;=$Y$1,I258,0)</f>
        <v>0</v>
      </c>
    </row>
    <row r="259" spans="1:31">
      <c r="A259" cm="1">
        <f ca="1" t="array" ref="A259">INDEX(Sheet1!$A$2:$J$621,RANDBETWEEN(1,COUNTA(Sheet1!$A$2:$A$621)),COLUMN(A258))</f>
        <v>3275429</v>
      </c>
      <c r="B259" t="str">
        <f ca="1">VLOOKUP($A259,Sheet1!$A$2:$J$621,COLUMN(B259)-COLUMN($B$4)+2,FALSE)</f>
        <v>2025-04-19 02:26:13</v>
      </c>
      <c r="C259" t="str">
        <f ca="1">VLOOKUP($A259,Sheet1!$A$2:$J$621,COLUMN(C259)-COLUMN($B$4)+2,FALSE)</f>
        <v>大双31.45  小双34.28  大单34.28</v>
      </c>
      <c r="D259" t="str">
        <f ca="1">VLOOKUP($A259,Sheet1!$A$2:$J$621,COLUMN(D259)-COLUMN($B$4)+2,FALSE)</f>
        <v>大双</v>
      </c>
      <c r="E259">
        <f ca="1">VLOOKUP($A259,Sheet1!$A$2:$J$621,COLUMN(E259)-COLUMN($B$4)+2,FALSE)</f>
        <v>100.01</v>
      </c>
      <c r="F259">
        <f ca="1">VLOOKUP($A259,Sheet1!$A$2:$J$621,COLUMN(F259)-COLUMN($B$4)+2,FALSE)</f>
        <v>13</v>
      </c>
      <c r="G259" t="str">
        <f ca="1">VLOOKUP($A259,Sheet1!$A$2:$J$621,COLUMN(G259)-COLUMN($B$4)+2,FALSE)</f>
        <v>小单</v>
      </c>
      <c r="H259">
        <f ca="1">VLOOKUP($A259,Sheet1!$A$2:$J$621,COLUMN(H259)-COLUMN($B$4)+2,FALSE)</f>
        <v>0</v>
      </c>
      <c r="I259">
        <f ca="1">VLOOKUP($A259,Sheet1!$A$2:$J$621,COLUMN(I259)-COLUMN($B$4)+2,FALSE)</f>
        <v>-100.01</v>
      </c>
      <c r="J259" t="str">
        <f ca="1">VLOOKUP($A259,Sheet1!$A$2:$J$621,COLUMN(J259)-COLUMN($B$4)+2,FALSE)</f>
        <v>否</v>
      </c>
      <c r="K259">
        <f ca="1" t="shared" si="72"/>
        <v>0</v>
      </c>
      <c r="L259" s="7">
        <f ca="1" t="shared" si="73"/>
        <v>0</v>
      </c>
      <c r="M259" s="7" cm="1">
        <f ca="1" t="array" ref="M259">IF(L258="",IF(OR(G258=0,G258=""),M258,""),IF(ROW()&lt;32,"",AVERAGE(IF(OFFSET(L$2,ROW()-31,0,30,1)&lt;&gt;"",OFFSET(L$2,ROW()-31,0,30,1)))))</f>
        <v>0.758620689655172</v>
      </c>
      <c r="N259" s="8">
        <f ca="1" t="shared" si="68"/>
        <v>0.774193548387097</v>
      </c>
      <c r="O259" s="7">
        <f ca="1" t="array" ref="O259">IF(L258="","",IF(ROW()&lt;32,"",AVERAGE(IF(OFFSET(L$2,ROW()-21,0,20,1)&lt;&gt;"",OFFSET(L$2,ROW()-21,0,20,1)))))</f>
        <v>0.789473684210526</v>
      </c>
      <c r="P259" s="8">
        <f ca="1" t="shared" si="59"/>
        <v>0.803056027164686</v>
      </c>
      <c r="Q259" s="7">
        <f ca="1" t="shared" si="74"/>
        <v>-100.01</v>
      </c>
      <c r="R259" s="7">
        <f ca="1" t="shared" ref="R259:R322" si="76">IF(G259="",R258,IF(G259=0,R258,IF(Q259="","",+R258+Q259)))</f>
        <v>8568.32119999993</v>
      </c>
      <c r="S259" s="14">
        <f ca="1" t="shared" si="60"/>
        <v>0.00290655929049947</v>
      </c>
      <c r="T259" s="15">
        <f ca="1" t="shared" si="61"/>
        <v>0.774193548387097</v>
      </c>
      <c r="U259" s="14">
        <f ca="1" t="shared" si="62"/>
        <v>0.0268536199545238</v>
      </c>
      <c r="V259" s="9">
        <f ca="1" t="shared" si="63"/>
        <v>-1.19604505701502</v>
      </c>
      <c r="W259" s="16">
        <f ca="1" t="shared" si="69"/>
        <v>0.815906115918842</v>
      </c>
      <c r="X259" s="17">
        <f ca="1" t="shared" si="64"/>
        <v>0.109640697368594</v>
      </c>
      <c r="Y259" s="9">
        <f ca="1" t="shared" si="65"/>
        <v>-0.152360791519198</v>
      </c>
      <c r="Z259" s="5">
        <f ca="1" t="shared" si="66"/>
        <v>0.232063581314936</v>
      </c>
      <c r="AA259">
        <f ca="1" t="shared" si="75"/>
        <v>0</v>
      </c>
      <c r="AB259">
        <f ca="1" t="shared" si="71"/>
        <v>9799.99</v>
      </c>
      <c r="AC259">
        <f ca="1" t="shared" si="67"/>
        <v>0</v>
      </c>
      <c r="AD259" s="5">
        <f ca="1" t="shared" si="70"/>
        <v>0</v>
      </c>
      <c r="AE259">
        <f ca="1">IF(X259&gt;=$Y$1,I259,0)</f>
        <v>0</v>
      </c>
    </row>
    <row r="260" spans="1:31">
      <c r="A260" cm="1">
        <f ca="1" t="array" ref="A260">INDEX(Sheet1!$A$2:$J$621,RANDBETWEEN(1,COUNTA(Sheet1!$A$2:$A$621)),COLUMN(A259))</f>
        <v>3275816</v>
      </c>
      <c r="B260" t="str">
        <f ca="1">VLOOKUP($A260,Sheet1!$A$2:$J$621,COLUMN(B260)-COLUMN($B$4)+2,FALSE)</f>
        <v>2025-04-20 01:33:48</v>
      </c>
      <c r="C260" t="str">
        <f ca="1">VLOOKUP($A260,Sheet1!$A$2:$J$621,COLUMN(C260)-COLUMN($B$4)+2,FALSE)</f>
        <v>大双31.45  小双34.28  大单34.28</v>
      </c>
      <c r="D260" t="str">
        <f ca="1">VLOOKUP($A260,Sheet1!$A$2:$J$621,COLUMN(D260)-COLUMN($B$4)+2,FALSE)</f>
        <v>大双</v>
      </c>
      <c r="E260">
        <f ca="1">VLOOKUP($A260,Sheet1!$A$2:$J$621,COLUMN(E260)-COLUMN($B$4)+2,FALSE)</f>
        <v>100.01</v>
      </c>
      <c r="F260">
        <f ca="1">VLOOKUP($A260,Sheet1!$A$2:$J$621,COLUMN(F260)-COLUMN($B$4)+2,FALSE)</f>
        <v>22</v>
      </c>
      <c r="G260" t="str">
        <f ca="1">VLOOKUP($A260,Sheet1!$A$2:$J$621,COLUMN(G260)-COLUMN($B$4)+2,FALSE)</f>
        <v>大双</v>
      </c>
      <c r="H260">
        <f ca="1">VLOOKUP($A260,Sheet1!$A$2:$J$621,COLUMN(H260)-COLUMN($B$4)+2,FALSE)</f>
        <v>148.444</v>
      </c>
      <c r="I260">
        <f ca="1">VLOOKUP($A260,Sheet1!$A$2:$J$621,COLUMN(I260)-COLUMN($B$4)+2,FALSE)</f>
        <v>48.434</v>
      </c>
      <c r="J260" t="str">
        <f ca="1">VLOOKUP($A260,Sheet1!$A$2:$J$621,COLUMN(J260)-COLUMN($B$4)+2,FALSE)</f>
        <v>是</v>
      </c>
      <c r="K260">
        <f ca="1" t="shared" si="72"/>
        <v>1</v>
      </c>
      <c r="L260" s="7">
        <f ca="1" t="shared" si="73"/>
        <v>1</v>
      </c>
      <c r="M260" s="7" cm="1">
        <f ca="1" t="array" ref="M260">IF(L259="",IF(OR(G259=0,G259=""),M259,""),IF(ROW()&lt;32,"",AVERAGE(IF(OFFSET(L$2,ROW()-31,0,30,1)&lt;&gt;"",OFFSET(L$2,ROW()-31,0,30,1)))))</f>
        <v>0.758620689655172</v>
      </c>
      <c r="N260" s="8">
        <f ca="1" t="shared" si="68"/>
        <v>0.709677419354839</v>
      </c>
      <c r="O260" s="7">
        <f ca="1" t="array" ref="O260">IF(L259="","",IF(ROW()&lt;32,"",AVERAGE(IF(OFFSET(L$2,ROW()-21,0,20,1)&lt;&gt;"",OFFSET(L$2,ROW()-21,0,20,1)))))</f>
        <v>0.789473684210526</v>
      </c>
      <c r="P260" s="8">
        <f ca="1" t="shared" si="59"/>
        <v>0.738539898132428</v>
      </c>
      <c r="Q260" s="7">
        <f ca="1" t="shared" si="74"/>
        <v>48.434</v>
      </c>
      <c r="R260" s="7">
        <f ca="1" t="shared" si="76"/>
        <v>8616.75519999993</v>
      </c>
      <c r="S260" s="14">
        <f ca="1" t="shared" si="60"/>
        <v>-0.0141885713854441</v>
      </c>
      <c r="T260" s="15">
        <f ca="1" t="shared" si="61"/>
        <v>0.709677419354839</v>
      </c>
      <c r="U260" s="14">
        <f ca="1" t="shared" si="62"/>
        <v>0.0268536199545238</v>
      </c>
      <c r="V260" s="9">
        <f ca="1" t="shared" si="63"/>
        <v>-1.20819633671854</v>
      </c>
      <c r="W260" s="16">
        <f ca="1" t="shared" si="69"/>
        <v>0.815906115918842</v>
      </c>
      <c r="X260" s="17">
        <f ca="1" t="shared" si="64"/>
        <v>0.0903938043890078</v>
      </c>
      <c r="Y260" s="9">
        <f ca="1" t="shared" si="65"/>
        <v>-0.134489565416249</v>
      </c>
      <c r="Z260" s="5">
        <f ca="1" t="shared" si="66"/>
        <v>0.229410871406786</v>
      </c>
      <c r="AA260">
        <f ca="1" t="shared" si="75"/>
        <v>0</v>
      </c>
      <c r="AB260">
        <f ca="1" t="shared" si="71"/>
        <v>9799.99</v>
      </c>
      <c r="AC260">
        <f ca="1" t="shared" si="67"/>
        <v>1</v>
      </c>
      <c r="AD260" s="5">
        <f ca="1" t="shared" si="70"/>
        <v>0</v>
      </c>
      <c r="AE260">
        <f ca="1">IF(X260&gt;=$Y$1,I260,0)</f>
        <v>0</v>
      </c>
    </row>
    <row r="261" spans="1:31">
      <c r="A261" cm="1">
        <f ca="1" t="array" ref="A261">INDEX(Sheet1!$A$2:$J$621,RANDBETWEEN(1,COUNTA(Sheet1!$A$2:$A$621)),COLUMN(A260))</f>
        <v>3275915</v>
      </c>
      <c r="B261" t="str">
        <f ca="1">VLOOKUP($A261,Sheet1!$A$2:$J$621,COLUMN(B261)-COLUMN($B$4)+2,FALSE)</f>
        <v>2025-04-20 07:20:18</v>
      </c>
      <c r="C261" t="str">
        <f ca="1">VLOOKUP($A261,Sheet1!$A$2:$J$621,COLUMN(C261)-COLUMN($B$4)+2,FALSE)</f>
        <v>小单31.45  小双34.28  大单34.28</v>
      </c>
      <c r="D261" t="str">
        <f ca="1">VLOOKUP($A261,Sheet1!$A$2:$J$621,COLUMN(D261)-COLUMN($B$4)+2,FALSE)</f>
        <v>小单</v>
      </c>
      <c r="E261">
        <f ca="1">VLOOKUP($A261,Sheet1!$A$2:$J$621,COLUMN(E261)-COLUMN($B$4)+2,FALSE)</f>
        <v>100.01</v>
      </c>
      <c r="F261">
        <f ca="1">VLOOKUP($A261,Sheet1!$A$2:$J$621,COLUMN(F261)-COLUMN($B$4)+2,FALSE)</f>
        <v>10</v>
      </c>
      <c r="G261" t="str">
        <f ca="1">VLOOKUP($A261,Sheet1!$A$2:$J$621,COLUMN(G261)-COLUMN($B$4)+2,FALSE)</f>
        <v>小双</v>
      </c>
      <c r="H261">
        <f ca="1">VLOOKUP($A261,Sheet1!$A$2:$J$621,COLUMN(H261)-COLUMN($B$4)+2,FALSE)</f>
        <v>148.4324</v>
      </c>
      <c r="I261">
        <f ca="1">VLOOKUP($A261,Sheet1!$A$2:$J$621,COLUMN(I261)-COLUMN($B$4)+2,FALSE)</f>
        <v>48.4224</v>
      </c>
      <c r="J261" t="str">
        <f ca="1">VLOOKUP($A261,Sheet1!$A$2:$J$621,COLUMN(J261)-COLUMN($B$4)+2,FALSE)</f>
        <v>是</v>
      </c>
      <c r="K261">
        <f ca="1" t="shared" si="72"/>
        <v>1</v>
      </c>
      <c r="L261" s="7">
        <f ca="1" t="shared" si="73"/>
        <v>1</v>
      </c>
      <c r="M261" s="7" cm="1">
        <f ca="1" t="array" ref="M261">IF(L260="",IF(OR(G260=0,G260=""),M260,""),IF(ROW()&lt;32,"",AVERAGE(IF(OFFSET(L$2,ROW()-31,0,30,1)&lt;&gt;"",OFFSET(L$2,ROW()-31,0,30,1)))))</f>
        <v>0.758620689655172</v>
      </c>
      <c r="N261" s="8">
        <f ca="1" t="shared" si="68"/>
        <v>0.774193548387097</v>
      </c>
      <c r="O261" s="7">
        <f ca="1" t="array" ref="O261">IF(L260="","",IF(ROW()&lt;32,"",AVERAGE(IF(OFFSET(L$2,ROW()-21,0,20,1)&lt;&gt;"",OFFSET(L$2,ROW()-21,0,20,1)))))</f>
        <v>0.789473684210526</v>
      </c>
      <c r="P261" s="8">
        <f ca="1" t="shared" si="59"/>
        <v>0.803056027164686</v>
      </c>
      <c r="Q261" s="7">
        <f ca="1" t="shared" si="74"/>
        <v>48.4224</v>
      </c>
      <c r="R261" s="7">
        <f ca="1" t="shared" si="76"/>
        <v>8665.17759999993</v>
      </c>
      <c r="S261" s="14">
        <f ca="1" t="shared" si="60"/>
        <v>-0.014108635523286</v>
      </c>
      <c r="T261" s="15">
        <f ca="1" t="shared" si="61"/>
        <v>0.774193548387097</v>
      </c>
      <c r="U261" s="14">
        <f ca="1" t="shared" si="62"/>
        <v>0.0268536199545238</v>
      </c>
      <c r="V261" s="9">
        <f ca="1" t="shared" si="63"/>
        <v>-1.20769611931424</v>
      </c>
      <c r="W261" s="16">
        <f ca="1" t="shared" si="69"/>
        <v>0.815906115918842</v>
      </c>
      <c r="X261" s="17">
        <f ca="1" t="shared" si="64"/>
        <v>0.103371032694537</v>
      </c>
      <c r="Y261" s="9">
        <f ca="1" t="shared" si="65"/>
        <v>-0.113656519545061</v>
      </c>
      <c r="Z261" s="5">
        <f ca="1" t="shared" si="66"/>
        <v>0.221552656526614</v>
      </c>
      <c r="AA261">
        <f ca="1" t="shared" si="75"/>
        <v>0</v>
      </c>
      <c r="AB261">
        <f ca="1" t="shared" si="71"/>
        <v>9799.99</v>
      </c>
      <c r="AC261">
        <f ca="1" t="shared" si="67"/>
        <v>0</v>
      </c>
      <c r="AD261" s="5">
        <f ca="1" t="shared" si="70"/>
        <v>0</v>
      </c>
      <c r="AE261">
        <f ca="1">IF(X261&gt;=$Y$1,I261,0)</f>
        <v>0</v>
      </c>
    </row>
    <row r="262" spans="1:31">
      <c r="A262" cm="1">
        <f ca="1" t="array" ref="A262">INDEX(Sheet1!$A$2:$J$621,RANDBETWEEN(1,COUNTA(Sheet1!$A$2:$A$621)),COLUMN(A261))</f>
        <v>3275791</v>
      </c>
      <c r="B262" t="str">
        <f ca="1">VLOOKUP($A262,Sheet1!$A$2:$J$621,COLUMN(B262)-COLUMN($B$4)+2,FALSE)</f>
        <v>2025-04-20 00:06:17</v>
      </c>
      <c r="C262" t="str">
        <f ca="1">VLOOKUP($A262,Sheet1!$A$2:$J$621,COLUMN(C262)-COLUMN($B$4)+2,FALSE)</f>
        <v>小单32.36  大双32.36  大单35.28</v>
      </c>
      <c r="D262" t="str">
        <f ca="1">VLOOKUP($A262,Sheet1!$A$2:$J$621,COLUMN(D262)-COLUMN($B$4)+2,FALSE)</f>
        <v>大单</v>
      </c>
      <c r="E262">
        <f ca="1">VLOOKUP($A262,Sheet1!$A$2:$J$621,COLUMN(E262)-COLUMN($B$4)+2,FALSE)</f>
        <v>100</v>
      </c>
      <c r="F262">
        <f ca="1">VLOOKUP($A262,Sheet1!$A$2:$J$621,COLUMN(F262)-COLUMN($B$4)+2,FALSE)</f>
        <v>16</v>
      </c>
      <c r="G262" t="str">
        <f ca="1">VLOOKUP($A262,Sheet1!$A$2:$J$621,COLUMN(G262)-COLUMN($B$4)+2,FALSE)</f>
        <v>大双</v>
      </c>
      <c r="H262">
        <f ca="1">VLOOKUP($A262,Sheet1!$A$2:$J$621,COLUMN(H262)-COLUMN($B$4)+2,FALSE)</f>
        <v>152.7392</v>
      </c>
      <c r="I262">
        <f ca="1">VLOOKUP($A262,Sheet1!$A$2:$J$621,COLUMN(I262)-COLUMN($B$4)+2,FALSE)</f>
        <v>52.7392</v>
      </c>
      <c r="J262" t="str">
        <f ca="1">VLOOKUP($A262,Sheet1!$A$2:$J$621,COLUMN(J262)-COLUMN($B$4)+2,FALSE)</f>
        <v>是</v>
      </c>
      <c r="K262">
        <f ca="1" t="shared" si="72"/>
        <v>1</v>
      </c>
      <c r="L262" s="7">
        <f ca="1" t="shared" si="73"/>
        <v>1</v>
      </c>
      <c r="M262" s="7" cm="1">
        <f ca="1" t="array" ref="M262">IF(L261="",IF(OR(G261=0,G261=""),M261,""),IF(ROW()&lt;32,"",AVERAGE(IF(OFFSET(L$2,ROW()-31,0,30,1)&lt;&gt;"",OFFSET(L$2,ROW()-31,0,30,1)))))</f>
        <v>0.793103448275862</v>
      </c>
      <c r="N262" s="8">
        <f ca="1" t="shared" si="68"/>
        <v>0.774193548387097</v>
      </c>
      <c r="O262" s="7">
        <f ca="1" t="array" ref="O262">IF(L261="","",IF(ROW()&lt;32,"",AVERAGE(IF(OFFSET(L$2,ROW()-21,0,20,1)&lt;&gt;"",OFFSET(L$2,ROW()-21,0,20,1)))))</f>
        <v>0.789473684210526</v>
      </c>
      <c r="P262" s="8">
        <f ca="1" t="shared" si="59"/>
        <v>0.803056027164686</v>
      </c>
      <c r="Q262" s="7">
        <f ca="1" t="shared" si="74"/>
        <v>52.7392</v>
      </c>
      <c r="R262" s="7">
        <f ca="1" t="shared" si="76"/>
        <v>8717.91679999993</v>
      </c>
      <c r="S262" s="14">
        <f ca="1" t="shared" si="60"/>
        <v>0.00290762017781349</v>
      </c>
      <c r="T262" s="15">
        <f ca="1" t="shared" si="61"/>
        <v>0.774193548387097</v>
      </c>
      <c r="U262" s="14">
        <f ca="1" t="shared" si="62"/>
        <v>0.0250476737633598</v>
      </c>
      <c r="V262" s="9">
        <f ca="1" t="shared" si="63"/>
        <v>-1.13788221936562</v>
      </c>
      <c r="W262" s="16">
        <f ca="1" t="shared" si="69"/>
        <v>0.815906115918842</v>
      </c>
      <c r="X262" s="17">
        <f ca="1" t="shared" si="64"/>
        <v>0.115999083257077</v>
      </c>
      <c r="Y262" s="9">
        <f ca="1" t="shared" si="65"/>
        <v>-0.0911632175418202</v>
      </c>
      <c r="Z262" s="5">
        <f ca="1" t="shared" si="66"/>
        <v>0.209123402778957</v>
      </c>
      <c r="AA262">
        <f ca="1" t="shared" si="75"/>
        <v>0</v>
      </c>
      <c r="AB262">
        <f ca="1" t="shared" si="71"/>
        <v>9799.99</v>
      </c>
      <c r="AC262">
        <f ca="1" t="shared" si="67"/>
        <v>0</v>
      </c>
      <c r="AD262" s="5">
        <f ca="1" t="shared" si="70"/>
        <v>0</v>
      </c>
      <c r="AE262">
        <f ca="1">IF(X262&gt;=$Y$1,I262,0)</f>
        <v>0</v>
      </c>
    </row>
    <row r="263" spans="1:31">
      <c r="A263" cm="1">
        <f ca="1" t="array" ref="A263">INDEX(Sheet1!$A$2:$J$621,RANDBETWEEN(1,COUNTA(Sheet1!$A$2:$A$621)),COLUMN(A262))</f>
        <v>3275668</v>
      </c>
      <c r="B263" t="str">
        <f ca="1">VLOOKUP($A263,Sheet1!$A$2:$J$621,COLUMN(B263)-COLUMN($B$4)+2,FALSE)</f>
        <v>2025-04-19 16:22:46</v>
      </c>
      <c r="C263" t="str">
        <f ca="1">VLOOKUP($A263,Sheet1!$A$2:$J$621,COLUMN(C263)-COLUMN($B$4)+2,FALSE)</f>
        <v>小单31.45  小双34.28  大单34.28</v>
      </c>
      <c r="D263" t="str">
        <f ca="1">VLOOKUP($A263,Sheet1!$A$2:$J$621,COLUMN(D263)-COLUMN($B$4)+2,FALSE)</f>
        <v>小单</v>
      </c>
      <c r="E263">
        <f ca="1">VLOOKUP($A263,Sheet1!$A$2:$J$621,COLUMN(E263)-COLUMN($B$4)+2,FALSE)</f>
        <v>100.01</v>
      </c>
      <c r="F263">
        <f ca="1">VLOOKUP($A263,Sheet1!$A$2:$J$621,COLUMN(F263)-COLUMN($B$4)+2,FALSE)</f>
        <v>9</v>
      </c>
      <c r="G263" t="str">
        <f ca="1">VLOOKUP($A263,Sheet1!$A$2:$J$621,COLUMN(G263)-COLUMN($B$4)+2,FALSE)</f>
        <v>小单</v>
      </c>
      <c r="H263">
        <f ca="1">VLOOKUP($A263,Sheet1!$A$2:$J$621,COLUMN(H263)-COLUMN($B$4)+2,FALSE)</f>
        <v>148.444</v>
      </c>
      <c r="I263">
        <f ca="1">VLOOKUP($A263,Sheet1!$A$2:$J$621,COLUMN(I263)-COLUMN($B$4)+2,FALSE)</f>
        <v>48.434</v>
      </c>
      <c r="J263" t="str">
        <f ca="1">VLOOKUP($A263,Sheet1!$A$2:$J$621,COLUMN(J263)-COLUMN($B$4)+2,FALSE)</f>
        <v>是</v>
      </c>
      <c r="K263">
        <f ca="1" t="shared" si="72"/>
        <v>1</v>
      </c>
      <c r="L263" s="7">
        <f ca="1" t="shared" si="73"/>
        <v>1</v>
      </c>
      <c r="M263" s="7" cm="1">
        <f ca="1" t="array" ref="M263">IF(L262="",IF(OR(G262=0,G262=""),M262,""),IF(ROW()&lt;32,"",AVERAGE(IF(OFFSET(L$2,ROW()-31,0,30,1)&lt;&gt;"",OFFSET(L$2,ROW()-31,0,30,1)))))</f>
        <v>0.793103448275862</v>
      </c>
      <c r="N263" s="8">
        <f ca="1" t="shared" si="68"/>
        <v>0.806451612903226</v>
      </c>
      <c r="O263" s="7">
        <f ca="1" t="array" ref="O263">IF(L262="","",IF(ROW()&lt;32,"",AVERAGE(IF(OFFSET(L$2,ROW()-21,0,20,1)&lt;&gt;"",OFFSET(L$2,ROW()-21,0,20,1)))))</f>
        <v>0.789473684210526</v>
      </c>
      <c r="P263" s="8">
        <f ca="1" t="shared" si="59"/>
        <v>0.803056027164686</v>
      </c>
      <c r="Q263" s="7">
        <f ca="1" t="shared" si="74"/>
        <v>48.434</v>
      </c>
      <c r="R263" s="7">
        <f ca="1" t="shared" si="76"/>
        <v>8766.35079999993</v>
      </c>
      <c r="S263" s="14">
        <f ca="1" t="shared" si="60"/>
        <v>0.0170277596864818</v>
      </c>
      <c r="T263" s="15">
        <f ca="1" t="shared" si="61"/>
        <v>0.806451612903226</v>
      </c>
      <c r="U263" s="14">
        <f ca="1" t="shared" si="62"/>
        <v>0.0250476737633598</v>
      </c>
      <c r="V263" s="9">
        <f ca="1" t="shared" si="63"/>
        <v>-1.02497318755466</v>
      </c>
      <c r="W263" s="16">
        <f ca="1" t="shared" si="69"/>
        <v>0.95023468357215</v>
      </c>
      <c r="X263" s="17">
        <f ca="1" t="shared" si="64"/>
        <v>0.151410497959331</v>
      </c>
      <c r="Y263" s="9">
        <f ca="1" t="shared" si="65"/>
        <v>-0.0668899250879457</v>
      </c>
      <c r="Z263" s="5">
        <f ca="1" t="shared" si="66"/>
        <v>0.19298639470886</v>
      </c>
      <c r="AA263">
        <f ca="1" t="shared" si="75"/>
        <v>0</v>
      </c>
      <c r="AB263">
        <f ca="1" t="shared" si="71"/>
        <v>9799.99</v>
      </c>
      <c r="AC263">
        <f ca="1" t="shared" si="67"/>
        <v>0</v>
      </c>
      <c r="AD263" s="5">
        <f ca="1" t="shared" si="70"/>
        <v>0</v>
      </c>
      <c r="AE263">
        <f ca="1">IF(X263&gt;=$Y$1,I263,0)</f>
        <v>0</v>
      </c>
    </row>
    <row r="264" spans="1:31">
      <c r="A264" cm="1">
        <f ca="1" t="array" ref="A264">INDEX(Sheet1!$A$2:$J$621,RANDBETWEEN(1,COUNTA(Sheet1!$A$2:$A$621)),COLUMN(A263))</f>
        <v>3275722</v>
      </c>
      <c r="B264" t="str">
        <f ca="1">VLOOKUP($A264,Sheet1!$A$2:$J$621,COLUMN(B264)-COLUMN($B$4)+2,FALSE)</f>
        <v>2025-04-19 20:04:47</v>
      </c>
      <c r="C264" t="str">
        <f ca="1">VLOOKUP($A264,Sheet1!$A$2:$J$621,COLUMN(C264)-COLUMN($B$4)+2,FALSE)</f>
        <v>小单32.36  小双35.28  大双32.36</v>
      </c>
      <c r="D264" t="str">
        <f ca="1">VLOOKUP($A264,Sheet1!$A$2:$J$621,COLUMN(D264)-COLUMN($B$4)+2,FALSE)</f>
        <v>小双</v>
      </c>
      <c r="E264">
        <f ca="1">VLOOKUP($A264,Sheet1!$A$2:$J$621,COLUMN(E264)-COLUMN($B$4)+2,FALSE)</f>
        <v>100</v>
      </c>
      <c r="F264">
        <f ca="1">VLOOKUP($A264,Sheet1!$A$2:$J$621,COLUMN(F264)-COLUMN($B$4)+2,FALSE)</f>
        <v>19</v>
      </c>
      <c r="G264" t="str">
        <f ca="1">VLOOKUP($A264,Sheet1!$A$2:$J$621,COLUMN(G264)-COLUMN($B$4)+2,FALSE)</f>
        <v>大单</v>
      </c>
      <c r="H264">
        <f ca="1">VLOOKUP($A264,Sheet1!$A$2:$J$621,COLUMN(H264)-COLUMN($B$4)+2,FALSE)</f>
        <v>0</v>
      </c>
      <c r="I264">
        <f ca="1">VLOOKUP($A264,Sheet1!$A$2:$J$621,COLUMN(I264)-COLUMN($B$4)+2,FALSE)</f>
        <v>-100</v>
      </c>
      <c r="J264" t="str">
        <f ca="1">VLOOKUP($A264,Sheet1!$A$2:$J$621,COLUMN(J264)-COLUMN($B$4)+2,FALSE)</f>
        <v>否</v>
      </c>
      <c r="K264">
        <f ca="1" t="shared" si="72"/>
        <v>0</v>
      </c>
      <c r="L264" s="7">
        <f ca="1" t="shared" si="73"/>
        <v>0</v>
      </c>
      <c r="M264" s="7" cm="1">
        <f ca="1" t="array" ref="M264">IF(L263="",IF(OR(G263=0,G263=""),M263,""),IF(ROW()&lt;32,"",AVERAGE(IF(OFFSET(L$2,ROW()-31,0,30,1)&lt;&gt;"",OFFSET(L$2,ROW()-31,0,30,1)))))</f>
        <v>0.758620689655172</v>
      </c>
      <c r="N264" s="8">
        <f ca="1" t="shared" si="68"/>
        <v>0.806451612903226</v>
      </c>
      <c r="O264" s="7">
        <f ca="1" t="array" ref="O264">IF(L263="","",IF(ROW()&lt;32,"",AVERAGE(IF(OFFSET(L$2,ROW()-21,0,20,1)&lt;&gt;"",OFFSET(L$2,ROW()-21,0,20,1)))))</f>
        <v>0.789473684210526</v>
      </c>
      <c r="P264" s="8">
        <f ca="1" t="shared" si="59"/>
        <v>0.803056027164686</v>
      </c>
      <c r="Q264" s="7">
        <f ca="1" t="shared" si="74"/>
        <v>-100</v>
      </c>
      <c r="R264" s="7">
        <f ca="1" t="shared" si="76"/>
        <v>8666.35079999993</v>
      </c>
      <c r="S264" s="14">
        <f ca="1" t="shared" si="60"/>
        <v>0.0169334569783357</v>
      </c>
      <c r="T264" s="15">
        <f ca="1" t="shared" si="61"/>
        <v>0.806451612903226</v>
      </c>
      <c r="U264" s="14">
        <f ca="1" t="shared" si="62"/>
        <v>0.0297715213495674</v>
      </c>
      <c r="V264" s="9">
        <f ca="1" t="shared" si="63"/>
        <v>-0.92102373963148</v>
      </c>
      <c r="W264" s="16">
        <f ca="1" t="shared" si="69"/>
        <v>1.10963180232429</v>
      </c>
      <c r="X264" s="17">
        <f ca="1" t="shared" si="64"/>
        <v>0.176299709538557</v>
      </c>
      <c r="Y264" s="9">
        <f ca="1" t="shared" si="65"/>
        <v>-0.0435838839212495</v>
      </c>
      <c r="Z264" s="5">
        <f ca="1" t="shared" si="66"/>
        <v>0.178160056168003</v>
      </c>
      <c r="AA264">
        <f ca="1" t="shared" si="75"/>
        <v>0</v>
      </c>
      <c r="AB264">
        <f ca="1" t="shared" si="71"/>
        <v>9799.99</v>
      </c>
      <c r="AC264">
        <f ca="1" t="shared" si="67"/>
        <v>0</v>
      </c>
      <c r="AD264" s="5">
        <f ca="1" t="shared" si="70"/>
        <v>0</v>
      </c>
      <c r="AE264">
        <f ca="1">IF(X264&gt;=$Y$1,I264,0)</f>
        <v>0</v>
      </c>
    </row>
    <row r="265" spans="1:31">
      <c r="A265" cm="1">
        <f ca="1" t="array" ref="A265">INDEX(Sheet1!$A$2:$J$621,RANDBETWEEN(1,COUNTA(Sheet1!$A$2:$A$621)),COLUMN(A264))</f>
        <v>3275515</v>
      </c>
      <c r="B265" t="str">
        <f ca="1">VLOOKUP($A265,Sheet1!$A$2:$J$621,COLUMN(B265)-COLUMN($B$4)+2,FALSE)</f>
        <v>2025-04-19 07:27:15</v>
      </c>
      <c r="C265" t="str">
        <f ca="1">VLOOKUP($A265,Sheet1!$A$2:$J$621,COLUMN(C265)-COLUMN($B$4)+2,FALSE)</f>
        <v>小单31.45  小双34.28  大单34.28</v>
      </c>
      <c r="D265" t="str">
        <f ca="1">VLOOKUP($A265,Sheet1!$A$2:$J$621,COLUMN(D265)-COLUMN($B$4)+2,FALSE)</f>
        <v>小单</v>
      </c>
      <c r="E265">
        <f ca="1">VLOOKUP($A265,Sheet1!$A$2:$J$621,COLUMN(E265)-COLUMN($B$4)+2,FALSE)</f>
        <v>100.01</v>
      </c>
      <c r="F265">
        <f ca="1">VLOOKUP($A265,Sheet1!$A$2:$J$621,COLUMN(F265)-COLUMN($B$4)+2,FALSE)</f>
        <v>6</v>
      </c>
      <c r="G265" t="str">
        <f ca="1">VLOOKUP($A265,Sheet1!$A$2:$J$621,COLUMN(G265)-COLUMN($B$4)+2,FALSE)</f>
        <v>小双</v>
      </c>
      <c r="H265">
        <f ca="1">VLOOKUP($A265,Sheet1!$A$2:$J$621,COLUMN(H265)-COLUMN($B$4)+2,FALSE)</f>
        <v>148.4324</v>
      </c>
      <c r="I265">
        <f ca="1">VLOOKUP($A265,Sheet1!$A$2:$J$621,COLUMN(I265)-COLUMN($B$4)+2,FALSE)</f>
        <v>48.4224</v>
      </c>
      <c r="J265" t="str">
        <f ca="1">VLOOKUP($A265,Sheet1!$A$2:$J$621,COLUMN(J265)-COLUMN($B$4)+2,FALSE)</f>
        <v>是</v>
      </c>
      <c r="K265">
        <f ca="1" t="shared" si="72"/>
        <v>1</v>
      </c>
      <c r="L265" s="7">
        <f ca="1" t="shared" si="73"/>
        <v>1</v>
      </c>
      <c r="M265" s="7" cm="1">
        <f ca="1" t="array" ref="M265">IF(L264="",IF(OR(G264=0,G264=""),M264,""),IF(ROW()&lt;32,"",AVERAGE(IF(OFFSET(L$2,ROW()-31,0,30,1)&lt;&gt;"",OFFSET(L$2,ROW()-31,0,30,1)))))</f>
        <v>0.758620689655172</v>
      </c>
      <c r="N265" s="8">
        <f ca="1" t="shared" si="68"/>
        <v>0.709677419354839</v>
      </c>
      <c r="O265" s="7">
        <f ca="1" t="array" ref="O265">IF(L264="","",IF(ROW()&lt;32,"",AVERAGE(IF(OFFSET(L$2,ROW()-21,0,20,1)&lt;&gt;"",OFFSET(L$2,ROW()-21,0,20,1)))))</f>
        <v>0.789473684210526</v>
      </c>
      <c r="P265" s="8">
        <f ca="1" t="shared" si="59"/>
        <v>0.738539898132428</v>
      </c>
      <c r="Q265" s="7">
        <f ca="1" t="shared" si="74"/>
        <v>48.4224</v>
      </c>
      <c r="R265" s="7">
        <f ca="1" t="shared" si="76"/>
        <v>8714.77319999993</v>
      </c>
      <c r="S265" s="14">
        <f ca="1" t="shared" si="60"/>
        <v>-0.000780157796093148</v>
      </c>
      <c r="T265" s="15">
        <f ca="1" t="shared" si="61"/>
        <v>0.709677419354839</v>
      </c>
      <c r="U265" s="14">
        <f ca="1" t="shared" si="62"/>
        <v>0.0297715213495674</v>
      </c>
      <c r="V265" s="9">
        <f ca="1" t="shared" si="63"/>
        <v>-0.868587878504921</v>
      </c>
      <c r="W265" s="16">
        <f ca="1" t="shared" si="69"/>
        <v>0.950255784652921</v>
      </c>
      <c r="X265" s="17">
        <f ca="1" t="shared" si="64"/>
        <v>0.14093677074207</v>
      </c>
      <c r="Y265" s="9">
        <f ca="1" t="shared" si="65"/>
        <v>-0.0241315279618077</v>
      </c>
      <c r="Z265" s="5">
        <f ca="1" t="shared" si="66"/>
        <v>0.164892418876638</v>
      </c>
      <c r="AA265">
        <f ca="1" t="shared" si="75"/>
        <v>0</v>
      </c>
      <c r="AB265">
        <f ca="1" t="shared" si="71"/>
        <v>9799.99</v>
      </c>
      <c r="AC265">
        <f ca="1" t="shared" si="67"/>
        <v>0</v>
      </c>
      <c r="AD265" s="5">
        <f ca="1" t="shared" si="70"/>
        <v>0</v>
      </c>
      <c r="AE265">
        <f ca="1">IF(X265&gt;=$Y$1,I265,0)</f>
        <v>0</v>
      </c>
    </row>
    <row r="266" spans="1:31">
      <c r="A266" cm="1">
        <f ca="1" t="array" ref="A266">INDEX(Sheet1!$A$2:$J$621,RANDBETWEEN(1,COUNTA(Sheet1!$A$2:$A$621)),COLUMN(A265))</f>
        <v>3275885</v>
      </c>
      <c r="B266" t="str">
        <f ca="1">VLOOKUP($A266,Sheet1!$A$2:$J$621,COLUMN(B266)-COLUMN($B$4)+2,FALSE)</f>
        <v>2025-04-20 05:35:10</v>
      </c>
      <c r="C266" t="str">
        <f ca="1">VLOOKUP($A266,Sheet1!$A$2:$J$621,COLUMN(C266)-COLUMN($B$4)+2,FALSE)</f>
        <v>小单32.36  小双35.28  大双32.36</v>
      </c>
      <c r="D266" t="str">
        <f ca="1">VLOOKUP($A266,Sheet1!$A$2:$J$621,COLUMN(D266)-COLUMN($B$4)+2,FALSE)</f>
        <v>小双</v>
      </c>
      <c r="E266">
        <f ca="1">VLOOKUP($A266,Sheet1!$A$2:$J$621,COLUMN(E266)-COLUMN($B$4)+2,FALSE)</f>
        <v>100</v>
      </c>
      <c r="F266">
        <f ca="1">VLOOKUP($A266,Sheet1!$A$2:$J$621,COLUMN(F266)-COLUMN($B$4)+2,FALSE)</f>
        <v>18</v>
      </c>
      <c r="G266" t="str">
        <f ca="1">VLOOKUP($A266,Sheet1!$A$2:$J$621,COLUMN(G266)-COLUMN($B$4)+2,FALSE)</f>
        <v>大双</v>
      </c>
      <c r="H266">
        <f ca="1">VLOOKUP($A266,Sheet1!$A$2:$J$621,COLUMN(H266)-COLUMN($B$4)+2,FALSE)</f>
        <v>152.7392</v>
      </c>
      <c r="I266">
        <f ca="1">VLOOKUP($A266,Sheet1!$A$2:$J$621,COLUMN(I266)-COLUMN($B$4)+2,FALSE)</f>
        <v>52.7392</v>
      </c>
      <c r="J266" t="str">
        <f ca="1">VLOOKUP($A266,Sheet1!$A$2:$J$621,COLUMN(J266)-COLUMN($B$4)+2,FALSE)</f>
        <v>是</v>
      </c>
      <c r="K266">
        <f ca="1" t="shared" si="72"/>
        <v>1</v>
      </c>
      <c r="L266" s="7">
        <f ca="1" t="shared" si="73"/>
        <v>1</v>
      </c>
      <c r="M266" s="7" cm="1">
        <f ca="1" t="array" ref="M266">IF(L265="",IF(OR(G265=0,G265=""),M265,""),IF(ROW()&lt;32,"",AVERAGE(IF(OFFSET(L$2,ROW()-31,0,30,1)&lt;&gt;"",OFFSET(L$2,ROW()-31,0,30,1)))))</f>
        <v>0.793103448275862</v>
      </c>
      <c r="N266" s="8">
        <f ca="1" t="shared" si="68"/>
        <v>0.774193548387097</v>
      </c>
      <c r="O266" s="7">
        <f ca="1" t="array" ref="O266">IF(L265="","",IF(ROW()&lt;32,"",AVERAGE(IF(OFFSET(L$2,ROW()-21,0,20,1)&lt;&gt;"",OFFSET(L$2,ROW()-21,0,20,1)))))</f>
        <v>0.789473684210526</v>
      </c>
      <c r="P266" s="8">
        <f ca="1" t="shared" si="59"/>
        <v>0.803056027164686</v>
      </c>
      <c r="Q266" s="7">
        <f ca="1" t="shared" si="74"/>
        <v>52.7392</v>
      </c>
      <c r="R266" s="7">
        <f ca="1" t="shared" si="76"/>
        <v>8767.51239999993</v>
      </c>
      <c r="S266" s="14">
        <f ca="1" t="shared" si="60"/>
        <v>0.0165244638489988</v>
      </c>
      <c r="T266" s="15">
        <f ca="1" t="shared" si="61"/>
        <v>0.774193548387097</v>
      </c>
      <c r="U266" s="14">
        <f ca="1" t="shared" si="62"/>
        <v>0.0297715213495674</v>
      </c>
      <c r="V266" s="9">
        <f ca="1" t="shared" si="63"/>
        <v>-0.765462705902717</v>
      </c>
      <c r="W266" s="16">
        <f ca="1" t="shared" si="69"/>
        <v>0.945939243645381</v>
      </c>
      <c r="X266" s="17">
        <f ca="1" t="shared" si="64"/>
        <v>0.168912246201515</v>
      </c>
      <c r="Y266" s="9">
        <f ca="1" t="shared" si="65"/>
        <v>-0.00573717130113643</v>
      </c>
      <c r="Z266" s="5">
        <f ca="1" t="shared" si="66"/>
        <v>0.154280325393077</v>
      </c>
      <c r="AA266">
        <f ca="1" t="shared" si="75"/>
        <v>0</v>
      </c>
      <c r="AB266">
        <f ca="1" t="shared" si="71"/>
        <v>9799.99</v>
      </c>
      <c r="AC266">
        <f ca="1" t="shared" si="67"/>
        <v>0</v>
      </c>
      <c r="AD266" s="5">
        <f ca="1" t="shared" si="70"/>
        <v>0</v>
      </c>
      <c r="AE266">
        <f ca="1">IF(X266&gt;=$Y$1,I266,0)</f>
        <v>0</v>
      </c>
    </row>
    <row r="267" spans="1:31">
      <c r="A267" cm="1">
        <f ca="1" t="array" ref="A267">INDEX(Sheet1!$A$2:$J$621,RANDBETWEEN(1,COUNTA(Sheet1!$A$2:$A$621)),COLUMN(A266))</f>
        <v>3275493</v>
      </c>
      <c r="B267" t="str">
        <f ca="1">VLOOKUP($A267,Sheet1!$A$2:$J$621,COLUMN(B267)-COLUMN($B$4)+2,FALSE)</f>
        <v>2025-04-19 06:10:19</v>
      </c>
      <c r="C267" t="str">
        <f ca="1">VLOOKUP($A267,Sheet1!$A$2:$J$621,COLUMN(C267)-COLUMN($B$4)+2,FALSE)</f>
        <v>小单32.36  小双35.28  大双32.36</v>
      </c>
      <c r="D267" t="str">
        <f ca="1">VLOOKUP($A267,Sheet1!$A$2:$J$621,COLUMN(D267)-COLUMN($B$4)+2,FALSE)</f>
        <v>小双</v>
      </c>
      <c r="E267">
        <f ca="1">VLOOKUP($A267,Sheet1!$A$2:$J$621,COLUMN(E267)-COLUMN($B$4)+2,FALSE)</f>
        <v>100</v>
      </c>
      <c r="F267">
        <f ca="1">VLOOKUP($A267,Sheet1!$A$2:$J$621,COLUMN(F267)-COLUMN($B$4)+2,FALSE)</f>
        <v>5</v>
      </c>
      <c r="G267" t="str">
        <f ca="1">VLOOKUP($A267,Sheet1!$A$2:$J$621,COLUMN(G267)-COLUMN($B$4)+2,FALSE)</f>
        <v>小单</v>
      </c>
      <c r="H267">
        <f ca="1">VLOOKUP($A267,Sheet1!$A$2:$J$621,COLUMN(H267)-COLUMN($B$4)+2,FALSE)</f>
        <v>152.7392</v>
      </c>
      <c r="I267">
        <f ca="1">VLOOKUP($A267,Sheet1!$A$2:$J$621,COLUMN(I267)-COLUMN($B$4)+2,FALSE)</f>
        <v>52.7392</v>
      </c>
      <c r="J267" t="str">
        <f ca="1">VLOOKUP($A267,Sheet1!$A$2:$J$621,COLUMN(J267)-COLUMN($B$4)+2,FALSE)</f>
        <v>是</v>
      </c>
      <c r="K267">
        <f ca="1" t="shared" si="72"/>
        <v>1</v>
      </c>
      <c r="L267" s="7">
        <f ca="1" t="shared" si="73"/>
        <v>1</v>
      </c>
      <c r="M267" s="7" cm="1">
        <f ca="1" t="array" ref="M267">IF(L266="",IF(OR(G266=0,G266=""),M266,""),IF(ROW()&lt;32,"",AVERAGE(IF(OFFSET(L$2,ROW()-31,0,30,1)&lt;&gt;"",OFFSET(L$2,ROW()-31,0,30,1)))))</f>
        <v>0.793103448275862</v>
      </c>
      <c r="N267" s="8">
        <f ca="1" t="shared" si="68"/>
        <v>0.806451612903226</v>
      </c>
      <c r="O267" s="7">
        <f ca="1" t="array" ref="O267">IF(L266="","",IF(ROW()&lt;32,"",AVERAGE(IF(OFFSET(L$2,ROW()-21,0,20,1)&lt;&gt;"",OFFSET(L$2,ROW()-21,0,20,1)))))</f>
        <v>0.842105263157895</v>
      </c>
      <c r="P267" s="8">
        <f ca="1" t="shared" si="59"/>
        <v>0.852292020373514</v>
      </c>
      <c r="Q267" s="7">
        <f ca="1" t="shared" si="74"/>
        <v>52.7392</v>
      </c>
      <c r="R267" s="7">
        <f ca="1" t="shared" si="76"/>
        <v>8820.25159999992</v>
      </c>
      <c r="S267" s="14">
        <f ca="1" t="shared" si="60"/>
        <v>0.0164234317921533</v>
      </c>
      <c r="T267" s="15">
        <f ca="1" t="shared" si="61"/>
        <v>0.806451612903226</v>
      </c>
      <c r="U267" s="14">
        <f ca="1" t="shared" si="62"/>
        <v>0.0299000660666299</v>
      </c>
      <c r="V267" s="9">
        <f ca="1" t="shared" si="63"/>
        <v>-0.672342493519166</v>
      </c>
      <c r="W267" s="16">
        <f ca="1" t="shared" si="69"/>
        <v>1.10964413088162</v>
      </c>
      <c r="X267" s="17">
        <f ca="1" t="shared" si="64"/>
        <v>0.200977496034547</v>
      </c>
      <c r="Y267" s="9">
        <f ca="1" t="shared" si="65"/>
        <v>0.0136842633128937</v>
      </c>
      <c r="Z267" s="5">
        <f ca="1" t="shared" si="66"/>
        <v>0.141911429412</v>
      </c>
      <c r="AA267">
        <f ca="1" t="shared" si="75"/>
        <v>0</v>
      </c>
      <c r="AB267">
        <f ca="1" t="shared" si="71"/>
        <v>9799.99</v>
      </c>
      <c r="AC267">
        <f ca="1" t="shared" si="67"/>
        <v>0</v>
      </c>
      <c r="AD267" s="5">
        <f ca="1" t="shared" si="70"/>
        <v>0</v>
      </c>
      <c r="AE267">
        <f ca="1">IF(X267&gt;=$Y$1,I267,0)</f>
        <v>0</v>
      </c>
    </row>
    <row r="268" spans="1:31">
      <c r="A268" cm="1">
        <f ca="1" t="array" ref="A268">INDEX(Sheet1!$A$2:$J$621,RANDBETWEEN(1,COUNTA(Sheet1!$A$2:$A$621)),COLUMN(A267))</f>
        <v>3275712</v>
      </c>
      <c r="B268" t="str">
        <f ca="1">VLOOKUP($A268,Sheet1!$A$2:$J$621,COLUMN(B268)-COLUMN($B$4)+2,FALSE)</f>
        <v>2025-04-19 18:56:43</v>
      </c>
      <c r="C268" t="str">
        <f ca="1">VLOOKUP($A268,Sheet1!$A$2:$J$621,COLUMN(C268)-COLUMN($B$4)+2,FALSE)</f>
        <v>小单31.45  小双34.28  大单34.28</v>
      </c>
      <c r="D268" t="str">
        <f ca="1">VLOOKUP($A268,Sheet1!$A$2:$J$621,COLUMN(D268)-COLUMN($B$4)+2,FALSE)</f>
        <v>小单</v>
      </c>
      <c r="E268">
        <f ca="1">VLOOKUP($A268,Sheet1!$A$2:$J$621,COLUMN(E268)-COLUMN($B$4)+2,FALSE)</f>
        <v>100.01</v>
      </c>
      <c r="F268">
        <f ca="1">VLOOKUP($A268,Sheet1!$A$2:$J$621,COLUMN(F268)-COLUMN($B$4)+2,FALSE)</f>
        <v>16</v>
      </c>
      <c r="G268" t="str">
        <f ca="1">VLOOKUP($A268,Sheet1!$A$2:$J$621,COLUMN(G268)-COLUMN($B$4)+2,FALSE)</f>
        <v>大双</v>
      </c>
      <c r="H268">
        <f ca="1">VLOOKUP($A268,Sheet1!$A$2:$J$621,COLUMN(H268)-COLUMN($B$4)+2,FALSE)</f>
        <v>0</v>
      </c>
      <c r="I268">
        <f ca="1">VLOOKUP($A268,Sheet1!$A$2:$J$621,COLUMN(I268)-COLUMN($B$4)+2,FALSE)</f>
        <v>-100.01</v>
      </c>
      <c r="J268" t="str">
        <f ca="1">VLOOKUP($A268,Sheet1!$A$2:$J$621,COLUMN(J268)-COLUMN($B$4)+2,FALSE)</f>
        <v>否</v>
      </c>
      <c r="K268">
        <f ca="1" t="shared" si="72"/>
        <v>0</v>
      </c>
      <c r="L268" s="7">
        <f ca="1" t="shared" si="73"/>
        <v>0</v>
      </c>
      <c r="M268" s="7" cm="1">
        <f ca="1" t="array" ref="M268">IF(L267="",IF(OR(G267=0,G267=""),M267,""),IF(ROW()&lt;32,"",AVERAGE(IF(OFFSET(L$2,ROW()-31,0,30,1)&lt;&gt;"",OFFSET(L$2,ROW()-31,0,30,1)))))</f>
        <v>0.758620689655172</v>
      </c>
      <c r="N268" s="8">
        <f ca="1" t="shared" si="68"/>
        <v>0.806451612903226</v>
      </c>
      <c r="O268" s="7">
        <f ca="1" t="array" ref="O268">IF(L267="","",IF(ROW()&lt;32,"",AVERAGE(IF(OFFSET(L$2,ROW()-21,0,20,1)&lt;&gt;"",OFFSET(L$2,ROW()-21,0,20,1)))))</f>
        <v>0.789473684210526</v>
      </c>
      <c r="P268" s="8">
        <f ca="1" t="shared" si="59"/>
        <v>0.803056027164686</v>
      </c>
      <c r="Q268" s="7">
        <f ca="1" t="shared" si="74"/>
        <v>-100.01</v>
      </c>
      <c r="R268" s="7">
        <f ca="1" t="shared" si="76"/>
        <v>8720.24159999992</v>
      </c>
      <c r="S268" s="14">
        <f ca="1" t="shared" si="60"/>
        <v>0.016323627665779</v>
      </c>
      <c r="T268" s="15">
        <f ca="1" t="shared" si="61"/>
        <v>0.806451612903226</v>
      </c>
      <c r="U268" s="14">
        <f ca="1" t="shared" si="62"/>
        <v>0.0357006142545862</v>
      </c>
      <c r="V268" s="9">
        <f ca="1" t="shared" si="63"/>
        <v>-0.582254308224697</v>
      </c>
      <c r="W268" s="16">
        <f ca="1" t="shared" si="69"/>
        <v>1.10964413088162</v>
      </c>
      <c r="X268" s="17">
        <f ca="1" t="shared" si="64"/>
        <v>0.208216208869695</v>
      </c>
      <c r="Y268" s="9">
        <f ca="1" t="shared" si="65"/>
        <v>0.0318900822969112</v>
      </c>
      <c r="Z268" s="5">
        <f ca="1" t="shared" si="66"/>
        <v>0.130180925566481</v>
      </c>
      <c r="AA268">
        <f ca="1" t="shared" si="75"/>
        <v>0</v>
      </c>
      <c r="AB268">
        <f ca="1" t="shared" si="71"/>
        <v>9799.99</v>
      </c>
      <c r="AC268">
        <f ca="1" t="shared" si="67"/>
        <v>0</v>
      </c>
      <c r="AD268" s="5">
        <f ca="1" t="shared" si="70"/>
        <v>0</v>
      </c>
      <c r="AE268">
        <f ca="1">IF(X268&gt;=$Y$1,I268,0)</f>
        <v>0</v>
      </c>
    </row>
    <row r="269" spans="1:31">
      <c r="A269" cm="1">
        <f ca="1" t="array" ref="A269">INDEX(Sheet1!$A$2:$J$621,RANDBETWEEN(1,COUNTA(Sheet1!$A$2:$A$621)),COLUMN(A268))</f>
        <v>3276070</v>
      </c>
      <c r="B269" t="str">
        <f ca="1">VLOOKUP($A269,Sheet1!$A$2:$J$621,COLUMN(B269)-COLUMN($B$4)+2,FALSE)</f>
        <v>2025-04-20 16:22:46</v>
      </c>
      <c r="C269" t="str">
        <f ca="1">VLOOKUP($A269,Sheet1!$A$2:$J$621,COLUMN(C269)-COLUMN($B$4)+2,FALSE)</f>
        <v>小单31.45  小双34.28  大单34.28</v>
      </c>
      <c r="D269" t="str">
        <f ca="1">VLOOKUP($A269,Sheet1!$A$2:$J$621,COLUMN(D269)-COLUMN($B$4)+2,FALSE)</f>
        <v>小单</v>
      </c>
      <c r="E269">
        <f ca="1">VLOOKUP($A269,Sheet1!$A$2:$J$621,COLUMN(E269)-COLUMN($B$4)+2,FALSE)</f>
        <v>100.01</v>
      </c>
      <c r="F269">
        <f ca="1">VLOOKUP($A269,Sheet1!$A$2:$J$621,COLUMN(F269)-COLUMN($B$4)+2,FALSE)</f>
        <v>16</v>
      </c>
      <c r="G269" t="str">
        <f ca="1">VLOOKUP($A269,Sheet1!$A$2:$J$621,COLUMN(G269)-COLUMN($B$4)+2,FALSE)</f>
        <v>大双</v>
      </c>
      <c r="H269">
        <f ca="1">VLOOKUP($A269,Sheet1!$A$2:$J$621,COLUMN(H269)-COLUMN($B$4)+2,FALSE)</f>
        <v>0</v>
      </c>
      <c r="I269">
        <f ca="1">VLOOKUP($A269,Sheet1!$A$2:$J$621,COLUMN(I269)-COLUMN($B$4)+2,FALSE)</f>
        <v>-100.01</v>
      </c>
      <c r="J269" t="str">
        <f ca="1">VLOOKUP($A269,Sheet1!$A$2:$J$621,COLUMN(J269)-COLUMN($B$4)+2,FALSE)</f>
        <v>否</v>
      </c>
      <c r="K269">
        <f ca="1" t="shared" si="72"/>
        <v>0</v>
      </c>
      <c r="L269" s="7">
        <f ca="1" t="shared" si="73"/>
        <v>0</v>
      </c>
      <c r="M269" s="7" cm="1">
        <f ca="1" t="array" ref="M269">IF(L268="",IF(OR(G268=0,G268=""),M268,""),IF(ROW()&lt;32,"",AVERAGE(IF(OFFSET(L$2,ROW()-31,0,30,1)&lt;&gt;"",OFFSET(L$2,ROW()-31,0,30,1)))))</f>
        <v>0.758620689655172</v>
      </c>
      <c r="N269" s="8">
        <f ca="1" t="shared" si="68"/>
        <v>0.709677419354839</v>
      </c>
      <c r="O269" s="7">
        <f ca="1" t="array" ref="O269">IF(L268="","",IF(ROW()&lt;32,"",AVERAGE(IF(OFFSET(L$2,ROW()-21,0,20,1)&lt;&gt;"",OFFSET(L$2,ROW()-21,0,20,1)))))</f>
        <v>0.75</v>
      </c>
      <c r="P269" s="8">
        <f ca="1" t="shared" si="59"/>
        <v>0.701612903225806</v>
      </c>
      <c r="Q269" s="7">
        <f ca="1" t="shared" si="74"/>
        <v>-100.01</v>
      </c>
      <c r="R269" s="7">
        <f ca="1" t="shared" si="76"/>
        <v>8620.23159999992</v>
      </c>
      <c r="S269" s="14">
        <f ca="1" t="shared" si="60"/>
        <v>0.016512745411084</v>
      </c>
      <c r="T269" s="15">
        <f ca="1" t="shared" si="61"/>
        <v>0.709677419354839</v>
      </c>
      <c r="U269" s="14">
        <f ca="1" t="shared" si="62"/>
        <v>0.0357006142545862</v>
      </c>
      <c r="V269" s="9">
        <f ca="1" t="shared" si="63"/>
        <v>-0.485008758133755</v>
      </c>
      <c r="W269" s="16">
        <f ca="1" t="shared" si="69"/>
        <v>0.945939243645381</v>
      </c>
      <c r="X269" s="17">
        <f ca="1" t="shared" si="64"/>
        <v>0.18227217176908</v>
      </c>
      <c r="Y269" s="9">
        <f ca="1" t="shared" si="65"/>
        <v>0.0474114511898692</v>
      </c>
      <c r="Z269" s="5">
        <f ca="1" t="shared" si="66"/>
        <v>0.118941353157254</v>
      </c>
      <c r="AA269">
        <f ca="1" t="shared" si="75"/>
        <v>0</v>
      </c>
      <c r="AB269">
        <f ca="1" t="shared" si="71"/>
        <v>9799.99</v>
      </c>
      <c r="AC269">
        <f ca="1" t="shared" si="67"/>
        <v>0</v>
      </c>
      <c r="AD269" s="5">
        <f ca="1" t="shared" si="70"/>
        <v>0</v>
      </c>
      <c r="AE269">
        <f ca="1">IF(X269&gt;=$Y$1,I269,0)</f>
        <v>0</v>
      </c>
    </row>
    <row r="270" spans="1:31">
      <c r="A270" cm="1">
        <f ca="1" t="array" ref="A270">INDEX(Sheet1!$A$2:$J$621,RANDBETWEEN(1,COUNTA(Sheet1!$A$2:$A$621)),COLUMN(A269))</f>
        <v>3276089</v>
      </c>
      <c r="B270" t="str">
        <f ca="1">VLOOKUP($A270,Sheet1!$A$2:$J$621,COLUMN(B270)-COLUMN($B$4)+2,FALSE)</f>
        <v>2025-04-20 17:29:15</v>
      </c>
      <c r="C270" t="str">
        <f ca="1">VLOOKUP($A270,Sheet1!$A$2:$J$621,COLUMN(C270)-COLUMN($B$4)+2,FALSE)</f>
        <v>小单32.36  小双35.28  大双32.36</v>
      </c>
      <c r="D270" t="str">
        <f ca="1">VLOOKUP($A270,Sheet1!$A$2:$J$621,COLUMN(D270)-COLUMN($B$4)+2,FALSE)</f>
        <v>小双</v>
      </c>
      <c r="E270">
        <f ca="1">VLOOKUP($A270,Sheet1!$A$2:$J$621,COLUMN(E270)-COLUMN($B$4)+2,FALSE)</f>
        <v>100</v>
      </c>
      <c r="F270">
        <f ca="1">VLOOKUP($A270,Sheet1!$A$2:$J$621,COLUMN(F270)-COLUMN($B$4)+2,FALSE)</f>
        <v>14</v>
      </c>
      <c r="G270" t="str">
        <f ca="1">VLOOKUP($A270,Sheet1!$A$2:$J$621,COLUMN(G270)-COLUMN($B$4)+2,FALSE)</f>
        <v>大双</v>
      </c>
      <c r="H270">
        <f ca="1">VLOOKUP($A270,Sheet1!$A$2:$J$621,COLUMN(H270)-COLUMN($B$4)+2,FALSE)</f>
        <v>0</v>
      </c>
      <c r="I270">
        <f ca="1">VLOOKUP($A270,Sheet1!$A$2:$J$621,COLUMN(I270)-COLUMN($B$4)+2,FALSE)</f>
        <v>-100</v>
      </c>
      <c r="J270" t="str">
        <f ca="1">VLOOKUP($A270,Sheet1!$A$2:$J$621,COLUMN(J270)-COLUMN($B$4)+2,FALSE)</f>
        <v>否</v>
      </c>
      <c r="K270">
        <f ca="1" t="shared" si="72"/>
        <v>0</v>
      </c>
      <c r="L270" s="7">
        <f ca="1" t="shared" si="73"/>
        <v>1</v>
      </c>
      <c r="M270" s="7" cm="1">
        <f ca="1" t="array" ref="M270">IF(L269="",IF(OR(G269=0,G269=""),M269,""),IF(ROW()&lt;32,"",AVERAGE(IF(OFFSET(L$2,ROW()-31,0,30,1)&lt;&gt;"",OFFSET(L$2,ROW()-31,0,30,1)))))</f>
        <v>0.758620689655172</v>
      </c>
      <c r="N270" s="8">
        <f ca="1" t="shared" si="68"/>
        <v>0.709677419354839</v>
      </c>
      <c r="O270" s="7">
        <f ca="1" t="array" ref="O270">IF(L269="","",IF(ROW()&lt;32,"",AVERAGE(IF(OFFSET(L$2,ROW()-21,0,20,1)&lt;&gt;"",OFFSET(L$2,ROW()-21,0,20,1)))))</f>
        <v>0.8</v>
      </c>
      <c r="P270" s="8">
        <f ca="1" t="shared" si="59"/>
        <v>0.748387096774194</v>
      </c>
      <c r="Q270" s="7">
        <f ca="1" t="shared" si="74"/>
        <v>-68.1</v>
      </c>
      <c r="R270" s="7">
        <f ca="1" t="shared" si="76"/>
        <v>8552.13159999992</v>
      </c>
      <c r="S270" s="14">
        <f ca="1" t="shared" si="60"/>
        <v>-0.000786830251319889</v>
      </c>
      <c r="T270" s="15">
        <f ca="1" t="shared" si="61"/>
        <v>0.709677419354839</v>
      </c>
      <c r="U270" s="14">
        <f ca="1" t="shared" si="62"/>
        <v>0.0357006142545862</v>
      </c>
      <c r="V270" s="9">
        <f ca="1" t="shared" si="63"/>
        <v>-0.433640833719342</v>
      </c>
      <c r="W270" s="16">
        <f ca="1" t="shared" si="69"/>
        <v>0.945929784915056</v>
      </c>
      <c r="X270" s="17">
        <f ca="1" t="shared" si="64"/>
        <v>0.182218145638767</v>
      </c>
      <c r="Y270" s="9">
        <f ca="1" t="shared" si="65"/>
        <v>0.0620439676286371</v>
      </c>
      <c r="Z270" s="5">
        <f ca="1" t="shared" si="66"/>
        <v>0.107026824575815</v>
      </c>
      <c r="AA270">
        <f ca="1" t="shared" si="75"/>
        <v>0</v>
      </c>
      <c r="AB270">
        <f ca="1" t="shared" si="71"/>
        <v>9799.99</v>
      </c>
      <c r="AC270">
        <f ca="1" t="shared" si="67"/>
        <v>0</v>
      </c>
      <c r="AD270" s="5">
        <f ca="1" t="shared" si="70"/>
        <v>0</v>
      </c>
      <c r="AE270">
        <f ca="1">IF(X270&gt;=$Y$1,I270,0)</f>
        <v>0</v>
      </c>
    </row>
    <row r="271" spans="1:31">
      <c r="A271" cm="1">
        <f ca="1" t="array" ref="A271">INDEX(Sheet1!$A$2:$J$621,RANDBETWEEN(1,COUNTA(Sheet1!$A$2:$A$621)),COLUMN(A270))</f>
        <v>3275906</v>
      </c>
      <c r="B271" t="str">
        <f ca="1">VLOOKUP($A271,Sheet1!$A$2:$J$621,COLUMN(B271)-COLUMN($B$4)+2,FALSE)</f>
        <v>2025-04-20 06:48:40</v>
      </c>
      <c r="C271" t="str">
        <f ca="1">VLOOKUP($A271,Sheet1!$A$2:$J$621,COLUMN(C271)-COLUMN($B$4)+2,FALSE)</f>
        <v>小单32.36  大双32.36  大单35.28</v>
      </c>
      <c r="D271" t="str">
        <f ca="1">VLOOKUP($A271,Sheet1!$A$2:$J$621,COLUMN(D271)-COLUMN($B$4)+2,FALSE)</f>
        <v>大单</v>
      </c>
      <c r="E271">
        <f ca="1">VLOOKUP($A271,Sheet1!$A$2:$J$621,COLUMN(E271)-COLUMN($B$4)+2,FALSE)</f>
        <v>100</v>
      </c>
      <c r="F271">
        <f ca="1">VLOOKUP($A271,Sheet1!$A$2:$J$621,COLUMN(F271)-COLUMN($B$4)+2,FALSE)</f>
        <v>11</v>
      </c>
      <c r="G271" t="str">
        <f ca="1">VLOOKUP($A271,Sheet1!$A$2:$J$621,COLUMN(G271)-COLUMN($B$4)+2,FALSE)</f>
        <v>小单</v>
      </c>
      <c r="H271">
        <f ca="1">VLOOKUP($A271,Sheet1!$A$2:$J$621,COLUMN(H271)-COLUMN($B$4)+2,FALSE)</f>
        <v>152.7392</v>
      </c>
      <c r="I271">
        <f ca="1">VLOOKUP($A271,Sheet1!$A$2:$J$621,COLUMN(I271)-COLUMN($B$4)+2,FALSE)</f>
        <v>52.7392</v>
      </c>
      <c r="J271" t="str">
        <f ca="1">VLOOKUP($A271,Sheet1!$A$2:$J$621,COLUMN(J271)-COLUMN($B$4)+2,FALSE)</f>
        <v>是</v>
      </c>
      <c r="K271">
        <f ca="1" t="shared" si="72"/>
        <v>1</v>
      </c>
      <c r="L271" s="7">
        <f ca="1" t="shared" si="73"/>
        <v>1</v>
      </c>
      <c r="M271" s="7" cm="1">
        <f ca="1" t="array" ref="M271">IF(L270="",IF(OR(G270=0,G270=""),M270,""),IF(ROW()&lt;32,"",AVERAGE(IF(OFFSET(L$2,ROW()-31,0,30,1)&lt;&gt;"",OFFSET(L$2,ROW()-31,0,30,1)))))</f>
        <v>0.758620689655172</v>
      </c>
      <c r="N271" s="8">
        <f ca="1" t="shared" si="68"/>
        <v>0.774193548387097</v>
      </c>
      <c r="O271" s="7">
        <f ca="1" t="array" ref="O271">IF(L270="","",IF(ROW()&lt;32,"",AVERAGE(IF(OFFSET(L$2,ROW()-21,0,20,1)&lt;&gt;"",OFFSET(L$2,ROW()-21,0,20,1)))))</f>
        <v>0.8</v>
      </c>
      <c r="P271" s="8">
        <f ca="1" t="shared" si="59"/>
        <v>0.812903225806452</v>
      </c>
      <c r="Q271" s="7">
        <f ca="1" t="shared" si="74"/>
        <v>52.7392</v>
      </c>
      <c r="R271" s="7">
        <f ca="1" t="shared" si="76"/>
        <v>8604.87079999992</v>
      </c>
      <c r="S271" s="14">
        <f ca="1" t="shared" si="60"/>
        <v>-0.0142150492280899</v>
      </c>
      <c r="T271" s="15">
        <f ca="1" t="shared" si="61"/>
        <v>0.774193548387097</v>
      </c>
      <c r="U271" s="14">
        <f ca="1" t="shared" si="62"/>
        <v>0.0357006142545862</v>
      </c>
      <c r="V271" s="9">
        <f ca="1" t="shared" si="63"/>
        <v>-0.407719372296726</v>
      </c>
      <c r="W271" s="16">
        <f ca="1" t="shared" si="69"/>
        <v>0.815913532775187</v>
      </c>
      <c r="X271" s="17">
        <f ca="1" t="shared" si="64"/>
        <v>0.180683426680463</v>
      </c>
      <c r="Y271" s="9">
        <f ca="1" t="shared" si="65"/>
        <v>0.0747338988575659</v>
      </c>
      <c r="Z271" s="5">
        <f ca="1" t="shared" si="66"/>
        <v>0.0973330845044425</v>
      </c>
      <c r="AA271">
        <f ca="1" t="shared" si="75"/>
        <v>0</v>
      </c>
      <c r="AB271">
        <f ca="1" t="shared" si="71"/>
        <v>9799.99</v>
      </c>
      <c r="AC271">
        <f ca="1" t="shared" si="67"/>
        <v>1</v>
      </c>
      <c r="AD271" s="5">
        <f ca="1" t="shared" si="70"/>
        <v>0</v>
      </c>
      <c r="AE271">
        <f ca="1">IF(X271&gt;=$Y$1,I271,0)</f>
        <v>0</v>
      </c>
    </row>
    <row r="272" spans="1:31">
      <c r="A272" cm="1">
        <f ca="1" t="array" ref="A272">INDEX(Sheet1!$A$2:$J$621,RANDBETWEEN(1,COUNTA(Sheet1!$A$2:$A$621)),COLUMN(A271))</f>
        <v>3275919</v>
      </c>
      <c r="B272" t="str">
        <f ca="1">VLOOKUP($A272,Sheet1!$A$2:$J$621,COLUMN(B272)-COLUMN($B$4)+2,FALSE)</f>
        <v>2025-04-20 07:34:12</v>
      </c>
      <c r="C272" t="str">
        <f ca="1">VLOOKUP($A272,Sheet1!$A$2:$J$621,COLUMN(C272)-COLUMN($B$4)+2,FALSE)</f>
        <v>小单31.45  小双34.28  大单34.28</v>
      </c>
      <c r="D272" t="str">
        <f ca="1">VLOOKUP($A272,Sheet1!$A$2:$J$621,COLUMN(D272)-COLUMN($B$4)+2,FALSE)</f>
        <v>小单</v>
      </c>
      <c r="E272">
        <f ca="1">VLOOKUP($A272,Sheet1!$A$2:$J$621,COLUMN(E272)-COLUMN($B$4)+2,FALSE)</f>
        <v>100.01</v>
      </c>
      <c r="F272">
        <f ca="1">VLOOKUP($A272,Sheet1!$A$2:$J$621,COLUMN(F272)-COLUMN($B$4)+2,FALSE)</f>
        <v>17</v>
      </c>
      <c r="G272" t="str">
        <f ca="1">VLOOKUP($A272,Sheet1!$A$2:$J$621,COLUMN(G272)-COLUMN($B$4)+2,FALSE)</f>
        <v>大单</v>
      </c>
      <c r="H272">
        <f ca="1">VLOOKUP($A272,Sheet1!$A$2:$J$621,COLUMN(H272)-COLUMN($B$4)+2,FALSE)</f>
        <v>148.4324</v>
      </c>
      <c r="I272">
        <f ca="1">VLOOKUP($A272,Sheet1!$A$2:$J$621,COLUMN(I272)-COLUMN($B$4)+2,FALSE)</f>
        <v>48.4224</v>
      </c>
      <c r="J272" t="str">
        <f ca="1">VLOOKUP($A272,Sheet1!$A$2:$J$621,COLUMN(J272)-COLUMN($B$4)+2,FALSE)</f>
        <v>是</v>
      </c>
      <c r="K272">
        <f ca="1" t="shared" si="72"/>
        <v>1</v>
      </c>
      <c r="L272" s="7">
        <f ca="1" t="shared" si="73"/>
        <v>1</v>
      </c>
      <c r="M272" s="7" cm="1">
        <f ca="1" t="array" ref="M272">IF(L271="",IF(OR(G271=0,G271=""),M271,""),IF(ROW()&lt;32,"",AVERAGE(IF(OFFSET(L$2,ROW()-31,0,30,1)&lt;&gt;"",OFFSET(L$2,ROW()-31,0,30,1)))))</f>
        <v>0.758620689655172</v>
      </c>
      <c r="N272" s="8">
        <f ca="1" t="shared" si="68"/>
        <v>0.774193548387097</v>
      </c>
      <c r="O272" s="7">
        <f ca="1" t="array" ref="O272">IF(L271="","",IF(ROW()&lt;32,"",AVERAGE(IF(OFFSET(L$2,ROW()-21,0,20,1)&lt;&gt;"",OFFSET(L$2,ROW()-21,0,20,1)))))</f>
        <v>0.8</v>
      </c>
      <c r="P272" s="8">
        <f ca="1" t="shared" si="59"/>
        <v>0.812903225806452</v>
      </c>
      <c r="Q272" s="7">
        <f ca="1" t="shared" si="74"/>
        <v>48.4224</v>
      </c>
      <c r="R272" s="7">
        <f ca="1" t="shared" si="76"/>
        <v>8653.29319999992</v>
      </c>
      <c r="S272" s="14">
        <f ca="1" t="shared" si="60"/>
        <v>-0.0136413218161296</v>
      </c>
      <c r="T272" s="15">
        <f ca="1" t="shared" si="61"/>
        <v>0.774193548387097</v>
      </c>
      <c r="U272" s="14">
        <f ca="1" t="shared" si="62"/>
        <v>0.0357006142545862</v>
      </c>
      <c r="V272" s="9">
        <f ca="1" t="shared" si="63"/>
        <v>-0.387889461890008</v>
      </c>
      <c r="W272" s="16">
        <f ca="1" t="shared" si="69"/>
        <v>0.819827101911696</v>
      </c>
      <c r="X272" s="17">
        <f ca="1" t="shared" si="64"/>
        <v>0.183229892858373</v>
      </c>
      <c r="Y272" s="9">
        <f ca="1" t="shared" si="65"/>
        <v>0.0859981357829502</v>
      </c>
      <c r="Z272" s="5">
        <f ca="1" t="shared" si="66"/>
        <v>0.0893566139917037</v>
      </c>
      <c r="AA272">
        <f ca="1" t="shared" si="75"/>
        <v>0</v>
      </c>
      <c r="AB272">
        <f ca="1" t="shared" si="71"/>
        <v>9799.99</v>
      </c>
      <c r="AC272">
        <f ca="1" t="shared" si="67"/>
        <v>0</v>
      </c>
      <c r="AD272" s="5">
        <f ca="1" t="shared" si="70"/>
        <v>0</v>
      </c>
      <c r="AE272">
        <f ca="1">IF(X272&gt;=$Y$1,I272,0)</f>
        <v>0</v>
      </c>
    </row>
    <row r="273" spans="1:31">
      <c r="A273" cm="1">
        <f ca="1" t="array" ref="A273">INDEX(Sheet1!$A$2:$J$621,RANDBETWEEN(1,COUNTA(Sheet1!$A$2:$A$621)),COLUMN(A272))</f>
        <v>3275966</v>
      </c>
      <c r="B273" t="str">
        <f ca="1">VLOOKUP($A273,Sheet1!$A$2:$J$621,COLUMN(B273)-COLUMN($B$4)+2,FALSE)</f>
        <v>2025-04-20 10:18:46</v>
      </c>
      <c r="C273" t="str">
        <f ca="1">VLOOKUP($A273,Sheet1!$A$2:$J$621,COLUMN(C273)-COLUMN($B$4)+2,FALSE)</f>
        <v>小单31.45  小双34.28  大单34.28</v>
      </c>
      <c r="D273" t="str">
        <f ca="1">VLOOKUP($A273,Sheet1!$A$2:$J$621,COLUMN(D273)-COLUMN($B$4)+2,FALSE)</f>
        <v>小单</v>
      </c>
      <c r="E273">
        <f ca="1">VLOOKUP($A273,Sheet1!$A$2:$J$621,COLUMN(E273)-COLUMN($B$4)+2,FALSE)</f>
        <v>100.01</v>
      </c>
      <c r="F273">
        <f ca="1">VLOOKUP($A273,Sheet1!$A$2:$J$621,COLUMN(F273)-COLUMN($B$4)+2,FALSE)</f>
        <v>9</v>
      </c>
      <c r="G273" t="str">
        <f ca="1">VLOOKUP($A273,Sheet1!$A$2:$J$621,COLUMN(G273)-COLUMN($B$4)+2,FALSE)</f>
        <v>小单</v>
      </c>
      <c r="H273">
        <f ca="1">VLOOKUP($A273,Sheet1!$A$2:$J$621,COLUMN(H273)-COLUMN($B$4)+2,FALSE)</f>
        <v>148.444</v>
      </c>
      <c r="I273">
        <f ca="1">VLOOKUP($A273,Sheet1!$A$2:$J$621,COLUMN(I273)-COLUMN($B$4)+2,FALSE)</f>
        <v>48.434</v>
      </c>
      <c r="J273" t="str">
        <f ca="1">VLOOKUP($A273,Sheet1!$A$2:$J$621,COLUMN(J273)-COLUMN($B$4)+2,FALSE)</f>
        <v>是</v>
      </c>
      <c r="K273">
        <f ca="1" t="shared" si="72"/>
        <v>1</v>
      </c>
      <c r="L273" s="7">
        <f ca="1" t="shared" si="73"/>
        <v>1</v>
      </c>
      <c r="M273" s="7" cm="1">
        <f ca="1" t="array" ref="M273">IF(L272="",IF(OR(G272=0,G272=""),M272,""),IF(ROW()&lt;32,"",AVERAGE(IF(OFFSET(L$2,ROW()-31,0,30,1)&lt;&gt;"",OFFSET(L$2,ROW()-31,0,30,1)))))</f>
        <v>0.758620689655172</v>
      </c>
      <c r="N273" s="8">
        <f ca="1" t="shared" si="68"/>
        <v>0.774193548387097</v>
      </c>
      <c r="O273" s="7">
        <f ca="1" t="array" ref="O273">IF(L272="","",IF(ROW()&lt;32,"",AVERAGE(IF(OFFSET(L$2,ROW()-21,0,20,1)&lt;&gt;"",OFFSET(L$2,ROW()-21,0,20,1)))))</f>
        <v>0.8</v>
      </c>
      <c r="P273" s="8">
        <f ca="1" t="shared" si="59"/>
        <v>0.812903225806452</v>
      </c>
      <c r="Q273" s="7">
        <f ca="1" t="shared" si="74"/>
        <v>48.434</v>
      </c>
      <c r="R273" s="7">
        <f ca="1" t="shared" si="76"/>
        <v>8701.72719999992</v>
      </c>
      <c r="S273" s="14">
        <f ca="1" t="shared" si="60"/>
        <v>-0.000286837367326613</v>
      </c>
      <c r="T273" s="15">
        <f ca="1" t="shared" si="61"/>
        <v>0.774193548387097</v>
      </c>
      <c r="U273" s="14">
        <f ca="1" t="shared" si="62"/>
        <v>0.0357006142545862</v>
      </c>
      <c r="V273" s="9">
        <f ca="1" t="shared" si="63"/>
        <v>-0.337932741713244</v>
      </c>
      <c r="W273" s="16">
        <f ca="1" t="shared" si="69"/>
        <v>0.819827101911696</v>
      </c>
      <c r="X273" s="17">
        <f ca="1" t="shared" si="64"/>
        <v>0.192231910210691</v>
      </c>
      <c r="Y273" s="9">
        <f ca="1" t="shared" si="65"/>
        <v>0.0960372922840296</v>
      </c>
      <c r="Z273" s="5">
        <f ca="1" t="shared" si="66"/>
        <v>0.0836258027021276</v>
      </c>
      <c r="AA273">
        <f ca="1" t="shared" si="75"/>
        <v>0</v>
      </c>
      <c r="AB273">
        <f ca="1" t="shared" si="71"/>
        <v>9799.99</v>
      </c>
      <c r="AC273">
        <f ca="1" t="shared" si="67"/>
        <v>0</v>
      </c>
      <c r="AD273" s="5">
        <f ca="1" t="shared" si="70"/>
        <v>0</v>
      </c>
      <c r="AE273">
        <f ca="1">IF(X273&gt;=$Y$1,I273,0)</f>
        <v>0</v>
      </c>
    </row>
    <row r="274" spans="1:31">
      <c r="A274" cm="1">
        <f ca="1" t="array" ref="A274">INDEX(Sheet1!$A$2:$J$621,RANDBETWEEN(1,COUNTA(Sheet1!$A$2:$A$621)),COLUMN(A273))</f>
        <v>3275824</v>
      </c>
      <c r="B274" t="str">
        <f ca="1">VLOOKUP($A274,Sheet1!$A$2:$J$621,COLUMN(B274)-COLUMN($B$4)+2,FALSE)</f>
        <v>2025-04-20 02:01:45</v>
      </c>
      <c r="C274" t="str">
        <f ca="1">VLOOKUP($A274,Sheet1!$A$2:$J$621,COLUMN(C274)-COLUMN($B$4)+2,FALSE)</f>
        <v>小单31.45  小双34.28  大单34.28</v>
      </c>
      <c r="D274" t="str">
        <f ca="1">VLOOKUP($A274,Sheet1!$A$2:$J$621,COLUMN(D274)-COLUMN($B$4)+2,FALSE)</f>
        <v>小单</v>
      </c>
      <c r="E274">
        <f ca="1">VLOOKUP($A274,Sheet1!$A$2:$J$621,COLUMN(E274)-COLUMN($B$4)+2,FALSE)</f>
        <v>100.01</v>
      </c>
      <c r="F274">
        <f ca="1">VLOOKUP($A274,Sheet1!$A$2:$J$621,COLUMN(F274)-COLUMN($B$4)+2,FALSE)</f>
        <v>13</v>
      </c>
      <c r="G274" t="str">
        <f ca="1">VLOOKUP($A274,Sheet1!$A$2:$J$621,COLUMN(G274)-COLUMN($B$4)+2,FALSE)</f>
        <v>小单</v>
      </c>
      <c r="H274">
        <f ca="1">VLOOKUP($A274,Sheet1!$A$2:$J$621,COLUMN(H274)-COLUMN($B$4)+2,FALSE)</f>
        <v>0</v>
      </c>
      <c r="I274">
        <f ca="1">VLOOKUP($A274,Sheet1!$A$2:$J$621,COLUMN(I274)-COLUMN($B$4)+2,FALSE)</f>
        <v>-100.01</v>
      </c>
      <c r="J274" t="str">
        <f ca="1">VLOOKUP($A274,Sheet1!$A$2:$J$621,COLUMN(J274)-COLUMN($B$4)+2,FALSE)</f>
        <v>否</v>
      </c>
      <c r="K274">
        <f ca="1" t="shared" si="72"/>
        <v>0</v>
      </c>
      <c r="L274" s="7">
        <f ca="1" t="shared" si="73"/>
        <v>1</v>
      </c>
      <c r="M274" s="7" cm="1">
        <f ca="1" t="array" ref="M274">IF(L273="",IF(OR(G273=0,G273=""),M273,""),IF(ROW()&lt;32,"",AVERAGE(IF(OFFSET(L$2,ROW()-31,0,30,1)&lt;&gt;"",OFFSET(L$2,ROW()-31,0,30,1)))))</f>
        <v>0.793103448275862</v>
      </c>
      <c r="N274" s="8">
        <f ca="1" t="shared" si="68"/>
        <v>0.774193548387097</v>
      </c>
      <c r="O274" s="7">
        <f ca="1" t="array" ref="O274">IF(L273="","",IF(ROW()&lt;32,"",AVERAGE(IF(OFFSET(L$2,ROW()-21,0,20,1)&lt;&gt;"",OFFSET(L$2,ROW()-21,0,20,1)))))</f>
        <v>0.8</v>
      </c>
      <c r="P274" s="8">
        <f ca="1" t="shared" si="59"/>
        <v>0.812903225806452</v>
      </c>
      <c r="Q274" s="7">
        <f ca="1" t="shared" si="74"/>
        <v>-68.1</v>
      </c>
      <c r="R274" s="7">
        <f ca="1" t="shared" si="76"/>
        <v>8633.62719999992</v>
      </c>
      <c r="S274" s="14">
        <f ca="1" t="shared" si="60"/>
        <v>0.0170587916280173</v>
      </c>
      <c r="T274" s="15">
        <f ca="1" t="shared" si="61"/>
        <v>0.774193548387097</v>
      </c>
      <c r="U274" s="14">
        <f ca="1" t="shared" si="62"/>
        <v>0.0357006142545862</v>
      </c>
      <c r="V274" s="9">
        <f ca="1" t="shared" si="63"/>
        <v>-0.239686679723506</v>
      </c>
      <c r="W274" s="16">
        <f ca="1" t="shared" si="69"/>
        <v>0.950244185348879</v>
      </c>
      <c r="X274" s="17">
        <f ca="1" t="shared" si="64"/>
        <v>0.220301913451986</v>
      </c>
      <c r="Y274" s="9">
        <f ca="1" t="shared" si="65"/>
        <v>0.106384074889298</v>
      </c>
      <c r="Z274" s="5">
        <f ca="1" t="shared" si="66"/>
        <v>0.0790317638698253</v>
      </c>
      <c r="AA274">
        <f ca="1" t="shared" si="75"/>
        <v>0</v>
      </c>
      <c r="AB274">
        <f ca="1" t="shared" si="71"/>
        <v>9799.99</v>
      </c>
      <c r="AC274">
        <f ca="1" t="shared" si="67"/>
        <v>0</v>
      </c>
      <c r="AD274" s="5">
        <f ca="1" t="shared" si="70"/>
        <v>0</v>
      </c>
      <c r="AE274">
        <f ca="1">IF(X274&gt;=$Y$1,I274,0)</f>
        <v>0</v>
      </c>
    </row>
    <row r="275" spans="1:31">
      <c r="A275" cm="1">
        <f ca="1" t="array" ref="A275">INDEX(Sheet1!$A$2:$J$621,RANDBETWEEN(1,COUNTA(Sheet1!$A$2:$A$621)),COLUMN(A274))</f>
        <v>3275694</v>
      </c>
      <c r="B275" t="str">
        <f ca="1">VLOOKUP($A275,Sheet1!$A$2:$J$621,COLUMN(B275)-COLUMN($B$4)+2,FALSE)</f>
        <v>2025-04-19 17:53:47</v>
      </c>
      <c r="C275" t="str">
        <f ca="1">VLOOKUP($A275,Sheet1!$A$2:$J$621,COLUMN(C275)-COLUMN($B$4)+2,FALSE)</f>
        <v>小单32.36  小双35.28  大双32.36</v>
      </c>
      <c r="D275" t="str">
        <f ca="1">VLOOKUP($A275,Sheet1!$A$2:$J$621,COLUMN(D275)-COLUMN($B$4)+2,FALSE)</f>
        <v>小双</v>
      </c>
      <c r="E275">
        <f ca="1">VLOOKUP($A275,Sheet1!$A$2:$J$621,COLUMN(E275)-COLUMN($B$4)+2,FALSE)</f>
        <v>100</v>
      </c>
      <c r="F275">
        <f ca="1">VLOOKUP($A275,Sheet1!$A$2:$J$621,COLUMN(F275)-COLUMN($B$4)+2,FALSE)</f>
        <v>8</v>
      </c>
      <c r="G275" t="str">
        <f ca="1">VLOOKUP($A275,Sheet1!$A$2:$J$621,COLUMN(G275)-COLUMN($B$4)+2,FALSE)</f>
        <v>小双</v>
      </c>
      <c r="H275">
        <f ca="1">VLOOKUP($A275,Sheet1!$A$2:$J$621,COLUMN(H275)-COLUMN($B$4)+2,FALSE)</f>
        <v>152.7624</v>
      </c>
      <c r="I275">
        <f ca="1">VLOOKUP($A275,Sheet1!$A$2:$J$621,COLUMN(I275)-COLUMN($B$4)+2,FALSE)</f>
        <v>52.7624</v>
      </c>
      <c r="J275" t="str">
        <f ca="1">VLOOKUP($A275,Sheet1!$A$2:$J$621,COLUMN(J275)-COLUMN($B$4)+2,FALSE)</f>
        <v>是</v>
      </c>
      <c r="K275">
        <f ca="1" t="shared" si="72"/>
        <v>1</v>
      </c>
      <c r="L275" s="7">
        <f ca="1" t="shared" si="73"/>
        <v>1</v>
      </c>
      <c r="M275" s="7" cm="1">
        <f ca="1" t="array" ref="M275">IF(L274="",IF(OR(G274=0,G274=""),M274,""),IF(ROW()&lt;32,"",AVERAGE(IF(OFFSET(L$2,ROW()-31,0,30,1)&lt;&gt;"",OFFSET(L$2,ROW()-31,0,30,1)))))</f>
        <v>0.793103448275862</v>
      </c>
      <c r="N275" s="8">
        <f ca="1" t="shared" si="68"/>
        <v>0.806451612903226</v>
      </c>
      <c r="O275" s="7">
        <f ca="1" t="array" ref="O275">IF(L274="","",IF(ROW()&lt;32,"",AVERAGE(IF(OFFSET(L$2,ROW()-21,0,20,1)&lt;&gt;"",OFFSET(L$2,ROW()-21,0,20,1)))))</f>
        <v>0.8</v>
      </c>
      <c r="P275" s="8">
        <f ca="1" t="shared" si="59"/>
        <v>0.812903225806452</v>
      </c>
      <c r="Q275" s="7">
        <f ca="1" t="shared" si="74"/>
        <v>52.7624</v>
      </c>
      <c r="R275" s="7">
        <f ca="1" t="shared" si="76"/>
        <v>8686.38959999992</v>
      </c>
      <c r="S275" s="14">
        <f ca="1" t="shared" si="60"/>
        <v>0.00342028375356742</v>
      </c>
      <c r="T275" s="15">
        <f ca="1" t="shared" si="61"/>
        <v>0.806451612903226</v>
      </c>
      <c r="U275" s="14">
        <f ca="1" t="shared" si="62"/>
        <v>0.0357006142545862</v>
      </c>
      <c r="V275" s="9">
        <f ca="1" t="shared" si="63"/>
        <v>-0.154025039216514</v>
      </c>
      <c r="W275" s="16">
        <f ca="1" t="shared" si="69"/>
        <v>0.95023468357215</v>
      </c>
      <c r="X275" s="17">
        <f ca="1" t="shared" si="64"/>
        <v>0.231227187865903</v>
      </c>
      <c r="Y275" s="9">
        <f ca="1" t="shared" si="65"/>
        <v>0.117316311928858</v>
      </c>
      <c r="Z275" s="5">
        <f ca="1" t="shared" si="66"/>
        <v>0.0725997293427909</v>
      </c>
      <c r="AA275">
        <f ca="1" t="shared" si="75"/>
        <v>0</v>
      </c>
      <c r="AB275">
        <f ca="1" t="shared" si="71"/>
        <v>9799.99</v>
      </c>
      <c r="AC275">
        <f ca="1" t="shared" si="67"/>
        <v>1</v>
      </c>
      <c r="AD275" s="5">
        <f ca="1" t="shared" si="70"/>
        <v>0</v>
      </c>
      <c r="AE275">
        <f ca="1">IF(X275&gt;=$Y$1,I275,0)</f>
        <v>0</v>
      </c>
    </row>
    <row r="276" spans="1:31">
      <c r="A276" cm="1">
        <f ca="1" t="array" ref="A276">INDEX(Sheet1!$A$2:$J$621,RANDBETWEEN(1,COUNTA(Sheet1!$A$2:$A$621)),COLUMN(A275))</f>
        <v>3275411</v>
      </c>
      <c r="B276" t="str">
        <f ca="1">VLOOKUP($A276,Sheet1!$A$2:$J$621,COLUMN(B276)-COLUMN($B$4)+2,FALSE)</f>
        <v>2025-04-19 01:23:20</v>
      </c>
      <c r="C276" t="str">
        <f ca="1">VLOOKUP($A276,Sheet1!$A$2:$J$621,COLUMN(C276)-COLUMN($B$4)+2,FALSE)</f>
        <v>小单32.36  小双35.28  大双32.36</v>
      </c>
      <c r="D276" t="str">
        <f ca="1">VLOOKUP($A276,Sheet1!$A$2:$J$621,COLUMN(D276)-COLUMN($B$4)+2,FALSE)</f>
        <v>小双</v>
      </c>
      <c r="E276">
        <f ca="1">VLOOKUP($A276,Sheet1!$A$2:$J$621,COLUMN(E276)-COLUMN($B$4)+2,FALSE)</f>
        <v>100</v>
      </c>
      <c r="F276">
        <f ca="1">VLOOKUP($A276,Sheet1!$A$2:$J$621,COLUMN(F276)-COLUMN($B$4)+2,FALSE)</f>
        <v>10</v>
      </c>
      <c r="G276" t="str">
        <f ca="1">VLOOKUP($A276,Sheet1!$A$2:$J$621,COLUMN(G276)-COLUMN($B$4)+2,FALSE)</f>
        <v>小双</v>
      </c>
      <c r="H276">
        <f ca="1">VLOOKUP($A276,Sheet1!$A$2:$J$621,COLUMN(H276)-COLUMN($B$4)+2,FALSE)</f>
        <v>152.7624</v>
      </c>
      <c r="I276">
        <f ca="1">VLOOKUP($A276,Sheet1!$A$2:$J$621,COLUMN(I276)-COLUMN($B$4)+2,FALSE)</f>
        <v>52.7624</v>
      </c>
      <c r="J276" t="str">
        <f ca="1">VLOOKUP($A276,Sheet1!$A$2:$J$621,COLUMN(J276)-COLUMN($B$4)+2,FALSE)</f>
        <v>是</v>
      </c>
      <c r="K276">
        <f ca="1" t="shared" si="72"/>
        <v>1</v>
      </c>
      <c r="L276" s="7">
        <f ca="1" t="shared" si="73"/>
        <v>1</v>
      </c>
      <c r="M276" s="7" cm="1">
        <f ca="1" t="array" ref="M276">IF(L275="",IF(OR(G275=0,G275=""),M275,""),IF(ROW()&lt;32,"",AVERAGE(IF(OFFSET(L$2,ROW()-31,0,30,1)&lt;&gt;"",OFFSET(L$2,ROW()-31,0,30,1)))))</f>
        <v>0.793103448275862</v>
      </c>
      <c r="N276" s="8">
        <f ca="1" t="shared" si="68"/>
        <v>0.806451612903226</v>
      </c>
      <c r="O276" s="7">
        <f ca="1" t="array" ref="O276">IF(L275="","",IF(ROW()&lt;32,"",AVERAGE(IF(OFFSET(L$2,ROW()-21,0,20,1)&lt;&gt;"",OFFSET(L$2,ROW()-21,0,20,1)))))</f>
        <v>0.8</v>
      </c>
      <c r="P276" s="8">
        <f ca="1" t="shared" si="59"/>
        <v>0.812903225806452</v>
      </c>
      <c r="Q276" s="7">
        <f ca="1" t="shared" si="74"/>
        <v>52.7624</v>
      </c>
      <c r="R276" s="7">
        <f ca="1" t="shared" si="76"/>
        <v>8739.15199999992</v>
      </c>
      <c r="S276" s="14">
        <f ca="1" t="shared" si="60"/>
        <v>0.00390272505643504</v>
      </c>
      <c r="T276" s="15">
        <f ca="1" t="shared" si="61"/>
        <v>0.806451612903226</v>
      </c>
      <c r="U276" s="14">
        <f ca="1" t="shared" si="62"/>
        <v>0.0357006142545862</v>
      </c>
      <c r="V276" s="9">
        <f ca="1" t="shared" si="63"/>
        <v>-0.0788793007961458</v>
      </c>
      <c r="W276" s="16">
        <f ca="1" t="shared" si="69"/>
        <v>0.954574379793414</v>
      </c>
      <c r="X276" s="17">
        <f ca="1" t="shared" si="64"/>
        <v>0.239320463720927</v>
      </c>
      <c r="Y276" s="9">
        <f ca="1" t="shared" si="65"/>
        <v>0.12720632959175</v>
      </c>
      <c r="Z276" s="5">
        <f ca="1" t="shared" si="66"/>
        <v>0.0682039676444421</v>
      </c>
      <c r="AA276">
        <f ca="1" t="shared" si="75"/>
        <v>0</v>
      </c>
      <c r="AB276">
        <f ca="1" t="shared" si="71"/>
        <v>9799.99</v>
      </c>
      <c r="AC276">
        <f ca="1" t="shared" si="67"/>
        <v>0</v>
      </c>
      <c r="AD276" s="5">
        <f ca="1" t="shared" si="70"/>
        <v>0</v>
      </c>
      <c r="AE276">
        <f ca="1">IF(X276&gt;=$Y$1,I276,0)</f>
        <v>0</v>
      </c>
    </row>
    <row r="277" spans="1:31">
      <c r="A277" cm="1">
        <f ca="1" t="array" ref="A277">INDEX(Sheet1!$A$2:$J$621,RANDBETWEEN(1,COUNTA(Sheet1!$A$2:$A$621)),COLUMN(A276))</f>
        <v>3275890</v>
      </c>
      <c r="B277" t="str">
        <f ca="1">VLOOKUP($A277,Sheet1!$A$2:$J$621,COLUMN(B277)-COLUMN($B$4)+2,FALSE)</f>
        <v>2025-04-20 05:52:45</v>
      </c>
      <c r="C277" t="str">
        <f ca="1">VLOOKUP($A277,Sheet1!$A$2:$J$621,COLUMN(C277)-COLUMN($B$4)+2,FALSE)</f>
        <v>小单32.36  大双32.36  大单35.28</v>
      </c>
      <c r="D277" t="str">
        <f ca="1">VLOOKUP($A277,Sheet1!$A$2:$J$621,COLUMN(D277)-COLUMN($B$4)+2,FALSE)</f>
        <v>大单</v>
      </c>
      <c r="E277">
        <f ca="1">VLOOKUP($A277,Sheet1!$A$2:$J$621,COLUMN(E277)-COLUMN($B$4)+2,FALSE)</f>
        <v>100</v>
      </c>
      <c r="F277">
        <f ca="1">VLOOKUP($A277,Sheet1!$A$2:$J$621,COLUMN(F277)-COLUMN($B$4)+2,FALSE)</f>
        <v>15</v>
      </c>
      <c r="G277" t="str">
        <f ca="1">VLOOKUP($A277,Sheet1!$A$2:$J$621,COLUMN(G277)-COLUMN($B$4)+2,FALSE)</f>
        <v>大单</v>
      </c>
      <c r="H277">
        <f ca="1">VLOOKUP($A277,Sheet1!$A$2:$J$621,COLUMN(H277)-COLUMN($B$4)+2,FALSE)</f>
        <v>152.7624</v>
      </c>
      <c r="I277">
        <f ca="1">VLOOKUP($A277,Sheet1!$A$2:$J$621,COLUMN(I277)-COLUMN($B$4)+2,FALSE)</f>
        <v>52.7624</v>
      </c>
      <c r="J277" t="str">
        <f ca="1">VLOOKUP($A277,Sheet1!$A$2:$J$621,COLUMN(J277)-COLUMN($B$4)+2,FALSE)</f>
        <v>是</v>
      </c>
      <c r="K277">
        <f ca="1" t="shared" si="72"/>
        <v>1</v>
      </c>
      <c r="L277" s="7">
        <f ca="1" t="shared" si="73"/>
        <v>1</v>
      </c>
      <c r="M277" s="7" cm="1">
        <f ca="1" t="array" ref="M277">IF(L276="",IF(OR(G276=0,G276=""),M276,""),IF(ROW()&lt;32,"",AVERAGE(IF(OFFSET(L$2,ROW()-31,0,30,1)&lt;&gt;"",OFFSET(L$2,ROW()-31,0,30,1)))))</f>
        <v>0.827586206896552</v>
      </c>
      <c r="N277" s="8">
        <f ca="1" t="shared" si="68"/>
        <v>0.806451612903226</v>
      </c>
      <c r="O277" s="7">
        <f ca="1" t="array" ref="O277">IF(L276="","",IF(ROW()&lt;32,"",AVERAGE(IF(OFFSET(L$2,ROW()-21,0,20,1)&lt;&gt;"",OFFSET(L$2,ROW()-21,0,20,1)))))</f>
        <v>0.8</v>
      </c>
      <c r="P277" s="8">
        <f ca="1" t="shared" si="59"/>
        <v>0.812903225806452</v>
      </c>
      <c r="Q277" s="7">
        <f ca="1" t="shared" si="74"/>
        <v>52.7624</v>
      </c>
      <c r="R277" s="7">
        <f ca="1" t="shared" si="76"/>
        <v>8791.91439999992</v>
      </c>
      <c r="S277" s="14">
        <f ca="1" t="shared" si="60"/>
        <v>0.021811024067644</v>
      </c>
      <c r="T277" s="15">
        <f ca="1" t="shared" si="61"/>
        <v>0.806451612903226</v>
      </c>
      <c r="U277" s="14">
        <f ca="1" t="shared" si="62"/>
        <v>0.0357006142545862</v>
      </c>
      <c r="V277" s="9">
        <f ca="1" t="shared" si="63"/>
        <v>0.00987394533203393</v>
      </c>
      <c r="W277" s="16">
        <f ca="1" t="shared" si="69"/>
        <v>0.958914076014679</v>
      </c>
      <c r="X277" s="17">
        <f ca="1" t="shared" si="64"/>
        <v>0.254002247659234</v>
      </c>
      <c r="Y277" s="9">
        <f ca="1" t="shared" si="65"/>
        <v>0.135992326256256</v>
      </c>
      <c r="Z277" s="5">
        <f ca="1" t="shared" si="66"/>
        <v>0.0669838217021227</v>
      </c>
      <c r="AA277">
        <f ca="1" t="shared" si="75"/>
        <v>0</v>
      </c>
      <c r="AB277">
        <f ca="1" t="shared" si="71"/>
        <v>9799.99</v>
      </c>
      <c r="AC277">
        <f ca="1" t="shared" si="67"/>
        <v>0</v>
      </c>
      <c r="AD277" s="5">
        <f ca="1" t="shared" si="70"/>
        <v>0</v>
      </c>
      <c r="AE277">
        <f ca="1">IF(X277&gt;=$Y$1,I277,0)</f>
        <v>0</v>
      </c>
    </row>
    <row r="278" spans="1:31">
      <c r="A278" cm="1">
        <f ca="1" t="array" ref="A278">INDEX(Sheet1!$A$2:$J$621,RANDBETWEEN(1,COUNTA(Sheet1!$A$2:$A$621)),COLUMN(A277))</f>
        <v>3275867</v>
      </c>
      <c r="B278" t="str">
        <f ca="1">VLOOKUP($A278,Sheet1!$A$2:$J$621,COLUMN(B278)-COLUMN($B$4)+2,FALSE)</f>
        <v>2025-04-20 04:32:14</v>
      </c>
      <c r="C278" t="str">
        <f ca="1">VLOOKUP($A278,Sheet1!$A$2:$J$621,COLUMN(C278)-COLUMN($B$4)+2,FALSE)</f>
        <v>小单31.45  小双34.28  大单34.28</v>
      </c>
      <c r="D278" t="str">
        <f ca="1">VLOOKUP($A278,Sheet1!$A$2:$J$621,COLUMN(D278)-COLUMN($B$4)+2,FALSE)</f>
        <v>小单</v>
      </c>
      <c r="E278">
        <f ca="1">VLOOKUP($A278,Sheet1!$A$2:$J$621,COLUMN(E278)-COLUMN($B$4)+2,FALSE)</f>
        <v>100.01</v>
      </c>
      <c r="F278">
        <f ca="1">VLOOKUP($A278,Sheet1!$A$2:$J$621,COLUMN(F278)-COLUMN($B$4)+2,FALSE)</f>
        <v>12</v>
      </c>
      <c r="G278" t="str">
        <f ca="1">VLOOKUP($A278,Sheet1!$A$2:$J$621,COLUMN(G278)-COLUMN($B$4)+2,FALSE)</f>
        <v>小双</v>
      </c>
      <c r="H278">
        <f ca="1">VLOOKUP($A278,Sheet1!$A$2:$J$621,COLUMN(H278)-COLUMN($B$4)+2,FALSE)</f>
        <v>148.4324</v>
      </c>
      <c r="I278">
        <f ca="1">VLOOKUP($A278,Sheet1!$A$2:$J$621,COLUMN(I278)-COLUMN($B$4)+2,FALSE)</f>
        <v>48.4224</v>
      </c>
      <c r="J278" t="str">
        <f ca="1">VLOOKUP($A278,Sheet1!$A$2:$J$621,COLUMN(J278)-COLUMN($B$4)+2,FALSE)</f>
        <v>是</v>
      </c>
      <c r="K278">
        <f ca="1" t="shared" si="72"/>
        <v>1</v>
      </c>
      <c r="L278" s="7">
        <f ca="1" t="shared" si="73"/>
        <v>1</v>
      </c>
      <c r="M278" s="7" cm="1">
        <f ca="1" t="array" ref="M278">IF(L277="",IF(OR(G277=0,G277=""),M277,""),IF(ROW()&lt;32,"",AVERAGE(IF(OFFSET(L$2,ROW()-31,0,30,1)&lt;&gt;"",OFFSET(L$2,ROW()-31,0,30,1)))))</f>
        <v>0.827586206896552</v>
      </c>
      <c r="N278" s="8">
        <f ca="1" t="shared" si="68"/>
        <v>0.838709677419355</v>
      </c>
      <c r="O278" s="7">
        <f ca="1" t="array" ref="O278">IF(L277="","",IF(ROW()&lt;32,"",AVERAGE(IF(OFFSET(L$2,ROW()-21,0,20,1)&lt;&gt;"",OFFSET(L$2,ROW()-21,0,20,1)))))</f>
        <v>0.8</v>
      </c>
      <c r="P278" s="8">
        <f ca="1" t="shared" si="59"/>
        <v>0.812903225806452</v>
      </c>
      <c r="Q278" s="7">
        <f ca="1" t="shared" si="74"/>
        <v>48.4224</v>
      </c>
      <c r="R278" s="7">
        <f ca="1" t="shared" si="76"/>
        <v>8840.33679999992</v>
      </c>
      <c r="S278" s="14">
        <f ca="1" t="shared" si="60"/>
        <v>0.0216772934380106</v>
      </c>
      <c r="T278" s="15">
        <f ca="1" t="shared" si="61"/>
        <v>0.838709677419355</v>
      </c>
      <c r="U278" s="14">
        <f ca="1" t="shared" si="62"/>
        <v>0.0357006142545862</v>
      </c>
      <c r="V278" s="9">
        <f ca="1" t="shared" si="63"/>
        <v>0.091576303190928</v>
      </c>
      <c r="W278" s="16">
        <f ca="1" t="shared" si="69"/>
        <v>1.12408461658112</v>
      </c>
      <c r="X278" s="17">
        <f ca="1" t="shared" si="64"/>
        <v>0.285101031216103</v>
      </c>
      <c r="Y278" s="9">
        <f ca="1" t="shared" si="65"/>
        <v>0.145664446837315</v>
      </c>
      <c r="Z278" s="5">
        <f ca="1" t="shared" si="66"/>
        <v>0.0668668804817844</v>
      </c>
      <c r="AA278">
        <f ca="1" t="shared" si="75"/>
        <v>48.4224</v>
      </c>
      <c r="AB278">
        <f ca="1" t="shared" si="71"/>
        <v>9848.4124</v>
      </c>
      <c r="AC278">
        <f ca="1" t="shared" si="67"/>
        <v>0</v>
      </c>
      <c r="AD278" s="5">
        <f ca="1" t="shared" si="70"/>
        <v>48.4224</v>
      </c>
      <c r="AE278">
        <f ca="1">IF(X278&gt;=$Y$1,I278,0)</f>
        <v>0</v>
      </c>
    </row>
    <row r="279" spans="1:31">
      <c r="A279" cm="1">
        <f ca="1" t="array" ref="A279">INDEX(Sheet1!$A$2:$J$621,RANDBETWEEN(1,COUNTA(Sheet1!$A$2:$A$621)),COLUMN(A278))</f>
        <v>3275828</v>
      </c>
      <c r="B279" t="str">
        <f ca="1">VLOOKUP($A279,Sheet1!$A$2:$J$621,COLUMN(B279)-COLUMN($B$4)+2,FALSE)</f>
        <v>2025-04-20 02:15:49</v>
      </c>
      <c r="C279" t="str">
        <f ca="1">VLOOKUP($A279,Sheet1!$A$2:$J$621,COLUMN(C279)-COLUMN($B$4)+2,FALSE)</f>
        <v>小单31.45  小双34.28  大单34.28</v>
      </c>
      <c r="D279" t="str">
        <f ca="1">VLOOKUP($A279,Sheet1!$A$2:$J$621,COLUMN(D279)-COLUMN($B$4)+2,FALSE)</f>
        <v>小单</v>
      </c>
      <c r="E279">
        <f ca="1">VLOOKUP($A279,Sheet1!$A$2:$J$621,COLUMN(E279)-COLUMN($B$4)+2,FALSE)</f>
        <v>100.01</v>
      </c>
      <c r="F279">
        <f ca="1">VLOOKUP($A279,Sheet1!$A$2:$J$621,COLUMN(F279)-COLUMN($B$4)+2,FALSE)</f>
        <v>18</v>
      </c>
      <c r="G279" t="str">
        <f ca="1">VLOOKUP($A279,Sheet1!$A$2:$J$621,COLUMN(G279)-COLUMN($B$4)+2,FALSE)</f>
        <v>大双</v>
      </c>
      <c r="H279">
        <f ca="1">VLOOKUP($A279,Sheet1!$A$2:$J$621,COLUMN(H279)-COLUMN($B$4)+2,FALSE)</f>
        <v>0</v>
      </c>
      <c r="I279">
        <f ca="1">VLOOKUP($A279,Sheet1!$A$2:$J$621,COLUMN(I279)-COLUMN($B$4)+2,FALSE)</f>
        <v>-100.01</v>
      </c>
      <c r="J279" t="str">
        <f ca="1">VLOOKUP($A279,Sheet1!$A$2:$J$621,COLUMN(J279)-COLUMN($B$4)+2,FALSE)</f>
        <v>否</v>
      </c>
      <c r="K279">
        <f ca="1" t="shared" si="72"/>
        <v>0</v>
      </c>
      <c r="L279" s="7">
        <f ca="1" t="shared" si="73"/>
        <v>0</v>
      </c>
      <c r="M279" s="7" cm="1">
        <f ca="1" t="array" ref="M279">IF(L278="",IF(OR(G278=0,G278=""),M278,""),IF(ROW()&lt;32,"",AVERAGE(IF(OFFSET(L$2,ROW()-31,0,30,1)&lt;&gt;"",OFFSET(L$2,ROW()-31,0,30,1)))))</f>
        <v>0.8</v>
      </c>
      <c r="N279" s="8">
        <f ca="1" t="shared" si="68"/>
        <v>0.838709677419355</v>
      </c>
      <c r="O279" s="7">
        <f ca="1" t="array" ref="O279">IF(L278="","",IF(ROW()&lt;32,"",AVERAGE(IF(OFFSET(L$2,ROW()-21,0,20,1)&lt;&gt;"",OFFSET(L$2,ROW()-21,0,20,1)))))</f>
        <v>0.8</v>
      </c>
      <c r="P279" s="8">
        <f ca="1" t="shared" si="59"/>
        <v>0.812903225806452</v>
      </c>
      <c r="Q279" s="7">
        <f ca="1" t="shared" si="74"/>
        <v>-100.01</v>
      </c>
      <c r="R279" s="7">
        <f ca="1" t="shared" si="76"/>
        <v>8740.32679999992</v>
      </c>
      <c r="S279" s="14">
        <f ca="1" t="shared" si="60"/>
        <v>0.0273042893712026</v>
      </c>
      <c r="T279" s="15">
        <f ca="1" t="shared" si="61"/>
        <v>0.838709677419355</v>
      </c>
      <c r="U279" s="14">
        <f ca="1" t="shared" si="62"/>
        <v>0.0378914975275595</v>
      </c>
      <c r="V279" s="9">
        <f ca="1" t="shared" si="63"/>
        <v>0.177433022075555</v>
      </c>
      <c r="W279" s="16">
        <f ca="1" t="shared" si="69"/>
        <v>1.11926271581895</v>
      </c>
      <c r="X279" s="17">
        <f ca="1" t="shared" si="64"/>
        <v>0.294235346826414</v>
      </c>
      <c r="Y279" s="9">
        <f ca="1" t="shared" si="65"/>
        <v>0.15413190596648</v>
      </c>
      <c r="Z279" s="5">
        <f ca="1" t="shared" si="66"/>
        <v>0.0690259513880163</v>
      </c>
      <c r="AA279">
        <f ca="1" t="shared" si="75"/>
        <v>-100.01</v>
      </c>
      <c r="AB279">
        <f ca="1" t="shared" si="71"/>
        <v>9748.4024</v>
      </c>
      <c r="AC279">
        <f ca="1" t="shared" si="67"/>
        <v>0</v>
      </c>
      <c r="AD279" s="5">
        <f ca="1" t="shared" si="70"/>
        <v>-100.01</v>
      </c>
      <c r="AE279">
        <f ca="1">IF(X279&gt;=$Y$1,I279,0)</f>
        <v>0</v>
      </c>
    </row>
    <row r="280" spans="1:31">
      <c r="A280" cm="1">
        <f ca="1" t="array" ref="A280">INDEX(Sheet1!$A$2:$J$621,RANDBETWEEN(1,COUNTA(Sheet1!$A$2:$A$621)),COLUMN(A279))</f>
        <v>3275699</v>
      </c>
      <c r="B280" t="str">
        <f ca="1">VLOOKUP($A280,Sheet1!$A$2:$J$621,COLUMN(B280)-COLUMN($B$4)+2,FALSE)</f>
        <v>2025-04-19 18:11:12</v>
      </c>
      <c r="C280" t="str">
        <f ca="1">VLOOKUP($A280,Sheet1!$A$2:$J$621,COLUMN(C280)-COLUMN($B$4)+2,FALSE)</f>
        <v>小单32.36  小双35.28  大双32.36</v>
      </c>
      <c r="D280" t="str">
        <f ca="1">VLOOKUP($A280,Sheet1!$A$2:$J$621,COLUMN(D280)-COLUMN($B$4)+2,FALSE)</f>
        <v>小双</v>
      </c>
      <c r="E280">
        <f ca="1">VLOOKUP($A280,Sheet1!$A$2:$J$621,COLUMN(E280)-COLUMN($B$4)+2,FALSE)</f>
        <v>100</v>
      </c>
      <c r="F280">
        <f ca="1">VLOOKUP($A280,Sheet1!$A$2:$J$621,COLUMN(F280)-COLUMN($B$4)+2,FALSE)</f>
        <v>19</v>
      </c>
      <c r="G280" t="str">
        <f ca="1">VLOOKUP($A280,Sheet1!$A$2:$J$621,COLUMN(G280)-COLUMN($B$4)+2,FALSE)</f>
        <v>大单</v>
      </c>
      <c r="H280">
        <f ca="1">VLOOKUP($A280,Sheet1!$A$2:$J$621,COLUMN(H280)-COLUMN($B$4)+2,FALSE)</f>
        <v>0</v>
      </c>
      <c r="I280">
        <f ca="1">VLOOKUP($A280,Sheet1!$A$2:$J$621,COLUMN(I280)-COLUMN($B$4)+2,FALSE)</f>
        <v>-100</v>
      </c>
      <c r="J280" t="str">
        <f ca="1">VLOOKUP($A280,Sheet1!$A$2:$J$621,COLUMN(J280)-COLUMN($B$4)+2,FALSE)</f>
        <v>否</v>
      </c>
      <c r="K280">
        <f ca="1" t="shared" si="72"/>
        <v>0</v>
      </c>
      <c r="L280" s="7">
        <f ca="1" t="shared" si="73"/>
        <v>0</v>
      </c>
      <c r="M280" s="7" cm="1">
        <f ca="1" t="array" ref="M280">IF(L279="",IF(OR(G279=0,G279=""),M279,""),IF(ROW()&lt;32,"",AVERAGE(IF(OFFSET(L$2,ROW()-31,0,30,1)&lt;&gt;"",OFFSET(L$2,ROW()-31,0,30,1)))))</f>
        <v>0.8</v>
      </c>
      <c r="N280" s="8">
        <f ca="1" t="shared" si="68"/>
        <v>0.748387096774194</v>
      </c>
      <c r="O280" s="7">
        <f ca="1" t="array" ref="O280">IF(L279="","",IF(ROW()&lt;32,"",AVERAGE(IF(OFFSET(L$2,ROW()-21,0,20,1)&lt;&gt;"",OFFSET(L$2,ROW()-21,0,20,1)))))</f>
        <v>0.75</v>
      </c>
      <c r="P280" s="8">
        <f ca="1" t="shared" si="59"/>
        <v>0.701612903225806</v>
      </c>
      <c r="Q280" s="7">
        <f ca="1" t="shared" si="74"/>
        <v>-100</v>
      </c>
      <c r="R280" s="7">
        <f ca="1" t="shared" si="76"/>
        <v>8640.32679999992</v>
      </c>
      <c r="S280" s="14">
        <f ca="1" t="shared" si="60"/>
        <v>0.0276253458523667</v>
      </c>
      <c r="T280" s="15">
        <f ca="1" t="shared" si="61"/>
        <v>0.748387096774194</v>
      </c>
      <c r="U280" s="14">
        <f ca="1" t="shared" si="62"/>
        <v>0.0378914975275595</v>
      </c>
      <c r="V280" s="9">
        <f ca="1" t="shared" si="63"/>
        <v>0.275107475151758</v>
      </c>
      <c r="W280" s="16">
        <f ca="1" t="shared" si="69"/>
        <v>1.00733308668393</v>
      </c>
      <c r="X280" s="17">
        <f ca="1" t="shared" si="64"/>
        <v>0.27484163003585</v>
      </c>
      <c r="Y280" s="9">
        <f ca="1" t="shared" si="65"/>
        <v>0.161617770334817</v>
      </c>
      <c r="Z280" s="5">
        <f ca="1" t="shared" si="66"/>
        <v>0.0695315186378872</v>
      </c>
      <c r="AA280">
        <f ca="1" t="shared" si="75"/>
        <v>0</v>
      </c>
      <c r="AB280">
        <f ca="1" t="shared" si="71"/>
        <v>9748.4024</v>
      </c>
      <c r="AC280">
        <f ca="1" t="shared" si="67"/>
        <v>0</v>
      </c>
      <c r="AD280" s="5">
        <f ca="1" t="shared" si="70"/>
        <v>0</v>
      </c>
      <c r="AE280">
        <f ca="1">IF(X280&gt;=$Y$1,I280,0)</f>
        <v>0</v>
      </c>
    </row>
    <row r="281" spans="1:31">
      <c r="A281" cm="1">
        <f ca="1" t="array" ref="A281">INDEX(Sheet1!$A$2:$J$621,RANDBETWEEN(1,COUNTA(Sheet1!$A$2:$A$621)),COLUMN(A280))</f>
        <v>3275441</v>
      </c>
      <c r="B281" t="str">
        <f ca="1">VLOOKUP($A281,Sheet1!$A$2:$J$621,COLUMN(B281)-COLUMN($B$4)+2,FALSE)</f>
        <v>2025-04-19 03:08:11</v>
      </c>
      <c r="C281" t="str">
        <f ca="1">VLOOKUP($A281,Sheet1!$A$2:$J$621,COLUMN(C281)-COLUMN($B$4)+2,FALSE)</f>
        <v>小单31.45  小双34.28  大单34.28</v>
      </c>
      <c r="D281" t="str">
        <f ca="1">VLOOKUP($A281,Sheet1!$A$2:$J$621,COLUMN(D281)-COLUMN($B$4)+2,FALSE)</f>
        <v>小单</v>
      </c>
      <c r="E281">
        <f ca="1">VLOOKUP($A281,Sheet1!$A$2:$J$621,COLUMN(E281)-COLUMN($B$4)+2,FALSE)</f>
        <v>100.01</v>
      </c>
      <c r="F281">
        <f ca="1">VLOOKUP($A281,Sheet1!$A$2:$J$621,COLUMN(F281)-COLUMN($B$4)+2,FALSE)</f>
        <v>20</v>
      </c>
      <c r="G281" t="str">
        <f ca="1">VLOOKUP($A281,Sheet1!$A$2:$J$621,COLUMN(G281)-COLUMN($B$4)+2,FALSE)</f>
        <v>大双</v>
      </c>
      <c r="H281">
        <f ca="1">VLOOKUP($A281,Sheet1!$A$2:$J$621,COLUMN(H281)-COLUMN($B$4)+2,FALSE)</f>
        <v>0</v>
      </c>
      <c r="I281">
        <f ca="1">VLOOKUP($A281,Sheet1!$A$2:$J$621,COLUMN(I281)-COLUMN($B$4)+2,FALSE)</f>
        <v>-100.01</v>
      </c>
      <c r="J281" t="str">
        <f ca="1">VLOOKUP($A281,Sheet1!$A$2:$J$621,COLUMN(J281)-COLUMN($B$4)+2,FALSE)</f>
        <v>否</v>
      </c>
      <c r="K281">
        <f ca="1" t="shared" si="72"/>
        <v>0</v>
      </c>
      <c r="L281" s="7">
        <f ca="1" t="shared" si="73"/>
        <v>0</v>
      </c>
      <c r="M281" s="7" cm="1">
        <f ca="1" t="array" ref="M281">IF(L280="",IF(OR(G280=0,G280=""),M280,""),IF(ROW()&lt;32,"",AVERAGE(IF(OFFSET(L$2,ROW()-31,0,30,1)&lt;&gt;"",OFFSET(L$2,ROW()-31,0,30,1)))))</f>
        <v>0.766666666666667</v>
      </c>
      <c r="N281" s="8">
        <f ca="1" t="shared" si="68"/>
        <v>0.748387096774194</v>
      </c>
      <c r="O281" s="7">
        <f ca="1" t="array" ref="O281">IF(L280="","",IF(ROW()&lt;32,"",AVERAGE(IF(OFFSET(L$2,ROW()-21,0,20,1)&lt;&gt;"",OFFSET(L$2,ROW()-21,0,20,1)))))</f>
        <v>0.7</v>
      </c>
      <c r="P281" s="8">
        <f ca="1" t="shared" si="59"/>
        <v>0.654838709677419</v>
      </c>
      <c r="Q281" s="7">
        <f ca="1" t="shared" si="74"/>
        <v>-100.01</v>
      </c>
      <c r="R281" s="7">
        <f ca="1" t="shared" si="76"/>
        <v>8540.31679999992</v>
      </c>
      <c r="S281" s="14">
        <f ca="1" t="shared" si="60"/>
        <v>0.00960778408073158</v>
      </c>
      <c r="T281" s="15">
        <f ca="1" t="shared" si="61"/>
        <v>0.748387096774194</v>
      </c>
      <c r="U281" s="14">
        <f ca="1" t="shared" si="62"/>
        <v>0.0326011561007494</v>
      </c>
      <c r="V281" s="9">
        <f ca="1" t="shared" si="63"/>
        <v>0.358553191519497</v>
      </c>
      <c r="W281" s="16">
        <f ca="1" t="shared" si="69"/>
        <v>1.00734315941044</v>
      </c>
      <c r="X281" s="17">
        <f ca="1" t="shared" si="64"/>
        <v>0.279369042841827</v>
      </c>
      <c r="Y281" s="9">
        <f ca="1" t="shared" si="65"/>
        <v>0.170032021088918</v>
      </c>
      <c r="Z281" s="5">
        <f ca="1" t="shared" si="66"/>
        <v>0.0679810375231816</v>
      </c>
      <c r="AA281">
        <f ca="1" t="shared" si="75"/>
        <v>0</v>
      </c>
      <c r="AB281">
        <f ca="1" t="shared" si="71"/>
        <v>9748.4024</v>
      </c>
      <c r="AC281">
        <f ca="1" t="shared" si="67"/>
        <v>0</v>
      </c>
      <c r="AD281" s="5">
        <f ca="1" t="shared" si="70"/>
        <v>0</v>
      </c>
      <c r="AE281">
        <f ca="1">IF(X281&gt;=$Y$1,I281,0)</f>
        <v>0</v>
      </c>
    </row>
    <row r="282" spans="1:31">
      <c r="A282" cm="1">
        <f ca="1" t="array" ref="A282">INDEX(Sheet1!$A$2:$J$621,RANDBETWEEN(1,COUNTA(Sheet1!$A$2:$A$621)),COLUMN(A281))</f>
        <v>3275540</v>
      </c>
      <c r="B282" t="str">
        <f ca="1">VLOOKUP($A282,Sheet1!$A$2:$J$621,COLUMN(B282)-COLUMN($B$4)+2,FALSE)</f>
        <v>2025-04-19 08:54:43</v>
      </c>
      <c r="C282" t="str">
        <f ca="1">VLOOKUP($A282,Sheet1!$A$2:$J$621,COLUMN(C282)-COLUMN($B$4)+2,FALSE)</f>
        <v>小单31.45  小双34.28  大单34.28</v>
      </c>
      <c r="D282" t="str">
        <f ca="1">VLOOKUP($A282,Sheet1!$A$2:$J$621,COLUMN(D282)-COLUMN($B$4)+2,FALSE)</f>
        <v>小单</v>
      </c>
      <c r="E282">
        <f ca="1">VLOOKUP($A282,Sheet1!$A$2:$J$621,COLUMN(E282)-COLUMN($B$4)+2,FALSE)</f>
        <v>100.01</v>
      </c>
      <c r="F282">
        <f ca="1">VLOOKUP($A282,Sheet1!$A$2:$J$621,COLUMN(F282)-COLUMN($B$4)+2,FALSE)</f>
        <v>10</v>
      </c>
      <c r="G282" t="str">
        <f ca="1">VLOOKUP($A282,Sheet1!$A$2:$J$621,COLUMN(G282)-COLUMN($B$4)+2,FALSE)</f>
        <v>小双</v>
      </c>
      <c r="H282">
        <f ca="1">VLOOKUP($A282,Sheet1!$A$2:$J$621,COLUMN(H282)-COLUMN($B$4)+2,FALSE)</f>
        <v>148.4324</v>
      </c>
      <c r="I282">
        <f ca="1">VLOOKUP($A282,Sheet1!$A$2:$J$621,COLUMN(I282)-COLUMN($B$4)+2,FALSE)</f>
        <v>48.4224</v>
      </c>
      <c r="J282" t="str">
        <f ca="1">VLOOKUP($A282,Sheet1!$A$2:$J$621,COLUMN(J282)-COLUMN($B$4)+2,FALSE)</f>
        <v>是</v>
      </c>
      <c r="K282">
        <f ca="1" t="shared" si="72"/>
        <v>1</v>
      </c>
      <c r="L282" s="7">
        <f ca="1" t="shared" si="73"/>
        <v>1</v>
      </c>
      <c r="M282" s="7" cm="1">
        <f ca="1" t="array" ref="M282">IF(L281="",IF(OR(G281=0,G281=""),M281,""),IF(ROW()&lt;32,"",AVERAGE(IF(OFFSET(L$2,ROW()-31,0,30,1)&lt;&gt;"",OFFSET(L$2,ROW()-31,0,30,1)))))</f>
        <v>0.766666666666667</v>
      </c>
      <c r="N282" s="8">
        <f ca="1" t="shared" si="68"/>
        <v>0.717204301075269</v>
      </c>
      <c r="O282" s="7">
        <f ca="1" t="array" ref="O282">IF(L281="","",IF(ROW()&lt;32,"",AVERAGE(IF(OFFSET(L$2,ROW()-21,0,20,1)&lt;&gt;"",OFFSET(L$2,ROW()-21,0,20,1)))))</f>
        <v>0.7</v>
      </c>
      <c r="P282" s="8">
        <f ca="1" t="shared" si="59"/>
        <v>0.654838709677419</v>
      </c>
      <c r="Q282" s="7">
        <f ca="1" t="shared" si="74"/>
        <v>48.4224</v>
      </c>
      <c r="R282" s="7">
        <f ca="1" t="shared" si="76"/>
        <v>8588.73919999992</v>
      </c>
      <c r="S282" s="14">
        <f ca="1" t="shared" si="60"/>
        <v>-0.0076927681658467</v>
      </c>
      <c r="T282" s="15">
        <f ca="1" t="shared" si="61"/>
        <v>0.717204301075269</v>
      </c>
      <c r="U282" s="14">
        <f ca="1" t="shared" si="62"/>
        <v>0.0339376210191452</v>
      </c>
      <c r="V282" s="9">
        <f ca="1" t="shared" si="63"/>
        <v>0.400275001062733</v>
      </c>
      <c r="W282" s="16">
        <f ca="1" t="shared" si="69"/>
        <v>0.867821502268037</v>
      </c>
      <c r="X282" s="17">
        <f ca="1" t="shared" si="64"/>
        <v>0.257761393792633</v>
      </c>
      <c r="Y282" s="9">
        <f ca="1" t="shared" si="65"/>
        <v>0.176872037621301</v>
      </c>
      <c r="Z282" s="5">
        <f ca="1" t="shared" si="66"/>
        <v>0.0661150631173019</v>
      </c>
      <c r="AA282">
        <f ca="1" t="shared" si="75"/>
        <v>0</v>
      </c>
      <c r="AB282">
        <f ca="1" t="shared" si="71"/>
        <v>9748.4024</v>
      </c>
      <c r="AC282">
        <f ca="1" t="shared" si="67"/>
        <v>0</v>
      </c>
      <c r="AD282" s="5">
        <f ca="1" t="shared" si="70"/>
        <v>0</v>
      </c>
      <c r="AE282">
        <f ca="1">IF(X282&gt;=$Y$1,I282,0)</f>
        <v>0</v>
      </c>
    </row>
    <row r="283" spans="1:31">
      <c r="A283" cm="1">
        <f ca="1" t="array" ref="A283">INDEX(Sheet1!$A$2:$J$621,RANDBETWEEN(1,COUNTA(Sheet1!$A$2:$A$621)),COLUMN(A282))</f>
        <v>3275632</v>
      </c>
      <c r="B283" t="str">
        <f ca="1">VLOOKUP($A283,Sheet1!$A$2:$J$621,COLUMN(B283)-COLUMN($B$4)+2,FALSE)</f>
        <v>2025-04-19 14:16:46</v>
      </c>
      <c r="C283" t="str">
        <f ca="1">VLOOKUP($A283,Sheet1!$A$2:$J$621,COLUMN(C283)-COLUMN($B$4)+2,FALSE)</f>
        <v>大双31.45  小双34.28  大单34.28</v>
      </c>
      <c r="D283" t="str">
        <f ca="1">VLOOKUP($A283,Sheet1!$A$2:$J$621,COLUMN(D283)-COLUMN($B$4)+2,FALSE)</f>
        <v>大双</v>
      </c>
      <c r="E283">
        <f ca="1">VLOOKUP($A283,Sheet1!$A$2:$J$621,COLUMN(E283)-COLUMN($B$4)+2,FALSE)</f>
        <v>100.01</v>
      </c>
      <c r="F283">
        <f ca="1">VLOOKUP($A283,Sheet1!$A$2:$J$621,COLUMN(F283)-COLUMN($B$4)+2,FALSE)</f>
        <v>12</v>
      </c>
      <c r="G283" t="str">
        <f ca="1">VLOOKUP($A283,Sheet1!$A$2:$J$621,COLUMN(G283)-COLUMN($B$4)+2,FALSE)</f>
        <v>小双</v>
      </c>
      <c r="H283">
        <f ca="1">VLOOKUP($A283,Sheet1!$A$2:$J$621,COLUMN(H283)-COLUMN($B$4)+2,FALSE)</f>
        <v>148.4324</v>
      </c>
      <c r="I283">
        <f ca="1">VLOOKUP($A283,Sheet1!$A$2:$J$621,COLUMN(I283)-COLUMN($B$4)+2,FALSE)</f>
        <v>48.4224</v>
      </c>
      <c r="J283" t="str">
        <f ca="1">VLOOKUP($A283,Sheet1!$A$2:$J$621,COLUMN(J283)-COLUMN($B$4)+2,FALSE)</f>
        <v>是</v>
      </c>
      <c r="K283">
        <f ca="1" t="shared" si="72"/>
        <v>1</v>
      </c>
      <c r="L283" s="7">
        <f ca="1" t="shared" si="73"/>
        <v>1</v>
      </c>
      <c r="M283" s="7" cm="1">
        <f ca="1" t="array" ref="M283">IF(L282="",IF(OR(G282=0,G282=""),M282,""),IF(ROW()&lt;32,"",AVERAGE(IF(OFFSET(L$2,ROW()-31,0,30,1)&lt;&gt;"",OFFSET(L$2,ROW()-31,0,30,1)))))</f>
        <v>0.766666666666667</v>
      </c>
      <c r="N283" s="8">
        <f ca="1" t="shared" si="68"/>
        <v>0.781720430107527</v>
      </c>
      <c r="O283" s="7">
        <f ca="1" t="array" ref="O283">IF(L282="","",IF(ROW()&lt;32,"",AVERAGE(IF(OFFSET(L$2,ROW()-21,0,20,1)&lt;&gt;"",OFFSET(L$2,ROW()-21,0,20,1)))))</f>
        <v>0.7</v>
      </c>
      <c r="P283" s="8">
        <f ca="1" t="shared" si="59"/>
        <v>0.719354838709677</v>
      </c>
      <c r="Q283" s="7">
        <f ca="1" t="shared" si="74"/>
        <v>48.4224</v>
      </c>
      <c r="R283" s="7">
        <f ca="1" t="shared" si="76"/>
        <v>8637.16159999992</v>
      </c>
      <c r="S283" s="14">
        <f ca="1" t="shared" si="60"/>
        <v>-0.00764972893191193</v>
      </c>
      <c r="T283" s="15">
        <f ca="1" t="shared" si="61"/>
        <v>0.781720430107527</v>
      </c>
      <c r="U283" s="14">
        <f ca="1" t="shared" si="62"/>
        <v>0.0339376210191452</v>
      </c>
      <c r="V283" s="9">
        <f ca="1" t="shared" si="63"/>
        <v>0.378860609767795</v>
      </c>
      <c r="W283" s="16">
        <f ca="1" t="shared" si="69"/>
        <v>0.867821502268037</v>
      </c>
      <c r="X283" s="17">
        <f ca="1" t="shared" si="64"/>
        <v>0.268536092239771</v>
      </c>
      <c r="Y283" s="9">
        <f ca="1" t="shared" si="65"/>
        <v>0.183523266124618</v>
      </c>
      <c r="Z283" s="5">
        <f ca="1" t="shared" si="66"/>
        <v>0.0649550202672377</v>
      </c>
      <c r="AA283">
        <f ca="1" t="shared" si="75"/>
        <v>0</v>
      </c>
      <c r="AB283">
        <f ca="1" t="shared" si="71"/>
        <v>9748.4024</v>
      </c>
      <c r="AC283">
        <f ca="1" t="shared" si="67"/>
        <v>0</v>
      </c>
      <c r="AD283" s="5">
        <f ca="1" t="shared" si="70"/>
        <v>0</v>
      </c>
      <c r="AE283">
        <f ca="1">IF(X283&gt;=$Y$1,I283,0)</f>
        <v>0</v>
      </c>
    </row>
    <row r="284" spans="1:31">
      <c r="A284" cm="1">
        <f ca="1" t="array" ref="A284">INDEX(Sheet1!$A$2:$J$621,RANDBETWEEN(1,COUNTA(Sheet1!$A$2:$A$621)),COLUMN(A283))</f>
        <v>3275585</v>
      </c>
      <c r="B284" t="str">
        <f ca="1">VLOOKUP($A284,Sheet1!$A$2:$J$621,COLUMN(B284)-COLUMN($B$4)+2,FALSE)</f>
        <v>2025-04-19 11:32:08</v>
      </c>
      <c r="C284" t="str">
        <f ca="1">VLOOKUP($A284,Sheet1!$A$2:$J$621,COLUMN(C284)-COLUMN($B$4)+2,FALSE)</f>
        <v>小单32.36  大双32.36  大单35.28</v>
      </c>
      <c r="D284" t="str">
        <f ca="1">VLOOKUP($A284,Sheet1!$A$2:$J$621,COLUMN(D284)-COLUMN($B$4)+2,FALSE)</f>
        <v>大单</v>
      </c>
      <c r="E284">
        <f ca="1">VLOOKUP($A284,Sheet1!$A$2:$J$621,COLUMN(E284)-COLUMN($B$4)+2,FALSE)</f>
        <v>100</v>
      </c>
      <c r="F284">
        <f ca="1">VLOOKUP($A284,Sheet1!$A$2:$J$621,COLUMN(F284)-COLUMN($B$4)+2,FALSE)</f>
        <v>11</v>
      </c>
      <c r="G284" t="str">
        <f ca="1">VLOOKUP($A284,Sheet1!$A$2:$J$621,COLUMN(G284)-COLUMN($B$4)+2,FALSE)</f>
        <v>小单</v>
      </c>
      <c r="H284">
        <f ca="1">VLOOKUP($A284,Sheet1!$A$2:$J$621,COLUMN(H284)-COLUMN($B$4)+2,FALSE)</f>
        <v>152.7392</v>
      </c>
      <c r="I284">
        <f ca="1">VLOOKUP($A284,Sheet1!$A$2:$J$621,COLUMN(I284)-COLUMN($B$4)+2,FALSE)</f>
        <v>52.7392</v>
      </c>
      <c r="J284" t="str">
        <f ca="1">VLOOKUP($A284,Sheet1!$A$2:$J$621,COLUMN(J284)-COLUMN($B$4)+2,FALSE)</f>
        <v>是</v>
      </c>
      <c r="K284">
        <f ca="1" t="shared" si="72"/>
        <v>1</v>
      </c>
      <c r="L284" s="7">
        <f ca="1" t="shared" si="73"/>
        <v>1</v>
      </c>
      <c r="M284" s="7" cm="1">
        <f ca="1" t="array" ref="M284">IF(L283="",IF(OR(G283=0,G283=""),M283,""),IF(ROW()&lt;32,"",AVERAGE(IF(OFFSET(L$2,ROW()-31,0,30,1)&lt;&gt;"",OFFSET(L$2,ROW()-31,0,30,1)))))</f>
        <v>0.766666666666667</v>
      </c>
      <c r="N284" s="8">
        <f ca="1" t="shared" si="68"/>
        <v>0.781720430107527</v>
      </c>
      <c r="O284" s="7">
        <f ca="1" t="array" ref="O284">IF(L283="","",IF(ROW()&lt;32,"",AVERAGE(IF(OFFSET(L$2,ROW()-21,0,20,1)&lt;&gt;"",OFFSET(L$2,ROW()-21,0,20,1)))))</f>
        <v>0.75</v>
      </c>
      <c r="P284" s="8">
        <f ca="1" t="shared" si="59"/>
        <v>0.766129032258065</v>
      </c>
      <c r="Q284" s="7">
        <f ca="1" t="shared" si="74"/>
        <v>52.7392</v>
      </c>
      <c r="R284" s="7">
        <f ca="1" t="shared" si="76"/>
        <v>8689.90079999992</v>
      </c>
      <c r="S284" s="14">
        <f ca="1" t="shared" si="60"/>
        <v>-0.0076071686074334</v>
      </c>
      <c r="T284" s="15">
        <f ca="1" t="shared" si="61"/>
        <v>0.781720430107527</v>
      </c>
      <c r="U284" s="14">
        <f ca="1" t="shared" si="62"/>
        <v>0.0339376210191452</v>
      </c>
      <c r="V284" s="9">
        <f ca="1" t="shared" si="63"/>
        <v>0.358235810397094</v>
      </c>
      <c r="W284" s="16">
        <f ca="1" t="shared" si="69"/>
        <v>0.867821502268037</v>
      </c>
      <c r="X284" s="17">
        <f ca="1" t="shared" si="64"/>
        <v>0.266486380400045</v>
      </c>
      <c r="Y284" s="9">
        <f ca="1" t="shared" si="65"/>
        <v>0.189170040644472</v>
      </c>
      <c r="Z284" s="5">
        <f ca="1" t="shared" si="66"/>
        <v>0.0645572205152415</v>
      </c>
      <c r="AA284">
        <f ca="1" t="shared" si="75"/>
        <v>0</v>
      </c>
      <c r="AB284">
        <f ca="1" t="shared" si="71"/>
        <v>9748.4024</v>
      </c>
      <c r="AC284">
        <f ca="1" t="shared" si="67"/>
        <v>0</v>
      </c>
      <c r="AD284" s="5">
        <f ca="1" t="shared" si="70"/>
        <v>0</v>
      </c>
      <c r="AE284">
        <f ca="1">IF(X284&gt;=$Y$1,I284,0)</f>
        <v>0</v>
      </c>
    </row>
    <row r="285" spans="1:31">
      <c r="A285" cm="1">
        <f ca="1" t="array" ref="A285">INDEX(Sheet1!$A$2:$J$621,RANDBETWEEN(1,COUNTA(Sheet1!$A$2:$A$621)),COLUMN(A284))</f>
        <v>3275782</v>
      </c>
      <c r="B285" t="str">
        <f ca="1">VLOOKUP($A285,Sheet1!$A$2:$J$621,COLUMN(B285)-COLUMN($B$4)+2,FALSE)</f>
        <v>2025-04-19 23:34:49</v>
      </c>
      <c r="C285" t="str">
        <f ca="1">VLOOKUP($A285,Sheet1!$A$2:$J$621,COLUMN(C285)-COLUMN($B$4)+2,FALSE)</f>
        <v>小单32.36  大双32.36  大单35.28</v>
      </c>
      <c r="D285" t="str">
        <f ca="1">VLOOKUP($A285,Sheet1!$A$2:$J$621,COLUMN(D285)-COLUMN($B$4)+2,FALSE)</f>
        <v>大单</v>
      </c>
      <c r="E285">
        <f ca="1">VLOOKUP($A285,Sheet1!$A$2:$J$621,COLUMN(E285)-COLUMN($B$4)+2,FALSE)</f>
        <v>100</v>
      </c>
      <c r="F285">
        <f ca="1">VLOOKUP($A285,Sheet1!$A$2:$J$621,COLUMN(F285)-COLUMN($B$4)+2,FALSE)</f>
        <v>10</v>
      </c>
      <c r="G285" t="str">
        <f ca="1">VLOOKUP($A285,Sheet1!$A$2:$J$621,COLUMN(G285)-COLUMN($B$4)+2,FALSE)</f>
        <v>小双</v>
      </c>
      <c r="H285">
        <f ca="1">VLOOKUP($A285,Sheet1!$A$2:$J$621,COLUMN(H285)-COLUMN($B$4)+2,FALSE)</f>
        <v>0</v>
      </c>
      <c r="I285">
        <f ca="1">VLOOKUP($A285,Sheet1!$A$2:$J$621,COLUMN(I285)-COLUMN($B$4)+2,FALSE)</f>
        <v>-100</v>
      </c>
      <c r="J285" t="str">
        <f ca="1">VLOOKUP($A285,Sheet1!$A$2:$J$621,COLUMN(J285)-COLUMN($B$4)+2,FALSE)</f>
        <v>否</v>
      </c>
      <c r="K285">
        <f ca="1" t="shared" si="72"/>
        <v>0</v>
      </c>
      <c r="L285" s="7">
        <f ca="1" t="shared" si="73"/>
        <v>0</v>
      </c>
      <c r="M285" s="7" cm="1">
        <f ca="1" t="array" ref="M285">IF(L284="",IF(OR(G284=0,G284=""),M284,""),IF(ROW()&lt;32,"",AVERAGE(IF(OFFSET(L$2,ROW()-31,0,30,1)&lt;&gt;"",OFFSET(L$2,ROW()-31,0,30,1)))))</f>
        <v>0.733333333333333</v>
      </c>
      <c r="N285" s="8">
        <f ca="1" t="shared" si="68"/>
        <v>0.781720430107527</v>
      </c>
      <c r="O285" s="7">
        <f ca="1" t="array" ref="O285">IF(L284="","",IF(ROW()&lt;32,"",AVERAGE(IF(OFFSET(L$2,ROW()-21,0,20,1)&lt;&gt;"",OFFSET(L$2,ROW()-21,0,20,1)))))</f>
        <v>0.7</v>
      </c>
      <c r="P285" s="8">
        <f ca="1" t="shared" si="59"/>
        <v>0.719354838709677</v>
      </c>
      <c r="Q285" s="7">
        <f ca="1" t="shared" si="74"/>
        <v>-100</v>
      </c>
      <c r="R285" s="7">
        <f ca="1" t="shared" si="76"/>
        <v>8589.90079999992</v>
      </c>
      <c r="S285" s="14">
        <f ca="1" t="shared" si="60"/>
        <v>0.00632651932488491</v>
      </c>
      <c r="T285" s="15">
        <f ca="1" t="shared" si="61"/>
        <v>0.781720430107527</v>
      </c>
      <c r="U285" s="14">
        <f ca="1" t="shared" si="62"/>
        <v>0.0339376210191452</v>
      </c>
      <c r="V285" s="9">
        <f ca="1" t="shared" si="63"/>
        <v>0.379025917140321</v>
      </c>
      <c r="W285" s="16">
        <f ca="1" t="shared" si="69"/>
        <v>0.871745616188061</v>
      </c>
      <c r="X285" s="17">
        <f ca="1" t="shared" si="64"/>
        <v>0.273137908846065</v>
      </c>
      <c r="Y285" s="9">
        <f ca="1" t="shared" si="65"/>
        <v>0.194793045442552</v>
      </c>
      <c r="Z285" s="5">
        <f ca="1" t="shared" si="66"/>
        <v>0.0642788806722818</v>
      </c>
      <c r="AA285">
        <f ca="1" t="shared" si="75"/>
        <v>0</v>
      </c>
      <c r="AB285">
        <f ca="1" t="shared" si="71"/>
        <v>9748.4024</v>
      </c>
      <c r="AC285">
        <f ca="1" t="shared" si="67"/>
        <v>0</v>
      </c>
      <c r="AD285" s="5">
        <f ca="1" t="shared" si="70"/>
        <v>0</v>
      </c>
      <c r="AE285">
        <f ca="1">IF(X285&gt;=$Y$1,I285,0)</f>
        <v>0</v>
      </c>
    </row>
    <row r="286" spans="1:31">
      <c r="A286" cm="1">
        <f ca="1" t="array" ref="A286">INDEX(Sheet1!$A$2:$J$621,RANDBETWEEN(1,COUNTA(Sheet1!$A$2:$A$621)),COLUMN(A285))</f>
        <v>3275941</v>
      </c>
      <c r="B286" t="str">
        <f ca="1">VLOOKUP($A286,Sheet1!$A$2:$J$621,COLUMN(B286)-COLUMN($B$4)+2,FALSE)</f>
        <v>2025-04-20 08:51:12</v>
      </c>
      <c r="C286" t="str">
        <f ca="1">VLOOKUP($A286,Sheet1!$A$2:$J$621,COLUMN(C286)-COLUMN($B$4)+2,FALSE)</f>
        <v>大双31.45  小双34.28  大单34.28</v>
      </c>
      <c r="D286" t="str">
        <f ca="1">VLOOKUP($A286,Sheet1!$A$2:$J$621,COLUMN(D286)-COLUMN($B$4)+2,FALSE)</f>
        <v>大双</v>
      </c>
      <c r="E286">
        <f ca="1">VLOOKUP($A286,Sheet1!$A$2:$J$621,COLUMN(E286)-COLUMN($B$4)+2,FALSE)</f>
        <v>100.01</v>
      </c>
      <c r="F286">
        <f ca="1">VLOOKUP($A286,Sheet1!$A$2:$J$621,COLUMN(F286)-COLUMN($B$4)+2,FALSE)</f>
        <v>10</v>
      </c>
      <c r="G286" t="str">
        <f ca="1">VLOOKUP($A286,Sheet1!$A$2:$J$621,COLUMN(G286)-COLUMN($B$4)+2,FALSE)</f>
        <v>小双</v>
      </c>
      <c r="H286">
        <f ca="1">VLOOKUP($A286,Sheet1!$A$2:$J$621,COLUMN(H286)-COLUMN($B$4)+2,FALSE)</f>
        <v>148.4324</v>
      </c>
      <c r="I286">
        <f ca="1">VLOOKUP($A286,Sheet1!$A$2:$J$621,COLUMN(I286)-COLUMN($B$4)+2,FALSE)</f>
        <v>48.4224</v>
      </c>
      <c r="J286" t="str">
        <f ca="1">VLOOKUP($A286,Sheet1!$A$2:$J$621,COLUMN(J286)-COLUMN($B$4)+2,FALSE)</f>
        <v>是</v>
      </c>
      <c r="K286">
        <f ca="1" t="shared" si="72"/>
        <v>1</v>
      </c>
      <c r="L286" s="7">
        <f ca="1" t="shared" si="73"/>
        <v>1</v>
      </c>
      <c r="M286" s="7" cm="1">
        <f ca="1" t="array" ref="M286">IF(L285="",IF(OR(G285=0,G285=""),M285,""),IF(ROW()&lt;32,"",AVERAGE(IF(OFFSET(L$2,ROW()-31,0,30,1)&lt;&gt;"",OFFSET(L$2,ROW()-31,0,30,1)))))</f>
        <v>0.733333333333333</v>
      </c>
      <c r="N286" s="8">
        <f ca="1" t="shared" si="68"/>
        <v>0.686021505376344</v>
      </c>
      <c r="O286" s="7">
        <f ca="1" t="array" ref="O286">IF(L285="","",IF(ROW()&lt;32,"",AVERAGE(IF(OFFSET(L$2,ROW()-21,0,20,1)&lt;&gt;"",OFFSET(L$2,ROW()-21,0,20,1)))))</f>
        <v>0.7</v>
      </c>
      <c r="P286" s="8">
        <f ca="1" t="shared" si="59"/>
        <v>0.654838709677419</v>
      </c>
      <c r="Q286" s="7">
        <f ca="1" t="shared" si="74"/>
        <v>48.4224</v>
      </c>
      <c r="R286" s="7">
        <f ca="1" t="shared" si="76"/>
        <v>8638.32319999992</v>
      </c>
      <c r="S286" s="14">
        <f ca="1" t="shared" si="60"/>
        <v>-0.0112923458364833</v>
      </c>
      <c r="T286" s="15">
        <f ca="1" t="shared" si="61"/>
        <v>0.686021505376344</v>
      </c>
      <c r="U286" s="14">
        <f ca="1" t="shared" si="62"/>
        <v>0.0339376210191452</v>
      </c>
      <c r="V286" s="9">
        <f ca="1" t="shared" si="63"/>
        <v>0.345735490889178</v>
      </c>
      <c r="W286" s="16">
        <f ca="1" t="shared" si="69"/>
        <v>0.871753540715961</v>
      </c>
      <c r="X286" s="17">
        <f ca="1" t="shared" si="64"/>
        <v>0.245384214179094</v>
      </c>
      <c r="Y286" s="9">
        <f ca="1" t="shared" si="65"/>
        <v>0.199717223195</v>
      </c>
      <c r="Z286" s="5">
        <f ca="1" t="shared" si="66"/>
        <v>0.0622763277091571</v>
      </c>
      <c r="AA286">
        <f ca="1" t="shared" si="75"/>
        <v>0</v>
      </c>
      <c r="AB286">
        <f ca="1" t="shared" si="71"/>
        <v>9748.4024</v>
      </c>
      <c r="AC286">
        <f ca="1" t="shared" si="67"/>
        <v>0</v>
      </c>
      <c r="AD286" s="5">
        <f ca="1" t="shared" si="70"/>
        <v>0</v>
      </c>
      <c r="AE286">
        <f ca="1">IF(X286&gt;=$Y$1,I286,0)</f>
        <v>0</v>
      </c>
    </row>
    <row r="287" spans="1:31">
      <c r="A287" cm="1">
        <f ca="1" t="array" ref="A287">INDEX(Sheet1!$A$2:$J$621,RANDBETWEEN(1,COUNTA(Sheet1!$A$2:$A$621)),COLUMN(A286))</f>
        <v>3275792</v>
      </c>
      <c r="B287" t="str">
        <f ca="1">VLOOKUP($A287,Sheet1!$A$2:$J$621,COLUMN(B287)-COLUMN($B$4)+2,FALSE)</f>
        <v>2025-04-20 00:09:47</v>
      </c>
      <c r="C287" t="str">
        <f ca="1">VLOOKUP($A287,Sheet1!$A$2:$J$621,COLUMN(C287)-COLUMN($B$4)+2,FALSE)</f>
        <v>小单32.36  大双32.36  大单35.28</v>
      </c>
      <c r="D287" t="str">
        <f ca="1">VLOOKUP($A287,Sheet1!$A$2:$J$621,COLUMN(D287)-COLUMN($B$4)+2,FALSE)</f>
        <v>大单</v>
      </c>
      <c r="E287">
        <f ca="1">VLOOKUP($A287,Sheet1!$A$2:$J$621,COLUMN(E287)-COLUMN($B$4)+2,FALSE)</f>
        <v>100</v>
      </c>
      <c r="F287">
        <f ca="1">VLOOKUP($A287,Sheet1!$A$2:$J$621,COLUMN(F287)-COLUMN($B$4)+2,FALSE)</f>
        <v>18</v>
      </c>
      <c r="G287" t="str">
        <f ca="1">VLOOKUP($A287,Sheet1!$A$2:$J$621,COLUMN(G287)-COLUMN($B$4)+2,FALSE)</f>
        <v>大双</v>
      </c>
      <c r="H287">
        <f ca="1">VLOOKUP($A287,Sheet1!$A$2:$J$621,COLUMN(H287)-COLUMN($B$4)+2,FALSE)</f>
        <v>152.7392</v>
      </c>
      <c r="I287">
        <f ca="1">VLOOKUP($A287,Sheet1!$A$2:$J$621,COLUMN(I287)-COLUMN($B$4)+2,FALSE)</f>
        <v>52.7392</v>
      </c>
      <c r="J287" t="str">
        <f ca="1">VLOOKUP($A287,Sheet1!$A$2:$J$621,COLUMN(J287)-COLUMN($B$4)+2,FALSE)</f>
        <v>是</v>
      </c>
      <c r="K287">
        <f ca="1" t="shared" si="72"/>
        <v>1</v>
      </c>
      <c r="L287" s="7">
        <f ca="1" t="shared" si="73"/>
        <v>1</v>
      </c>
      <c r="M287" s="7" cm="1">
        <f ca="1" t="array" ref="M287">IF(L286="",IF(OR(G286=0,G286=""),M286,""),IF(ROW()&lt;32,"",AVERAGE(IF(OFFSET(L$2,ROW()-31,0,30,1)&lt;&gt;"",OFFSET(L$2,ROW()-31,0,30,1)))))</f>
        <v>0.733333333333333</v>
      </c>
      <c r="N287" s="8">
        <f ca="1" t="shared" si="68"/>
        <v>0.750537634408602</v>
      </c>
      <c r="O287" s="7">
        <f ca="1" t="array" ref="O287">IF(L286="","",IF(ROW()&lt;32,"",AVERAGE(IF(OFFSET(L$2,ROW()-21,0,20,1)&lt;&gt;"",OFFSET(L$2,ROW()-21,0,20,1)))))</f>
        <v>0.7</v>
      </c>
      <c r="P287" s="8">
        <f ca="1" t="shared" si="59"/>
        <v>0.719354838709677</v>
      </c>
      <c r="Q287" s="7">
        <f ca="1" t="shared" si="74"/>
        <v>52.7392</v>
      </c>
      <c r="R287" s="7">
        <f ca="1" t="shared" si="76"/>
        <v>8691.06239999992</v>
      </c>
      <c r="S287" s="14">
        <f ca="1" t="shared" si="60"/>
        <v>0.00213626390107407</v>
      </c>
      <c r="T287" s="15">
        <f ca="1" t="shared" si="61"/>
        <v>0.750537634408602</v>
      </c>
      <c r="U287" s="14">
        <f ca="1" t="shared" si="62"/>
        <v>0.0339376210191452</v>
      </c>
      <c r="V287" s="9">
        <f ca="1" t="shared" si="63"/>
        <v>0.353864867679403</v>
      </c>
      <c r="W287" s="16">
        <f ca="1" t="shared" si="69"/>
        <v>0.86782939112412</v>
      </c>
      <c r="X287" s="17">
        <f ca="1" t="shared" si="64"/>
        <v>0.262736545626651</v>
      </c>
      <c r="Y287" s="9">
        <f ca="1" t="shared" si="65"/>
        <v>0.204607615366992</v>
      </c>
      <c r="Z287" s="5">
        <f ca="1" t="shared" si="66"/>
        <v>0.0612643892622293</v>
      </c>
      <c r="AA287">
        <f ca="1" t="shared" si="75"/>
        <v>0</v>
      </c>
      <c r="AB287">
        <f ca="1" t="shared" si="71"/>
        <v>9748.4024</v>
      </c>
      <c r="AC287">
        <f ca="1" t="shared" si="67"/>
        <v>0</v>
      </c>
      <c r="AD287" s="5">
        <f ca="1" t="shared" si="70"/>
        <v>0</v>
      </c>
      <c r="AE287">
        <f ca="1">IF(X287&gt;=$Y$1,I287,0)</f>
        <v>0</v>
      </c>
    </row>
    <row r="288" spans="1:31">
      <c r="A288" cm="1">
        <f ca="1" t="array" ref="A288">INDEX(Sheet1!$A$2:$J$621,RANDBETWEEN(1,COUNTA(Sheet1!$A$2:$A$621)),COLUMN(A287))</f>
        <v>3275641</v>
      </c>
      <c r="B288" t="str">
        <f ca="1">VLOOKUP($A288,Sheet1!$A$2:$J$621,COLUMN(B288)-COLUMN($B$4)+2,FALSE)</f>
        <v>2025-04-19 14:48:13</v>
      </c>
      <c r="C288" t="str">
        <f ca="1">VLOOKUP($A288,Sheet1!$A$2:$J$621,COLUMN(C288)-COLUMN($B$4)+2,FALSE)</f>
        <v>大双31.45  小双34.28  大单34.28</v>
      </c>
      <c r="D288" t="str">
        <f ca="1">VLOOKUP($A288,Sheet1!$A$2:$J$621,COLUMN(D288)-COLUMN($B$4)+2,FALSE)</f>
        <v>大双</v>
      </c>
      <c r="E288">
        <f ca="1">VLOOKUP($A288,Sheet1!$A$2:$J$621,COLUMN(E288)-COLUMN($B$4)+2,FALSE)</f>
        <v>100.01</v>
      </c>
      <c r="F288">
        <f ca="1">VLOOKUP($A288,Sheet1!$A$2:$J$621,COLUMN(F288)-COLUMN($B$4)+2,FALSE)</f>
        <v>8</v>
      </c>
      <c r="G288" t="str">
        <f ca="1">VLOOKUP($A288,Sheet1!$A$2:$J$621,COLUMN(G288)-COLUMN($B$4)+2,FALSE)</f>
        <v>小双</v>
      </c>
      <c r="H288">
        <f ca="1">VLOOKUP($A288,Sheet1!$A$2:$J$621,COLUMN(H288)-COLUMN($B$4)+2,FALSE)</f>
        <v>148.4324</v>
      </c>
      <c r="I288">
        <f ca="1">VLOOKUP($A288,Sheet1!$A$2:$J$621,COLUMN(I288)-COLUMN($B$4)+2,FALSE)</f>
        <v>48.4224</v>
      </c>
      <c r="J288" t="str">
        <f ca="1">VLOOKUP($A288,Sheet1!$A$2:$J$621,COLUMN(J288)-COLUMN($B$4)+2,FALSE)</f>
        <v>是</v>
      </c>
      <c r="K288">
        <f ca="1" t="shared" si="72"/>
        <v>1</v>
      </c>
      <c r="L288" s="7">
        <f ca="1" t="shared" si="73"/>
        <v>1</v>
      </c>
      <c r="M288" s="7" cm="1">
        <f ca="1" t="array" ref="M288">IF(L287="",IF(OR(G287=0,G287=""),M287,""),IF(ROW()&lt;32,"",AVERAGE(IF(OFFSET(L$2,ROW()-31,0,30,1)&lt;&gt;"",OFFSET(L$2,ROW()-31,0,30,1)))))</f>
        <v>0.733333333333333</v>
      </c>
      <c r="N288" s="8">
        <f ca="1" t="shared" si="68"/>
        <v>0.750537634408602</v>
      </c>
      <c r="O288" s="7">
        <f ca="1" t="array" ref="O288">IF(L287="","",IF(ROW()&lt;32,"",AVERAGE(IF(OFFSET(L$2,ROW()-21,0,20,1)&lt;&gt;"",OFFSET(L$2,ROW()-21,0,20,1)))))</f>
        <v>0.75</v>
      </c>
      <c r="P288" s="8">
        <f ca="1" t="shared" ref="P288:P351" si="77">IF(G287=0,P286,IF(L287="","",IF(ROW()&lt;32,"",IF(ROW()=32,AVERAGE(L257:L286),2/31*L287+(1-2/31)*O288))))</f>
        <v>0.766129032258065</v>
      </c>
      <c r="Q288" s="7">
        <f ca="1" t="shared" si="74"/>
        <v>48.4224</v>
      </c>
      <c r="R288" s="7">
        <f ca="1" t="shared" si="76"/>
        <v>8739.48479999992</v>
      </c>
      <c r="S288" s="14">
        <f ca="1" t="shared" si="60"/>
        <v>0.00262232712104854</v>
      </c>
      <c r="T288" s="15">
        <f ca="1" t="shared" si="61"/>
        <v>0.750537634408602</v>
      </c>
      <c r="U288" s="14">
        <f ca="1" t="shared" si="62"/>
        <v>0.0339376210191452</v>
      </c>
      <c r="V288" s="9">
        <f ca="1" t="shared" si="63"/>
        <v>0.410415573151026</v>
      </c>
      <c r="W288" s="16">
        <f ca="1" t="shared" si="69"/>
        <v>1.00734315941044</v>
      </c>
      <c r="X288" s="17">
        <f ca="1" t="shared" si="64"/>
        <v>0.282488811968438</v>
      </c>
      <c r="Y288" s="9">
        <f ca="1" t="shared" si="65"/>
        <v>0.210724110162775</v>
      </c>
      <c r="Z288" s="5">
        <f ca="1" t="shared" si="66"/>
        <v>0.0595507220181771</v>
      </c>
      <c r="AA288">
        <f ca="1" t="shared" si="75"/>
        <v>0</v>
      </c>
      <c r="AB288">
        <f ca="1" t="shared" si="71"/>
        <v>9748.4024</v>
      </c>
      <c r="AC288">
        <f ca="1" t="shared" si="67"/>
        <v>0</v>
      </c>
      <c r="AD288" s="5">
        <f ca="1" t="shared" si="70"/>
        <v>0</v>
      </c>
      <c r="AE288">
        <f ca="1">IF(X288&gt;=$Y$1,I288,0)</f>
        <v>0</v>
      </c>
    </row>
    <row r="289" spans="1:31">
      <c r="A289" cm="1">
        <f ca="1" t="array" ref="A289">INDEX(Sheet1!$A$2:$J$621,RANDBETWEEN(1,COUNTA(Sheet1!$A$2:$A$621)),COLUMN(A288))</f>
        <v>3275597</v>
      </c>
      <c r="B289" t="str">
        <f ca="1">VLOOKUP($A289,Sheet1!$A$2:$J$621,COLUMN(B289)-COLUMN($B$4)+2,FALSE)</f>
        <v>2025-04-19 12:14:17</v>
      </c>
      <c r="C289" t="str">
        <f ca="1">VLOOKUP($A289,Sheet1!$A$2:$J$621,COLUMN(C289)-COLUMN($B$4)+2,FALSE)</f>
        <v>小单32.36  大双32.36  大单35.28</v>
      </c>
      <c r="D289" t="str">
        <f ca="1">VLOOKUP($A289,Sheet1!$A$2:$J$621,COLUMN(D289)-COLUMN($B$4)+2,FALSE)</f>
        <v>大单</v>
      </c>
      <c r="E289">
        <f ca="1">VLOOKUP($A289,Sheet1!$A$2:$J$621,COLUMN(E289)-COLUMN($B$4)+2,FALSE)</f>
        <v>100</v>
      </c>
      <c r="F289">
        <f ca="1">VLOOKUP($A289,Sheet1!$A$2:$J$621,COLUMN(F289)-COLUMN($B$4)+2,FALSE)</f>
        <v>23</v>
      </c>
      <c r="G289" t="str">
        <f ca="1">VLOOKUP($A289,Sheet1!$A$2:$J$621,COLUMN(G289)-COLUMN($B$4)+2,FALSE)</f>
        <v>大单</v>
      </c>
      <c r="H289">
        <f ca="1">VLOOKUP($A289,Sheet1!$A$2:$J$621,COLUMN(H289)-COLUMN($B$4)+2,FALSE)</f>
        <v>152.7624</v>
      </c>
      <c r="I289">
        <f ca="1">VLOOKUP($A289,Sheet1!$A$2:$J$621,COLUMN(I289)-COLUMN($B$4)+2,FALSE)</f>
        <v>52.7624</v>
      </c>
      <c r="J289" t="str">
        <f ca="1">VLOOKUP($A289,Sheet1!$A$2:$J$621,COLUMN(J289)-COLUMN($B$4)+2,FALSE)</f>
        <v>是</v>
      </c>
      <c r="K289">
        <f ca="1" t="shared" si="72"/>
        <v>1</v>
      </c>
      <c r="L289" s="7">
        <f ca="1" t="shared" si="73"/>
        <v>1</v>
      </c>
      <c r="M289" s="7" cm="1">
        <f ca="1" t="array" ref="M289">IF(L288="",IF(OR(G288=0,G288=""),M288,""),IF(ROW()&lt;32,"",AVERAGE(IF(OFFSET(L$2,ROW()-31,0,30,1)&lt;&gt;"",OFFSET(L$2,ROW()-31,0,30,1)))))</f>
        <v>0.766666666666667</v>
      </c>
      <c r="N289" s="8">
        <f ca="1" t="shared" si="68"/>
        <v>0.750537634408602</v>
      </c>
      <c r="O289" s="7">
        <f ca="1" t="array" ref="O289">IF(L288="","",IF(ROW()&lt;32,"",AVERAGE(IF(OFFSET(L$2,ROW()-21,0,20,1)&lt;&gt;"",OFFSET(L$2,ROW()-21,0,20,1)))))</f>
        <v>0.8</v>
      </c>
      <c r="P289" s="8">
        <f ca="1" t="shared" si="77"/>
        <v>0.812903225806452</v>
      </c>
      <c r="Q289" s="7">
        <f ca="1" t="shared" si="74"/>
        <v>52.7624</v>
      </c>
      <c r="R289" s="7">
        <f ca="1" t="shared" si="76"/>
        <v>8792.24719999992</v>
      </c>
      <c r="S289" s="14">
        <f ca="1" t="shared" ref="S289:S352" si="78">IF(R288="","",(R288-R259)/R259)</f>
        <v>0.0199763286184921</v>
      </c>
      <c r="T289" s="15">
        <f ca="1" t="shared" ref="T289:T352" si="79">N289</f>
        <v>0.750537634408602</v>
      </c>
      <c r="U289" s="14">
        <f ca="1" t="shared" ref="U289:U352" si="80">IF(R288="","",(MAX(R259:R288)-MIN(R259:R288))/MAX(R259:R288))</f>
        <v>0.0339376210191452</v>
      </c>
      <c r="V289" s="9">
        <f ca="1" t="shared" ref="V289:V352" si="81">IF(ROW()&lt;=62,"",IF(S289="","",(AVERAGE(S260:S289)-0)/(_xlfn.STDEV.P(S260:S289)+1/1000000)))</f>
        <v>0.445910850846635</v>
      </c>
      <c r="W289" s="16">
        <f ca="1" t="shared" si="69"/>
        <v>1.00734315941044</v>
      </c>
      <c r="X289" s="17">
        <f ca="1" t="shared" ref="X289:X352" si="82">IF(V289="","",S289*0.3+T289*0.2-0.3*U289+0.1*V289+0.1*W289)</f>
        <v>0.291244540187231</v>
      </c>
      <c r="Y289" s="9">
        <f ca="1" t="shared" ref="Y289:Y352" si="83">IF(X289="","",AVERAGE(X260:X289))</f>
        <v>0.216777571590063</v>
      </c>
      <c r="Z289" s="5">
        <f ca="1" t="shared" ref="Z289:Z352" si="84">IF(X289="","",(_xlfn.STDEV.P(X260:X289)))</f>
        <v>0.0581821869184034</v>
      </c>
      <c r="AA289">
        <f ca="1" t="shared" si="75"/>
        <v>0</v>
      </c>
      <c r="AB289">
        <f ca="1" t="shared" si="71"/>
        <v>9748.4024</v>
      </c>
      <c r="AC289">
        <f ca="1" t="shared" ref="AC289:AC352" si="85">IF(S289="","",IF(OR(F288=13,F288=14),1,0))</f>
        <v>0</v>
      </c>
      <c r="AD289" s="5">
        <f ca="1" t="shared" si="70"/>
        <v>0</v>
      </c>
      <c r="AE289">
        <f ca="1">IF(X289&gt;=$Y$1,I289,0)</f>
        <v>0</v>
      </c>
    </row>
    <row r="290" spans="1:31">
      <c r="A290" cm="1">
        <f ca="1" t="array" ref="A290">INDEX(Sheet1!$A$2:$J$621,RANDBETWEEN(1,COUNTA(Sheet1!$A$2:$A$621)),COLUMN(A289))</f>
        <v>3275749</v>
      </c>
      <c r="B290" t="str">
        <f ca="1">VLOOKUP($A290,Sheet1!$A$2:$J$621,COLUMN(B290)-COLUMN($B$4)+2,FALSE)</f>
        <v>2025-04-19 21:39:20</v>
      </c>
      <c r="C290" t="str">
        <f ca="1">VLOOKUP($A290,Sheet1!$A$2:$J$621,COLUMN(C290)-COLUMN($B$4)+2,FALSE)</f>
        <v>小单31.45  小双34.28  大单34.28</v>
      </c>
      <c r="D290" t="str">
        <f ca="1">VLOOKUP($A290,Sheet1!$A$2:$J$621,COLUMN(D290)-COLUMN($B$4)+2,FALSE)</f>
        <v>小单</v>
      </c>
      <c r="E290">
        <f ca="1">VLOOKUP($A290,Sheet1!$A$2:$J$621,COLUMN(E290)-COLUMN($B$4)+2,FALSE)</f>
        <v>100.01</v>
      </c>
      <c r="F290">
        <f ca="1">VLOOKUP($A290,Sheet1!$A$2:$J$621,COLUMN(F290)-COLUMN($B$4)+2,FALSE)</f>
        <v>11</v>
      </c>
      <c r="G290" t="str">
        <f ca="1">VLOOKUP($A290,Sheet1!$A$2:$J$621,COLUMN(G290)-COLUMN($B$4)+2,FALSE)</f>
        <v>小单</v>
      </c>
      <c r="H290">
        <f ca="1">VLOOKUP($A290,Sheet1!$A$2:$J$621,COLUMN(H290)-COLUMN($B$4)+2,FALSE)</f>
        <v>148.444</v>
      </c>
      <c r="I290">
        <f ca="1">VLOOKUP($A290,Sheet1!$A$2:$J$621,COLUMN(I290)-COLUMN($B$4)+2,FALSE)</f>
        <v>48.434</v>
      </c>
      <c r="J290" t="str">
        <f ca="1">VLOOKUP($A290,Sheet1!$A$2:$J$621,COLUMN(J290)-COLUMN($B$4)+2,FALSE)</f>
        <v>是</v>
      </c>
      <c r="K290">
        <f ca="1" t="shared" si="72"/>
        <v>1</v>
      </c>
      <c r="L290" s="7">
        <f ca="1" t="shared" si="73"/>
        <v>1</v>
      </c>
      <c r="M290" s="7" cm="1">
        <f ca="1" t="array" ref="M290">IF(L289="",IF(OR(G289=0,G289=""),M289,""),IF(ROW()&lt;32,"",AVERAGE(IF(OFFSET(L$2,ROW()-31,0,30,1)&lt;&gt;"",OFFSET(L$2,ROW()-31,0,30,1)))))</f>
        <v>0.766666666666667</v>
      </c>
      <c r="N290" s="8">
        <f ca="1" t="shared" ref="N290:N353" si="86">IF(OR(G289=0,G289=""),N289,IF(L289="","",IF(ROW()&lt;32,"",IF(ROW()=32,AVERAGE(L259:L288),2/31*L289+(1-2/31)*M289))))</f>
        <v>0.781720430107527</v>
      </c>
      <c r="O290" s="7">
        <f ca="1" t="array" ref="O290">IF(L289="","",IF(ROW()&lt;32,"",AVERAGE(IF(OFFSET(L$2,ROW()-21,0,20,1)&lt;&gt;"",OFFSET(L$2,ROW()-21,0,20,1)))))</f>
        <v>0.8</v>
      </c>
      <c r="P290" s="8">
        <f ca="1" t="shared" si="77"/>
        <v>0.812903225806452</v>
      </c>
      <c r="Q290" s="7">
        <f ca="1" t="shared" si="74"/>
        <v>48.434</v>
      </c>
      <c r="R290" s="7">
        <f ca="1" t="shared" si="76"/>
        <v>8840.68119999992</v>
      </c>
      <c r="S290" s="14">
        <f ca="1" t="shared" si="78"/>
        <v>0.0203663671447916</v>
      </c>
      <c r="T290" s="15">
        <f ca="1" t="shared" si="79"/>
        <v>0.781720430107527</v>
      </c>
      <c r="U290" s="14">
        <f ca="1" t="shared" si="80"/>
        <v>0.0339376210191452</v>
      </c>
      <c r="V290" s="9">
        <f ca="1" t="shared" si="81"/>
        <v>0.546912155083357</v>
      </c>
      <c r="W290" s="16">
        <f ca="1" t="shared" ref="W290:W353" si="87">IF(I289="",W289,IF(ABS(SUMIF(I260:I289,"&lt;0"))=0,10,IF(SUMIF(I260:I289,"&gt;0")/ABS(SUMIF(I260:I289,"&lt;0"))&gt;10,10,SUMIF(I260:I289,"&gt;0")/ABS(SUMIF(I260:I289,"&lt;0")))))</f>
        <v>1.17789678351203</v>
      </c>
      <c r="X290" s="17">
        <f ca="1" t="shared" si="82"/>
        <v>0.324753603718738</v>
      </c>
      <c r="Y290" s="9">
        <f ca="1" t="shared" si="83"/>
        <v>0.224589564901054</v>
      </c>
      <c r="Z290" s="5">
        <f ca="1" t="shared" si="84"/>
        <v>0.0563944902615596</v>
      </c>
      <c r="AA290">
        <f ca="1" t="shared" si="75"/>
        <v>0</v>
      </c>
      <c r="AB290">
        <f ca="1" t="shared" si="71"/>
        <v>9748.4024</v>
      </c>
      <c r="AC290">
        <f ca="1" t="shared" si="85"/>
        <v>0</v>
      </c>
      <c r="AD290" s="5">
        <f ca="1" t="shared" si="70"/>
        <v>0</v>
      </c>
      <c r="AE290">
        <f ca="1">IF(X290&gt;=$Y$1,I290,0)</f>
        <v>0</v>
      </c>
    </row>
    <row r="291" spans="1:31">
      <c r="A291" cm="1">
        <f ca="1" t="array" ref="A291">INDEX(Sheet1!$A$2:$J$621,RANDBETWEEN(1,COUNTA(Sheet1!$A$2:$A$621)),COLUMN(A290))</f>
        <v>3275552</v>
      </c>
      <c r="B291" t="str">
        <f ca="1">VLOOKUP($A291,Sheet1!$A$2:$J$621,COLUMN(B291)-COLUMN($B$4)+2,FALSE)</f>
        <v>2025-04-19 09:36:42</v>
      </c>
      <c r="C291" t="str">
        <f ca="1">VLOOKUP($A291,Sheet1!$A$2:$J$621,COLUMN(C291)-COLUMN($B$4)+2,FALSE)</f>
        <v>小单32.36  小双35.28  大双32.36</v>
      </c>
      <c r="D291" t="str">
        <f ca="1">VLOOKUP($A291,Sheet1!$A$2:$J$621,COLUMN(D291)-COLUMN($B$4)+2,FALSE)</f>
        <v>小双</v>
      </c>
      <c r="E291">
        <f ca="1">VLOOKUP($A291,Sheet1!$A$2:$J$621,COLUMN(E291)-COLUMN($B$4)+2,FALSE)</f>
        <v>100</v>
      </c>
      <c r="F291">
        <f ca="1">VLOOKUP($A291,Sheet1!$A$2:$J$621,COLUMN(F291)-COLUMN($B$4)+2,FALSE)</f>
        <v>14</v>
      </c>
      <c r="G291" t="str">
        <f ca="1">VLOOKUP($A291,Sheet1!$A$2:$J$621,COLUMN(G291)-COLUMN($B$4)+2,FALSE)</f>
        <v>大双</v>
      </c>
      <c r="H291">
        <f ca="1">VLOOKUP($A291,Sheet1!$A$2:$J$621,COLUMN(H291)-COLUMN($B$4)+2,FALSE)</f>
        <v>0</v>
      </c>
      <c r="I291">
        <f ca="1">VLOOKUP($A291,Sheet1!$A$2:$J$621,COLUMN(I291)-COLUMN($B$4)+2,FALSE)</f>
        <v>-100</v>
      </c>
      <c r="J291" t="str">
        <f ca="1">VLOOKUP($A291,Sheet1!$A$2:$J$621,COLUMN(J291)-COLUMN($B$4)+2,FALSE)</f>
        <v>否</v>
      </c>
      <c r="K291">
        <f ca="1" t="shared" si="72"/>
        <v>0</v>
      </c>
      <c r="L291" s="7">
        <f ca="1" t="shared" si="73"/>
        <v>1</v>
      </c>
      <c r="M291" s="7" cm="1">
        <f ca="1" t="array" ref="M291">IF(L290="",IF(OR(G290=0,G290=""),M290,""),IF(ROW()&lt;32,"",AVERAGE(IF(OFFSET(L$2,ROW()-31,0,30,1)&lt;&gt;"",OFFSET(L$2,ROW()-31,0,30,1)))))</f>
        <v>0.766666666666667</v>
      </c>
      <c r="N291" s="8">
        <f ca="1" t="shared" si="86"/>
        <v>0.781720430107527</v>
      </c>
      <c r="O291" s="7">
        <f ca="1" t="array" ref="O291">IF(L290="","",IF(ROW()&lt;32,"",AVERAGE(IF(OFFSET(L$2,ROW()-21,0,20,1)&lt;&gt;"",OFFSET(L$2,ROW()-21,0,20,1)))))</f>
        <v>0.8</v>
      </c>
      <c r="P291" s="8">
        <f ca="1" t="shared" si="77"/>
        <v>0.812903225806452</v>
      </c>
      <c r="Q291" s="7">
        <f ca="1" t="shared" si="74"/>
        <v>-68.1</v>
      </c>
      <c r="R291" s="7">
        <f ca="1" t="shared" si="76"/>
        <v>8772.58119999992</v>
      </c>
      <c r="S291" s="14">
        <f ca="1" t="shared" si="78"/>
        <v>0.0202538953154281</v>
      </c>
      <c r="T291" s="15">
        <f ca="1" t="shared" si="79"/>
        <v>0.781720430107527</v>
      </c>
      <c r="U291" s="14">
        <f ca="1" t="shared" si="80"/>
        <v>0.0339752552099718</v>
      </c>
      <c r="V291" s="9">
        <f ca="1" t="shared" si="81"/>
        <v>0.658198389011283</v>
      </c>
      <c r="W291" s="16">
        <f ca="1" t="shared" si="87"/>
        <v>1.17789678351203</v>
      </c>
      <c r="X291" s="17">
        <f ca="1" t="shared" si="82"/>
        <v>0.335837195305473</v>
      </c>
      <c r="Y291" s="9">
        <f ca="1" t="shared" si="83"/>
        <v>0.232338436988085</v>
      </c>
      <c r="Z291" s="5">
        <f ca="1" t="shared" si="84"/>
        <v>0.0551636680305358</v>
      </c>
      <c r="AA291">
        <f ca="1" t="shared" si="75"/>
        <v>0</v>
      </c>
      <c r="AB291">
        <f ca="1" t="shared" si="71"/>
        <v>9748.4024</v>
      </c>
      <c r="AC291">
        <f ca="1" t="shared" si="85"/>
        <v>0</v>
      </c>
      <c r="AD291" s="5">
        <f ca="1" t="shared" si="70"/>
        <v>0</v>
      </c>
      <c r="AE291">
        <f ca="1">IF(X291&gt;=$Y$1,I291,0)</f>
        <v>0</v>
      </c>
    </row>
    <row r="292" spans="1:31">
      <c r="A292" cm="1">
        <f ca="1" t="array" ref="A292">INDEX(Sheet1!$A$2:$J$621,RANDBETWEEN(1,COUNTA(Sheet1!$A$2:$A$621)),COLUMN(A291))</f>
        <v>3275794</v>
      </c>
      <c r="B292" t="str">
        <f ca="1">VLOOKUP($A292,Sheet1!$A$2:$J$621,COLUMN(B292)-COLUMN($B$4)+2,FALSE)</f>
        <v>2025-04-20 00:16:49</v>
      </c>
      <c r="C292" t="str">
        <f ca="1">VLOOKUP($A292,Sheet1!$A$2:$J$621,COLUMN(C292)-COLUMN($B$4)+2,FALSE)</f>
        <v>大双31.45  小双34.28  大单34.28</v>
      </c>
      <c r="D292" t="str">
        <f ca="1">VLOOKUP($A292,Sheet1!$A$2:$J$621,COLUMN(D292)-COLUMN($B$4)+2,FALSE)</f>
        <v>大双</v>
      </c>
      <c r="E292">
        <f ca="1">VLOOKUP($A292,Sheet1!$A$2:$J$621,COLUMN(E292)-COLUMN($B$4)+2,FALSE)</f>
        <v>100.01</v>
      </c>
      <c r="F292">
        <f ca="1">VLOOKUP($A292,Sheet1!$A$2:$J$621,COLUMN(F292)-COLUMN($B$4)+2,FALSE)</f>
        <v>10</v>
      </c>
      <c r="G292" t="str">
        <f ca="1">VLOOKUP($A292,Sheet1!$A$2:$J$621,COLUMN(G292)-COLUMN($B$4)+2,FALSE)</f>
        <v>小双</v>
      </c>
      <c r="H292">
        <f ca="1">VLOOKUP($A292,Sheet1!$A$2:$J$621,COLUMN(H292)-COLUMN($B$4)+2,FALSE)</f>
        <v>148.4324</v>
      </c>
      <c r="I292">
        <f ca="1">VLOOKUP($A292,Sheet1!$A$2:$J$621,COLUMN(I292)-COLUMN($B$4)+2,FALSE)</f>
        <v>48.4224</v>
      </c>
      <c r="J292" t="str">
        <f ca="1">VLOOKUP($A292,Sheet1!$A$2:$J$621,COLUMN(J292)-COLUMN($B$4)+2,FALSE)</f>
        <v>是</v>
      </c>
      <c r="K292">
        <f ca="1" t="shared" si="72"/>
        <v>1</v>
      </c>
      <c r="L292" s="7">
        <f ca="1" t="shared" si="73"/>
        <v>1</v>
      </c>
      <c r="M292" s="7" cm="1">
        <f ca="1" t="array" ref="M292">IF(L291="",IF(OR(G291=0,G291=""),M291,""),IF(ROW()&lt;32,"",AVERAGE(IF(OFFSET(L$2,ROW()-31,0,30,1)&lt;&gt;"",OFFSET(L$2,ROW()-31,0,30,1)))))</f>
        <v>0.766666666666667</v>
      </c>
      <c r="N292" s="8">
        <f ca="1" t="shared" si="86"/>
        <v>0.781720430107527</v>
      </c>
      <c r="O292" s="7">
        <f ca="1" t="array" ref="O292">IF(L291="","",IF(ROW()&lt;32,"",AVERAGE(IF(OFFSET(L$2,ROW()-21,0,20,1)&lt;&gt;"",OFFSET(L$2,ROW()-21,0,20,1)))))</f>
        <v>0.8</v>
      </c>
      <c r="P292" s="8">
        <f ca="1" t="shared" si="77"/>
        <v>0.812903225806452</v>
      </c>
      <c r="Q292" s="7">
        <f ca="1" t="shared" si="74"/>
        <v>48.4224</v>
      </c>
      <c r="R292" s="7">
        <f ca="1" t="shared" si="76"/>
        <v>8821.00359999992</v>
      </c>
      <c r="S292" s="14">
        <f ca="1" t="shared" si="78"/>
        <v>0.00627035119215534</v>
      </c>
      <c r="T292" s="15">
        <f ca="1" t="shared" si="79"/>
        <v>0.781720430107527</v>
      </c>
      <c r="U292" s="14">
        <f ca="1" t="shared" si="80"/>
        <v>0.0339752552099718</v>
      </c>
      <c r="V292" s="9">
        <f ca="1" t="shared" si="81"/>
        <v>0.669083205070943</v>
      </c>
      <c r="W292" s="16">
        <f ca="1" t="shared" si="87"/>
        <v>1.01169301534923</v>
      </c>
      <c r="X292" s="17">
        <f ca="1" t="shared" si="82"/>
        <v>0.316110236858178</v>
      </c>
      <c r="Y292" s="9">
        <f ca="1" t="shared" si="83"/>
        <v>0.239008808774788</v>
      </c>
      <c r="Z292" s="5">
        <f ca="1" t="shared" si="84"/>
        <v>0.0527380196667881</v>
      </c>
      <c r="AA292">
        <f ca="1" t="shared" si="75"/>
        <v>0</v>
      </c>
      <c r="AB292">
        <f ca="1" t="shared" si="71"/>
        <v>9748.4024</v>
      </c>
      <c r="AC292">
        <f ca="1" t="shared" si="85"/>
        <v>1</v>
      </c>
      <c r="AD292" s="5">
        <f ca="1" t="shared" si="70"/>
        <v>0</v>
      </c>
      <c r="AE292">
        <f ca="1">IF(X292&gt;=$Y$1,I292,0)</f>
        <v>0</v>
      </c>
    </row>
    <row r="293" spans="1:31">
      <c r="A293" cm="1">
        <f ca="1" t="array" ref="A293">INDEX(Sheet1!$A$2:$J$621,RANDBETWEEN(1,COUNTA(Sheet1!$A$2:$A$621)),COLUMN(A292))</f>
        <v>3276088</v>
      </c>
      <c r="B293" t="str">
        <f ca="1">VLOOKUP($A293,Sheet1!$A$2:$J$621,COLUMN(B293)-COLUMN($B$4)+2,FALSE)</f>
        <v>2025-04-20 17:25:44</v>
      </c>
      <c r="C293" t="str">
        <f ca="1">VLOOKUP($A293,Sheet1!$A$2:$J$621,COLUMN(C293)-COLUMN($B$4)+2,FALSE)</f>
        <v>小单32.36  小双35.28  大双32.36</v>
      </c>
      <c r="D293" t="str">
        <f ca="1">VLOOKUP($A293,Sheet1!$A$2:$J$621,COLUMN(D293)-COLUMN($B$4)+2,FALSE)</f>
        <v>小双</v>
      </c>
      <c r="E293">
        <f ca="1">VLOOKUP($A293,Sheet1!$A$2:$J$621,COLUMN(E293)-COLUMN($B$4)+2,FALSE)</f>
        <v>100</v>
      </c>
      <c r="F293">
        <f ca="1">VLOOKUP($A293,Sheet1!$A$2:$J$621,COLUMN(F293)-COLUMN($B$4)+2,FALSE)</f>
        <v>12</v>
      </c>
      <c r="G293" t="str">
        <f ca="1">VLOOKUP($A293,Sheet1!$A$2:$J$621,COLUMN(G293)-COLUMN($B$4)+2,FALSE)</f>
        <v>小双</v>
      </c>
      <c r="H293">
        <f ca="1">VLOOKUP($A293,Sheet1!$A$2:$J$621,COLUMN(H293)-COLUMN($B$4)+2,FALSE)</f>
        <v>152.7624</v>
      </c>
      <c r="I293">
        <f ca="1">VLOOKUP($A293,Sheet1!$A$2:$J$621,COLUMN(I293)-COLUMN($B$4)+2,FALSE)</f>
        <v>52.7624</v>
      </c>
      <c r="J293" t="str">
        <f ca="1">VLOOKUP($A293,Sheet1!$A$2:$J$621,COLUMN(J293)-COLUMN($B$4)+2,FALSE)</f>
        <v>是</v>
      </c>
      <c r="K293">
        <f ca="1" t="shared" si="72"/>
        <v>1</v>
      </c>
      <c r="L293" s="7">
        <f ca="1" t="shared" si="73"/>
        <v>1</v>
      </c>
      <c r="M293" s="7" cm="1">
        <f ca="1" t="array" ref="M293">IF(L292="",IF(OR(G292=0,G292=""),M292,""),IF(ROW()&lt;32,"",AVERAGE(IF(OFFSET(L$2,ROW()-31,0,30,1)&lt;&gt;"",OFFSET(L$2,ROW()-31,0,30,1)))))</f>
        <v>0.766666666666667</v>
      </c>
      <c r="N293" s="8">
        <f ca="1" t="shared" si="86"/>
        <v>0.781720430107527</v>
      </c>
      <c r="O293" s="7">
        <f ca="1" t="array" ref="O293">IF(L292="","",IF(ROW()&lt;32,"",AVERAGE(IF(OFFSET(L$2,ROW()-21,0,20,1)&lt;&gt;"",OFFSET(L$2,ROW()-21,0,20,1)))))</f>
        <v>0.8</v>
      </c>
      <c r="P293" s="8">
        <f ca="1" t="shared" si="77"/>
        <v>0.812903225806452</v>
      </c>
      <c r="Q293" s="7">
        <f ca="1" t="shared" si="74"/>
        <v>52.7624</v>
      </c>
      <c r="R293" s="7">
        <f ca="1" t="shared" si="76"/>
        <v>8873.76599999992</v>
      </c>
      <c r="S293" s="14">
        <f ca="1" t="shared" si="78"/>
        <v>0.00623438432329119</v>
      </c>
      <c r="T293" s="15">
        <f ca="1" t="shared" si="79"/>
        <v>0.781720430107527</v>
      </c>
      <c r="U293" s="14">
        <f ca="1" t="shared" si="80"/>
        <v>0.0339752552099718</v>
      </c>
      <c r="V293" s="9">
        <f ca="1" t="shared" si="81"/>
        <v>0.6453367997855</v>
      </c>
      <c r="W293" s="16">
        <f ca="1" t="shared" si="87"/>
        <v>1.00737643117844</v>
      </c>
      <c r="X293" s="17">
        <f ca="1" t="shared" si="82"/>
        <v>0.313293147851895</v>
      </c>
      <c r="Y293" s="9">
        <f ca="1" t="shared" si="83"/>
        <v>0.24440489710454</v>
      </c>
      <c r="Z293" s="5">
        <f ca="1" t="shared" si="84"/>
        <v>0.0517719767981876</v>
      </c>
      <c r="AA293">
        <f ca="1" t="shared" si="75"/>
        <v>0</v>
      </c>
      <c r="AB293">
        <f ca="1" t="shared" si="71"/>
        <v>9748.4024</v>
      </c>
      <c r="AC293">
        <f ca="1" t="shared" si="85"/>
        <v>0</v>
      </c>
      <c r="AD293" s="5">
        <f ca="1" t="shared" si="70"/>
        <v>0</v>
      </c>
      <c r="AE293">
        <f ca="1">IF(X293&gt;=$Y$1,I293,0)</f>
        <v>0</v>
      </c>
    </row>
    <row r="294" spans="1:31">
      <c r="A294" cm="1">
        <f ca="1" t="array" ref="A294">INDEX(Sheet1!$A$2:$J$621,RANDBETWEEN(1,COUNTA(Sheet1!$A$2:$A$621)),COLUMN(A293))</f>
        <v>3275711</v>
      </c>
      <c r="B294" t="str">
        <f ca="1">VLOOKUP($A294,Sheet1!$A$2:$J$621,COLUMN(B294)-COLUMN($B$4)+2,FALSE)</f>
        <v>2025-04-19 18:53:12</v>
      </c>
      <c r="C294" t="str">
        <f ca="1">VLOOKUP($A294,Sheet1!$A$2:$J$621,COLUMN(C294)-COLUMN($B$4)+2,FALSE)</f>
        <v>小单32.36  小双35.28  大双32.36</v>
      </c>
      <c r="D294" t="str">
        <f ca="1">VLOOKUP($A294,Sheet1!$A$2:$J$621,COLUMN(D294)-COLUMN($B$4)+2,FALSE)</f>
        <v>小双</v>
      </c>
      <c r="E294">
        <f ca="1">VLOOKUP($A294,Sheet1!$A$2:$J$621,COLUMN(E294)-COLUMN($B$4)+2,FALSE)</f>
        <v>100</v>
      </c>
      <c r="F294">
        <f ca="1">VLOOKUP($A294,Sheet1!$A$2:$J$621,COLUMN(F294)-COLUMN($B$4)+2,FALSE)</f>
        <v>5</v>
      </c>
      <c r="G294" t="str">
        <f ca="1">VLOOKUP($A294,Sheet1!$A$2:$J$621,COLUMN(G294)-COLUMN($B$4)+2,FALSE)</f>
        <v>小单</v>
      </c>
      <c r="H294">
        <f ca="1">VLOOKUP($A294,Sheet1!$A$2:$J$621,COLUMN(H294)-COLUMN($B$4)+2,FALSE)</f>
        <v>152.7392</v>
      </c>
      <c r="I294">
        <f ca="1">VLOOKUP($A294,Sheet1!$A$2:$J$621,COLUMN(I294)-COLUMN($B$4)+2,FALSE)</f>
        <v>52.7392</v>
      </c>
      <c r="J294" t="str">
        <f ca="1">VLOOKUP($A294,Sheet1!$A$2:$J$621,COLUMN(J294)-COLUMN($B$4)+2,FALSE)</f>
        <v>是</v>
      </c>
      <c r="K294">
        <f ca="1" t="shared" si="72"/>
        <v>1</v>
      </c>
      <c r="L294" s="7">
        <f ca="1" t="shared" si="73"/>
        <v>1</v>
      </c>
      <c r="M294" s="7" cm="1">
        <f ca="1" t="array" ref="M294">IF(L293="",IF(OR(G293=0,G293=""),M293,""),IF(ROW()&lt;32,"",AVERAGE(IF(OFFSET(L$2,ROW()-31,0,30,1)&lt;&gt;"",OFFSET(L$2,ROW()-31,0,30,1)))))</f>
        <v>0.8</v>
      </c>
      <c r="N294" s="8">
        <f ca="1" t="shared" si="86"/>
        <v>0.781720430107527</v>
      </c>
      <c r="O294" s="7">
        <f ca="1" t="array" ref="O294">IF(L293="","",IF(ROW()&lt;32,"",AVERAGE(IF(OFFSET(L$2,ROW()-21,0,20,1)&lt;&gt;"",OFFSET(L$2,ROW()-21,0,20,1)))))</f>
        <v>0.8</v>
      </c>
      <c r="P294" s="8">
        <f ca="1" t="shared" si="77"/>
        <v>0.812903225806452</v>
      </c>
      <c r="Q294" s="7">
        <f ca="1" t="shared" si="74"/>
        <v>52.7392</v>
      </c>
      <c r="R294" s="7">
        <f ca="1" t="shared" si="76"/>
        <v>8926.50519999992</v>
      </c>
      <c r="S294" s="14">
        <f ca="1" t="shared" si="78"/>
        <v>0.0239333953571314</v>
      </c>
      <c r="T294" s="15">
        <f ca="1" t="shared" si="79"/>
        <v>0.781720430107527</v>
      </c>
      <c r="U294" s="14">
        <f ca="1" t="shared" si="80"/>
        <v>0.0375769656310521</v>
      </c>
      <c r="V294" s="9">
        <f ca="1" t="shared" si="81"/>
        <v>0.651818774171114</v>
      </c>
      <c r="W294" s="16">
        <f ca="1" t="shared" si="87"/>
        <v>1.01170461476926</v>
      </c>
      <c r="X294" s="17">
        <f ca="1" t="shared" si="82"/>
        <v>0.318603353833367</v>
      </c>
      <c r="Y294" s="9">
        <f ca="1" t="shared" si="83"/>
        <v>0.249148351914367</v>
      </c>
      <c r="Z294" s="5">
        <f ca="1" t="shared" si="84"/>
        <v>0.0518337762947797</v>
      </c>
      <c r="AA294">
        <f ca="1" t="shared" si="75"/>
        <v>0</v>
      </c>
      <c r="AB294">
        <f ca="1" t="shared" si="71"/>
        <v>9748.4024</v>
      </c>
      <c r="AC294">
        <f ca="1" t="shared" si="85"/>
        <v>0</v>
      </c>
      <c r="AD294" s="5">
        <f ca="1" t="shared" si="70"/>
        <v>0</v>
      </c>
      <c r="AE294">
        <f ca="1">IF(X294&gt;=$Y$1,I294,0)</f>
        <v>0</v>
      </c>
    </row>
    <row r="295" spans="1:31">
      <c r="A295" cm="1">
        <f ca="1" t="array" ref="A295">INDEX(Sheet1!$A$2:$J$621,RANDBETWEEN(1,COUNTA(Sheet1!$A$2:$A$621)),COLUMN(A294))</f>
        <v>3276091</v>
      </c>
      <c r="B295" t="str">
        <f ca="1">VLOOKUP($A295,Sheet1!$A$2:$J$621,COLUMN(B295)-COLUMN($B$4)+2,FALSE)</f>
        <v>2025-04-20 17:36:17</v>
      </c>
      <c r="C295" t="str">
        <f ca="1">VLOOKUP($A295,Sheet1!$A$2:$J$621,COLUMN(C295)-COLUMN($B$4)+2,FALSE)</f>
        <v>小单32.36  小双35.28  大双32.36</v>
      </c>
      <c r="D295" t="str">
        <f ca="1">VLOOKUP($A295,Sheet1!$A$2:$J$621,COLUMN(D295)-COLUMN($B$4)+2,FALSE)</f>
        <v>小双</v>
      </c>
      <c r="E295">
        <f ca="1">VLOOKUP($A295,Sheet1!$A$2:$J$621,COLUMN(E295)-COLUMN($B$4)+2,FALSE)</f>
        <v>100</v>
      </c>
      <c r="F295">
        <f ca="1">VLOOKUP($A295,Sheet1!$A$2:$J$621,COLUMN(F295)-COLUMN($B$4)+2,FALSE)</f>
        <v>19</v>
      </c>
      <c r="G295" t="str">
        <f ca="1">VLOOKUP($A295,Sheet1!$A$2:$J$621,COLUMN(G295)-COLUMN($B$4)+2,FALSE)</f>
        <v>大单</v>
      </c>
      <c r="H295">
        <f ca="1">VLOOKUP($A295,Sheet1!$A$2:$J$621,COLUMN(H295)-COLUMN($B$4)+2,FALSE)</f>
        <v>0</v>
      </c>
      <c r="I295">
        <f ca="1">VLOOKUP($A295,Sheet1!$A$2:$J$621,COLUMN(I295)-COLUMN($B$4)+2,FALSE)</f>
        <v>-100</v>
      </c>
      <c r="J295" t="str">
        <f ca="1">VLOOKUP($A295,Sheet1!$A$2:$J$621,COLUMN(J295)-COLUMN($B$4)+2,FALSE)</f>
        <v>否</v>
      </c>
      <c r="K295">
        <f ca="1" t="shared" si="72"/>
        <v>0</v>
      </c>
      <c r="L295" s="7">
        <f ca="1" t="shared" si="73"/>
        <v>0</v>
      </c>
      <c r="M295" s="7" cm="1">
        <f ca="1" t="array" ref="M295">IF(L294="",IF(OR(G294=0,G294=""),M294,""),IF(ROW()&lt;32,"",AVERAGE(IF(OFFSET(L$2,ROW()-31,0,30,1)&lt;&gt;"",OFFSET(L$2,ROW()-31,0,30,1)))))</f>
        <v>0.766666666666667</v>
      </c>
      <c r="N295" s="8">
        <f ca="1" t="shared" si="86"/>
        <v>0.812903225806452</v>
      </c>
      <c r="O295" s="7">
        <f ca="1" t="array" ref="O295">IF(L294="","",IF(ROW()&lt;32,"",AVERAGE(IF(OFFSET(L$2,ROW()-21,0,20,1)&lt;&gt;"",OFFSET(L$2,ROW()-21,0,20,1)))))</f>
        <v>0.75</v>
      </c>
      <c r="P295" s="8">
        <f ca="1" t="shared" si="77"/>
        <v>0.766129032258065</v>
      </c>
      <c r="Q295" s="7">
        <f ca="1" t="shared" si="74"/>
        <v>-100</v>
      </c>
      <c r="R295" s="7">
        <f ca="1" t="shared" si="76"/>
        <v>8826.50519999992</v>
      </c>
      <c r="S295" s="14">
        <f ca="1" t="shared" si="78"/>
        <v>0.0242957556256304</v>
      </c>
      <c r="T295" s="15">
        <f ca="1" t="shared" si="79"/>
        <v>0.812903225806452</v>
      </c>
      <c r="U295" s="14">
        <f ca="1" t="shared" si="80"/>
        <v>0.0432631126456969</v>
      </c>
      <c r="V295" s="9">
        <f ca="1" t="shared" si="81"/>
        <v>0.706825032686413</v>
      </c>
      <c r="W295" s="16">
        <f ca="1" t="shared" si="87"/>
        <v>1.18270584967502</v>
      </c>
      <c r="X295" s="17">
        <f ca="1" t="shared" si="82"/>
        <v>0.345843526291413</v>
      </c>
      <c r="Y295" s="9">
        <f ca="1" t="shared" si="83"/>
        <v>0.255978577099346</v>
      </c>
      <c r="Z295" s="5">
        <f ca="1" t="shared" si="84"/>
        <v>0.050610559542119</v>
      </c>
      <c r="AA295">
        <f ca="1" t="shared" si="75"/>
        <v>0</v>
      </c>
      <c r="AB295">
        <f ca="1" t="shared" si="71"/>
        <v>9748.4024</v>
      </c>
      <c r="AC295">
        <f ca="1" t="shared" si="85"/>
        <v>0</v>
      </c>
      <c r="AD295" s="5">
        <f ca="1" t="shared" si="70"/>
        <v>0</v>
      </c>
      <c r="AE295">
        <f ca="1">IF(X295&gt;=$Y$1,I295,0)</f>
        <v>0</v>
      </c>
    </row>
    <row r="296" spans="1:31">
      <c r="A296" cm="1">
        <f ca="1" t="array" ref="A296">INDEX(Sheet1!$A$2:$J$621,RANDBETWEEN(1,COUNTA(Sheet1!$A$2:$A$621)),COLUMN(A295))</f>
        <v>3275814</v>
      </c>
      <c r="B296" t="str">
        <f ca="1">VLOOKUP($A296,Sheet1!$A$2:$J$621,COLUMN(B296)-COLUMN($B$4)+2,FALSE)</f>
        <v>2025-04-20 01:26:47</v>
      </c>
      <c r="C296" t="str">
        <f ca="1">VLOOKUP($A296,Sheet1!$A$2:$J$621,COLUMN(C296)-COLUMN($B$4)+2,FALSE)</f>
        <v>大双31.45  小双34.28  大单34.28</v>
      </c>
      <c r="D296" t="str">
        <f ca="1">VLOOKUP($A296,Sheet1!$A$2:$J$621,COLUMN(D296)-COLUMN($B$4)+2,FALSE)</f>
        <v>大双</v>
      </c>
      <c r="E296">
        <f ca="1">VLOOKUP($A296,Sheet1!$A$2:$J$621,COLUMN(E296)-COLUMN($B$4)+2,FALSE)</f>
        <v>100.01</v>
      </c>
      <c r="F296">
        <f ca="1">VLOOKUP($A296,Sheet1!$A$2:$J$621,COLUMN(F296)-COLUMN($B$4)+2,FALSE)</f>
        <v>5</v>
      </c>
      <c r="G296" t="str">
        <f ca="1">VLOOKUP($A296,Sheet1!$A$2:$J$621,COLUMN(G296)-COLUMN($B$4)+2,FALSE)</f>
        <v>小单</v>
      </c>
      <c r="H296">
        <f ca="1">VLOOKUP($A296,Sheet1!$A$2:$J$621,COLUMN(H296)-COLUMN($B$4)+2,FALSE)</f>
        <v>0</v>
      </c>
      <c r="I296">
        <f ca="1">VLOOKUP($A296,Sheet1!$A$2:$J$621,COLUMN(I296)-COLUMN($B$4)+2,FALSE)</f>
        <v>-100.01</v>
      </c>
      <c r="J296" t="str">
        <f ca="1">VLOOKUP($A296,Sheet1!$A$2:$J$621,COLUMN(J296)-COLUMN($B$4)+2,FALSE)</f>
        <v>否</v>
      </c>
      <c r="K296">
        <f ca="1" t="shared" si="72"/>
        <v>0</v>
      </c>
      <c r="L296" s="7">
        <f ca="1" t="shared" si="73"/>
        <v>0</v>
      </c>
      <c r="M296" s="7" cm="1">
        <f ca="1" t="array" ref="M296">IF(L295="",IF(OR(G295=0,G295=""),M295,""),IF(ROW()&lt;32,"",AVERAGE(IF(OFFSET(L$2,ROW()-31,0,30,1)&lt;&gt;"",OFFSET(L$2,ROW()-31,0,30,1)))))</f>
        <v>0.733333333333333</v>
      </c>
      <c r="N296" s="8">
        <f ca="1" t="shared" si="86"/>
        <v>0.717204301075269</v>
      </c>
      <c r="O296" s="7">
        <f ca="1" t="array" ref="O296">IF(L295="","",IF(ROW()&lt;32,"",AVERAGE(IF(OFFSET(L$2,ROW()-21,0,20,1)&lt;&gt;"",OFFSET(L$2,ROW()-21,0,20,1)))))</f>
        <v>0.7</v>
      </c>
      <c r="P296" s="8">
        <f ca="1" t="shared" si="77"/>
        <v>0.654838709677419</v>
      </c>
      <c r="Q296" s="7">
        <f ca="1" t="shared" si="74"/>
        <v>-100.01</v>
      </c>
      <c r="R296" s="7">
        <f ca="1" t="shared" si="76"/>
        <v>8726.49519999992</v>
      </c>
      <c r="S296" s="14">
        <f ca="1" t="shared" si="78"/>
        <v>0.00672856761514149</v>
      </c>
      <c r="T296" s="15">
        <f ca="1" t="shared" si="79"/>
        <v>0.717204301075269</v>
      </c>
      <c r="U296" s="14">
        <f ca="1" t="shared" si="80"/>
        <v>0.0432631126456969</v>
      </c>
      <c r="V296" s="9">
        <f ca="1" t="shared" si="81"/>
        <v>0.684990146683089</v>
      </c>
      <c r="W296" s="16">
        <f ca="1" t="shared" si="87"/>
        <v>1.01602119894005</v>
      </c>
      <c r="X296" s="17">
        <f ca="1" t="shared" si="82"/>
        <v>0.302581631268201</v>
      </c>
      <c r="Y296" s="9">
        <f ca="1" t="shared" si="83"/>
        <v>0.260434223268235</v>
      </c>
      <c r="Z296" s="5">
        <f ca="1" t="shared" si="84"/>
        <v>0.0485930644274042</v>
      </c>
      <c r="AA296">
        <f ca="1" t="shared" si="75"/>
        <v>0</v>
      </c>
      <c r="AB296">
        <f ca="1" t="shared" si="71"/>
        <v>9748.4024</v>
      </c>
      <c r="AC296">
        <f ca="1" t="shared" si="85"/>
        <v>0</v>
      </c>
      <c r="AD296" s="5">
        <f ca="1" t="shared" si="70"/>
        <v>0</v>
      </c>
      <c r="AE296">
        <f ca="1">IF(X296&gt;=$Y$1,I296,0)</f>
        <v>0</v>
      </c>
    </row>
    <row r="297" spans="1:31">
      <c r="A297" cm="1">
        <f ca="1" t="array" ref="A297">INDEX(Sheet1!$A$2:$J$621,RANDBETWEEN(1,COUNTA(Sheet1!$A$2:$A$621)),COLUMN(A296))</f>
        <v>3275422</v>
      </c>
      <c r="B297" t="str">
        <f ca="1">VLOOKUP($A297,Sheet1!$A$2:$J$621,COLUMN(B297)-COLUMN($B$4)+2,FALSE)</f>
        <v>2025-04-19 02:01:48</v>
      </c>
      <c r="C297" t="str">
        <f ca="1">VLOOKUP($A297,Sheet1!$A$2:$J$621,COLUMN(C297)-COLUMN($B$4)+2,FALSE)</f>
        <v>小单32.36  小双35.28  大双32.36</v>
      </c>
      <c r="D297" t="str">
        <f ca="1">VLOOKUP($A297,Sheet1!$A$2:$J$621,COLUMN(D297)-COLUMN($B$4)+2,FALSE)</f>
        <v>小双</v>
      </c>
      <c r="E297">
        <f ca="1">VLOOKUP($A297,Sheet1!$A$2:$J$621,COLUMN(E297)-COLUMN($B$4)+2,FALSE)</f>
        <v>100</v>
      </c>
      <c r="F297">
        <f ca="1">VLOOKUP($A297,Sheet1!$A$2:$J$621,COLUMN(F297)-COLUMN($B$4)+2,FALSE)</f>
        <v>10</v>
      </c>
      <c r="G297" t="str">
        <f ca="1">VLOOKUP($A297,Sheet1!$A$2:$J$621,COLUMN(G297)-COLUMN($B$4)+2,FALSE)</f>
        <v>小双</v>
      </c>
      <c r="H297">
        <f ca="1">VLOOKUP($A297,Sheet1!$A$2:$J$621,COLUMN(H297)-COLUMN($B$4)+2,FALSE)</f>
        <v>152.7624</v>
      </c>
      <c r="I297">
        <f ca="1">VLOOKUP($A297,Sheet1!$A$2:$J$621,COLUMN(I297)-COLUMN($B$4)+2,FALSE)</f>
        <v>52.7624</v>
      </c>
      <c r="J297" t="str">
        <f ca="1">VLOOKUP($A297,Sheet1!$A$2:$J$621,COLUMN(J297)-COLUMN($B$4)+2,FALSE)</f>
        <v>是</v>
      </c>
      <c r="K297">
        <f ca="1" t="shared" si="72"/>
        <v>1</v>
      </c>
      <c r="L297" s="7">
        <f ca="1" t="shared" si="73"/>
        <v>1</v>
      </c>
      <c r="M297" s="7" cm="1">
        <f ca="1" t="array" ref="M297">IF(L296="",IF(OR(G296=0,G296=""),M296,""),IF(ROW()&lt;32,"",AVERAGE(IF(OFFSET(L$2,ROW()-31,0,30,1)&lt;&gt;"",OFFSET(L$2,ROW()-31,0,30,1)))))</f>
        <v>0.733333333333333</v>
      </c>
      <c r="N297" s="8">
        <f ca="1" t="shared" si="86"/>
        <v>0.686021505376344</v>
      </c>
      <c r="O297" s="7">
        <f ca="1" t="array" ref="O297">IF(L296="","",IF(ROW()&lt;32,"",AVERAGE(IF(OFFSET(L$2,ROW()-21,0,20,1)&lt;&gt;"",OFFSET(L$2,ROW()-21,0,20,1)))))</f>
        <v>0.7</v>
      </c>
      <c r="P297" s="8">
        <f ca="1" t="shared" si="77"/>
        <v>0.654838709677419</v>
      </c>
      <c r="Q297" s="7">
        <f ca="1" t="shared" si="74"/>
        <v>52.7624</v>
      </c>
      <c r="R297" s="7">
        <f ca="1" t="shared" si="76"/>
        <v>8779.25759999992</v>
      </c>
      <c r="S297" s="14">
        <f ca="1" t="shared" si="78"/>
        <v>-0.0106296741013612</v>
      </c>
      <c r="T297" s="15">
        <f ca="1" t="shared" si="79"/>
        <v>0.686021505376344</v>
      </c>
      <c r="U297" s="14">
        <f ca="1" t="shared" si="80"/>
        <v>0.0432631126456969</v>
      </c>
      <c r="V297" s="9">
        <f ca="1" t="shared" si="81"/>
        <v>0.595423337004241</v>
      </c>
      <c r="W297" s="16">
        <f ca="1" t="shared" si="87"/>
        <v>0.875709324945912</v>
      </c>
      <c r="X297" s="17">
        <f ca="1" t="shared" si="82"/>
        <v>0.268149731246167</v>
      </c>
      <c r="Y297" s="9">
        <f ca="1" t="shared" si="83"/>
        <v>0.262673297775289</v>
      </c>
      <c r="Z297" s="5">
        <f ca="1" t="shared" si="84"/>
        <v>0.0473330752307333</v>
      </c>
      <c r="AA297">
        <f ca="1" t="shared" si="75"/>
        <v>0</v>
      </c>
      <c r="AB297">
        <f ca="1" t="shared" si="71"/>
        <v>9748.4024</v>
      </c>
      <c r="AC297">
        <f ca="1" t="shared" si="85"/>
        <v>0</v>
      </c>
      <c r="AD297" s="5">
        <f ca="1" t="shared" si="70"/>
        <v>0</v>
      </c>
      <c r="AE297">
        <f ca="1">IF(X297&gt;=$Y$1,I297,0)</f>
        <v>0</v>
      </c>
    </row>
    <row r="298" spans="1:31">
      <c r="A298" cm="1">
        <f ca="1" t="array" ref="A298">INDEX(Sheet1!$A$2:$J$621,RANDBETWEEN(1,COUNTA(Sheet1!$A$2:$A$621)),COLUMN(A297))</f>
        <v>3275627</v>
      </c>
      <c r="B298" t="str">
        <f ca="1">VLOOKUP($A298,Sheet1!$A$2:$J$621,COLUMN(B298)-COLUMN($B$4)+2,FALSE)</f>
        <v>2025-04-19 13:59:12</v>
      </c>
      <c r="C298" t="str">
        <f ca="1">VLOOKUP($A298,Sheet1!$A$2:$J$621,COLUMN(C298)-COLUMN($B$4)+2,FALSE)</f>
        <v>大双31.45  小双34.28  大单34.28</v>
      </c>
      <c r="D298" t="str">
        <f ca="1">VLOOKUP($A298,Sheet1!$A$2:$J$621,COLUMN(D298)-COLUMN($B$4)+2,FALSE)</f>
        <v>大双</v>
      </c>
      <c r="E298">
        <f ca="1">VLOOKUP($A298,Sheet1!$A$2:$J$621,COLUMN(E298)-COLUMN($B$4)+2,FALSE)</f>
        <v>100.01</v>
      </c>
      <c r="F298">
        <f ca="1">VLOOKUP($A298,Sheet1!$A$2:$J$621,COLUMN(F298)-COLUMN($B$4)+2,FALSE)</f>
        <v>9</v>
      </c>
      <c r="G298" t="str">
        <f ca="1">VLOOKUP($A298,Sheet1!$A$2:$J$621,COLUMN(G298)-COLUMN($B$4)+2,FALSE)</f>
        <v>小单</v>
      </c>
      <c r="H298">
        <f ca="1">VLOOKUP($A298,Sheet1!$A$2:$J$621,COLUMN(H298)-COLUMN($B$4)+2,FALSE)</f>
        <v>0</v>
      </c>
      <c r="I298">
        <f ca="1">VLOOKUP($A298,Sheet1!$A$2:$J$621,COLUMN(I298)-COLUMN($B$4)+2,FALSE)</f>
        <v>-100.01</v>
      </c>
      <c r="J298" t="str">
        <f ca="1">VLOOKUP($A298,Sheet1!$A$2:$J$621,COLUMN(J298)-COLUMN($B$4)+2,FALSE)</f>
        <v>否</v>
      </c>
      <c r="K298">
        <f ca="1" t="shared" si="72"/>
        <v>0</v>
      </c>
      <c r="L298" s="7">
        <f ca="1" t="shared" si="73"/>
        <v>0</v>
      </c>
      <c r="M298" s="7" cm="1">
        <f ca="1" t="array" ref="M298">IF(L297="",IF(OR(G297=0,G297=""),M297,""),IF(ROW()&lt;32,"",AVERAGE(IF(OFFSET(L$2,ROW()-31,0,30,1)&lt;&gt;"",OFFSET(L$2,ROW()-31,0,30,1)))))</f>
        <v>0.733333333333333</v>
      </c>
      <c r="N298" s="8">
        <f ca="1" t="shared" si="86"/>
        <v>0.750537634408602</v>
      </c>
      <c r="O298" s="7">
        <f ca="1" t="array" ref="O298">IF(L297="","",IF(ROW()&lt;32,"",AVERAGE(IF(OFFSET(L$2,ROW()-21,0,20,1)&lt;&gt;"",OFFSET(L$2,ROW()-21,0,20,1)))))</f>
        <v>0.65</v>
      </c>
      <c r="P298" s="8">
        <f ca="1" t="shared" si="77"/>
        <v>0.67258064516129</v>
      </c>
      <c r="Q298" s="7">
        <f ca="1" t="shared" si="74"/>
        <v>-100.01</v>
      </c>
      <c r="R298" s="7">
        <f ca="1" t="shared" si="76"/>
        <v>8679.24759999992</v>
      </c>
      <c r="S298" s="14">
        <f ca="1" t="shared" si="78"/>
        <v>0.00676770239943708</v>
      </c>
      <c r="T298" s="15">
        <f ca="1" t="shared" si="79"/>
        <v>0.750537634408602</v>
      </c>
      <c r="U298" s="14">
        <f ca="1" t="shared" si="80"/>
        <v>0.0432631126456969</v>
      </c>
      <c r="V298" s="9">
        <f ca="1" t="shared" si="81"/>
        <v>0.575183819212432</v>
      </c>
      <c r="W298" s="16">
        <f ca="1" t="shared" si="87"/>
        <v>0.875730414704652</v>
      </c>
      <c r="X298" s="17">
        <f ca="1" t="shared" si="82"/>
        <v>0.284250327199551</v>
      </c>
      <c r="Y298" s="9">
        <f ca="1" t="shared" si="83"/>
        <v>0.265207768386284</v>
      </c>
      <c r="Z298" s="5">
        <f ca="1" t="shared" si="84"/>
        <v>0.0463752404314744</v>
      </c>
      <c r="AA298">
        <f ca="1" t="shared" si="75"/>
        <v>0</v>
      </c>
      <c r="AB298">
        <f ca="1" t="shared" si="71"/>
        <v>9748.4024</v>
      </c>
      <c r="AC298">
        <f ca="1" t="shared" si="85"/>
        <v>0</v>
      </c>
      <c r="AD298" s="5">
        <f ca="1" t="shared" si="70"/>
        <v>0</v>
      </c>
      <c r="AE298">
        <f ca="1">IF(X298&gt;=$Y$1,I298,0)</f>
        <v>0</v>
      </c>
    </row>
    <row r="299" spans="1:31">
      <c r="A299" cm="1">
        <f ca="1" t="array" ref="A299">INDEX(Sheet1!$A$2:$J$621,RANDBETWEEN(1,COUNTA(Sheet1!$A$2:$A$621)),COLUMN(A298))</f>
        <v>3275655</v>
      </c>
      <c r="B299" t="str">
        <f ca="1">VLOOKUP($A299,Sheet1!$A$2:$J$621,COLUMN(B299)-COLUMN($B$4)+2,FALSE)</f>
        <v>2025-04-19 15:37:15</v>
      </c>
      <c r="C299" t="str">
        <f ca="1">VLOOKUP($A299,Sheet1!$A$2:$J$621,COLUMN(C299)-COLUMN($B$4)+2,FALSE)</f>
        <v>小单32.36  小双35.28  大双32.36</v>
      </c>
      <c r="D299" t="str">
        <f ca="1">VLOOKUP($A299,Sheet1!$A$2:$J$621,COLUMN(D299)-COLUMN($B$4)+2,FALSE)</f>
        <v>小双</v>
      </c>
      <c r="E299">
        <f ca="1">VLOOKUP($A299,Sheet1!$A$2:$J$621,COLUMN(E299)-COLUMN($B$4)+2,FALSE)</f>
        <v>100</v>
      </c>
      <c r="F299">
        <f ca="1">VLOOKUP($A299,Sheet1!$A$2:$J$621,COLUMN(F299)-COLUMN($B$4)+2,FALSE)</f>
        <v>17</v>
      </c>
      <c r="G299" t="str">
        <f ca="1">VLOOKUP($A299,Sheet1!$A$2:$J$621,COLUMN(G299)-COLUMN($B$4)+2,FALSE)</f>
        <v>大单</v>
      </c>
      <c r="H299">
        <f ca="1">VLOOKUP($A299,Sheet1!$A$2:$J$621,COLUMN(H299)-COLUMN($B$4)+2,FALSE)</f>
        <v>0</v>
      </c>
      <c r="I299">
        <f ca="1">VLOOKUP($A299,Sheet1!$A$2:$J$621,COLUMN(I299)-COLUMN($B$4)+2,FALSE)</f>
        <v>-100</v>
      </c>
      <c r="J299" t="str">
        <f ca="1">VLOOKUP($A299,Sheet1!$A$2:$J$621,COLUMN(J299)-COLUMN($B$4)+2,FALSE)</f>
        <v>否</v>
      </c>
      <c r="K299">
        <f ca="1" t="shared" si="72"/>
        <v>0</v>
      </c>
      <c r="L299" s="7">
        <f ca="1" t="shared" si="73"/>
        <v>0</v>
      </c>
      <c r="M299" s="7" cm="1">
        <f ca="1" t="array" ref="M299">IF(L298="",IF(OR(G298=0,G298=""),M298,""),IF(ROW()&lt;32,"",AVERAGE(IF(OFFSET(L$2,ROW()-31,0,30,1)&lt;&gt;"",OFFSET(L$2,ROW()-31,0,30,1)))))</f>
        <v>0.733333333333333</v>
      </c>
      <c r="N299" s="8">
        <f ca="1" t="shared" si="86"/>
        <v>0.686021505376344</v>
      </c>
      <c r="O299" s="7">
        <f ca="1" t="array" ref="O299">IF(L298="","",IF(ROW()&lt;32,"",AVERAGE(IF(OFFSET(L$2,ROW()-21,0,20,1)&lt;&gt;"",OFFSET(L$2,ROW()-21,0,20,1)))))</f>
        <v>0.65</v>
      </c>
      <c r="P299" s="8">
        <f ca="1" t="shared" si="77"/>
        <v>0.608064516129032</v>
      </c>
      <c r="Q299" s="7">
        <f ca="1" t="shared" si="74"/>
        <v>-100</v>
      </c>
      <c r="R299" s="7">
        <f ca="1" t="shared" si="76"/>
        <v>8579.24759999992</v>
      </c>
      <c r="S299" s="14">
        <f ca="1" t="shared" si="78"/>
        <v>0.0068462197697787</v>
      </c>
      <c r="T299" s="15">
        <f ca="1" t="shared" si="79"/>
        <v>0.686021505376344</v>
      </c>
      <c r="U299" s="14">
        <f ca="1" t="shared" si="80"/>
        <v>0.0432631126456969</v>
      </c>
      <c r="V299" s="9">
        <f ca="1" t="shared" si="81"/>
        <v>0.554925212465255</v>
      </c>
      <c r="W299" s="16">
        <f ca="1" t="shared" si="87"/>
        <v>0.875730414704652</v>
      </c>
      <c r="X299" s="17">
        <f ca="1" t="shared" si="82"/>
        <v>0.269344795929484</v>
      </c>
      <c r="Y299" s="9">
        <f ca="1" t="shared" si="83"/>
        <v>0.268110189191631</v>
      </c>
      <c r="Z299" s="5">
        <f ca="1" t="shared" si="84"/>
        <v>0.0437439398343793</v>
      </c>
      <c r="AA299">
        <f ca="1" t="shared" si="75"/>
        <v>0</v>
      </c>
      <c r="AB299">
        <f ca="1" t="shared" si="71"/>
        <v>9748.4024</v>
      </c>
      <c r="AC299">
        <f ca="1" t="shared" si="85"/>
        <v>0</v>
      </c>
      <c r="AD299" s="5">
        <f ca="1" t="shared" si="70"/>
        <v>0</v>
      </c>
      <c r="AE299">
        <f ca="1">IF(X299&gt;=$Y$1,I299,0)</f>
        <v>0</v>
      </c>
    </row>
    <row r="300" spans="1:31">
      <c r="A300" cm="1">
        <f ca="1" t="array" ref="A300">INDEX(Sheet1!$A$2:$J$621,RANDBETWEEN(1,COUNTA(Sheet1!$A$2:$A$621)),COLUMN(A299))</f>
        <v>3275586</v>
      </c>
      <c r="B300" t="str">
        <f ca="1">VLOOKUP($A300,Sheet1!$A$2:$J$621,COLUMN(B300)-COLUMN($B$4)+2,FALSE)</f>
        <v>2025-04-19 11:35:49</v>
      </c>
      <c r="C300" t="str">
        <f ca="1">VLOOKUP($A300,Sheet1!$A$2:$J$621,COLUMN(C300)-COLUMN($B$4)+2,FALSE)</f>
        <v>小单32.36  大双32.36  大单35.28</v>
      </c>
      <c r="D300" t="str">
        <f ca="1">VLOOKUP($A300,Sheet1!$A$2:$J$621,COLUMN(D300)-COLUMN($B$4)+2,FALSE)</f>
        <v>大单</v>
      </c>
      <c r="E300">
        <f ca="1">VLOOKUP($A300,Sheet1!$A$2:$J$621,COLUMN(E300)-COLUMN($B$4)+2,FALSE)</f>
        <v>100</v>
      </c>
      <c r="F300">
        <f ca="1">VLOOKUP($A300,Sheet1!$A$2:$J$621,COLUMN(F300)-COLUMN($B$4)+2,FALSE)</f>
        <v>20</v>
      </c>
      <c r="G300" t="str">
        <f ca="1">VLOOKUP($A300,Sheet1!$A$2:$J$621,COLUMN(G300)-COLUMN($B$4)+2,FALSE)</f>
        <v>大双</v>
      </c>
      <c r="H300">
        <f ca="1">VLOOKUP($A300,Sheet1!$A$2:$J$621,COLUMN(H300)-COLUMN($B$4)+2,FALSE)</f>
        <v>152.7392</v>
      </c>
      <c r="I300">
        <f ca="1">VLOOKUP($A300,Sheet1!$A$2:$J$621,COLUMN(I300)-COLUMN($B$4)+2,FALSE)</f>
        <v>52.7392</v>
      </c>
      <c r="J300" t="str">
        <f ca="1">VLOOKUP($A300,Sheet1!$A$2:$J$621,COLUMN(J300)-COLUMN($B$4)+2,FALSE)</f>
        <v>是</v>
      </c>
      <c r="K300">
        <f ca="1" t="shared" si="72"/>
        <v>1</v>
      </c>
      <c r="L300" s="7">
        <f ca="1" t="shared" si="73"/>
        <v>1</v>
      </c>
      <c r="M300" s="7" cm="1">
        <f ca="1" t="array" ref="M300">IF(L299="",IF(OR(G299=0,G299=""),M299,""),IF(ROW()&lt;32,"",AVERAGE(IF(OFFSET(L$2,ROW()-31,0,30,1)&lt;&gt;"",OFFSET(L$2,ROW()-31,0,30,1)))))</f>
        <v>0.733333333333333</v>
      </c>
      <c r="N300" s="8">
        <f ca="1" t="shared" si="86"/>
        <v>0.686021505376344</v>
      </c>
      <c r="O300" s="7">
        <f ca="1" t="array" ref="O300">IF(L299="","",IF(ROW()&lt;32,"",AVERAGE(IF(OFFSET(L$2,ROW()-21,0,20,1)&lt;&gt;"",OFFSET(L$2,ROW()-21,0,20,1)))))</f>
        <v>0.7</v>
      </c>
      <c r="P300" s="8">
        <f ca="1" t="shared" si="77"/>
        <v>0.654838709677419</v>
      </c>
      <c r="Q300" s="7">
        <f ca="1" t="shared" si="74"/>
        <v>52.7392</v>
      </c>
      <c r="R300" s="7">
        <f ca="1" t="shared" si="76"/>
        <v>8631.98679999992</v>
      </c>
      <c r="S300" s="14">
        <f ca="1" t="shared" si="78"/>
        <v>0.00317067150837472</v>
      </c>
      <c r="T300" s="15">
        <f ca="1" t="shared" si="79"/>
        <v>0.686021505376344</v>
      </c>
      <c r="U300" s="14">
        <f ca="1" t="shared" si="80"/>
        <v>0.0432631126456969</v>
      </c>
      <c r="V300" s="9">
        <f ca="1" t="shared" si="81"/>
        <v>0.568074295899565</v>
      </c>
      <c r="W300" s="16">
        <f ca="1" t="shared" si="87"/>
        <v>0.875738375528385</v>
      </c>
      <c r="X300" s="17">
        <f ca="1" t="shared" si="82"/>
        <v>0.269557835876867</v>
      </c>
      <c r="Y300" s="9">
        <f ca="1" t="shared" si="83"/>
        <v>0.271021512199568</v>
      </c>
      <c r="Z300" s="5">
        <f ca="1" t="shared" si="84"/>
        <v>0.0407334206160641</v>
      </c>
      <c r="AA300">
        <f ca="1" t="shared" si="75"/>
        <v>0</v>
      </c>
      <c r="AB300">
        <f ca="1" t="shared" si="71"/>
        <v>9748.4024</v>
      </c>
      <c r="AC300">
        <f ca="1" t="shared" si="85"/>
        <v>0</v>
      </c>
      <c r="AD300" s="5">
        <f ca="1" t="shared" si="70"/>
        <v>0</v>
      </c>
      <c r="AE300">
        <f ca="1">IF(X300&gt;=$Y$1,I300,0)</f>
        <v>0</v>
      </c>
    </row>
    <row r="301" spans="1:31">
      <c r="A301" cm="1">
        <f ca="1" t="array" ref="A301">INDEX(Sheet1!$A$2:$J$621,RANDBETWEEN(1,COUNTA(Sheet1!$A$2:$A$621)),COLUMN(A300))</f>
        <v>3275645</v>
      </c>
      <c r="B301" t="str">
        <f ca="1">VLOOKUP($A301,Sheet1!$A$2:$J$621,COLUMN(B301)-COLUMN($B$4)+2,FALSE)</f>
        <v>2025-04-19 15:02:16</v>
      </c>
      <c r="C301" t="str">
        <f ca="1">VLOOKUP($A301,Sheet1!$A$2:$J$621,COLUMN(C301)-COLUMN($B$4)+2,FALSE)</f>
        <v>大双31.45  小双34.28  大单34.28</v>
      </c>
      <c r="D301" t="str">
        <f ca="1">VLOOKUP($A301,Sheet1!$A$2:$J$621,COLUMN(D301)-COLUMN($B$4)+2,FALSE)</f>
        <v>大双</v>
      </c>
      <c r="E301">
        <f ca="1">VLOOKUP($A301,Sheet1!$A$2:$J$621,COLUMN(E301)-COLUMN($B$4)+2,FALSE)</f>
        <v>100.01</v>
      </c>
      <c r="F301">
        <f ca="1">VLOOKUP($A301,Sheet1!$A$2:$J$621,COLUMN(F301)-COLUMN($B$4)+2,FALSE)</f>
        <v>18</v>
      </c>
      <c r="G301" t="str">
        <f ca="1">VLOOKUP($A301,Sheet1!$A$2:$J$621,COLUMN(G301)-COLUMN($B$4)+2,FALSE)</f>
        <v>大双</v>
      </c>
      <c r="H301">
        <f ca="1">VLOOKUP($A301,Sheet1!$A$2:$J$621,COLUMN(H301)-COLUMN($B$4)+2,FALSE)</f>
        <v>148.444</v>
      </c>
      <c r="I301">
        <f ca="1">VLOOKUP($A301,Sheet1!$A$2:$J$621,COLUMN(I301)-COLUMN($B$4)+2,FALSE)</f>
        <v>48.434</v>
      </c>
      <c r="J301" t="str">
        <f ca="1">VLOOKUP($A301,Sheet1!$A$2:$J$621,COLUMN(J301)-COLUMN($B$4)+2,FALSE)</f>
        <v>是</v>
      </c>
      <c r="K301">
        <f ca="1" t="shared" si="72"/>
        <v>1</v>
      </c>
      <c r="L301" s="7">
        <f ca="1" t="shared" si="73"/>
        <v>1</v>
      </c>
      <c r="M301" s="7" cm="1">
        <f ca="1" t="array" ref="M301">IF(L300="",IF(OR(G300=0,G300=""),M300,""),IF(ROW()&lt;32,"",AVERAGE(IF(OFFSET(L$2,ROW()-31,0,30,1)&lt;&gt;"",OFFSET(L$2,ROW()-31,0,30,1)))))</f>
        <v>0.733333333333333</v>
      </c>
      <c r="N301" s="8">
        <f ca="1" t="shared" si="86"/>
        <v>0.750537634408602</v>
      </c>
      <c r="O301" s="7">
        <f ca="1" t="array" ref="O301">IF(L300="","",IF(ROW()&lt;32,"",AVERAGE(IF(OFFSET(L$2,ROW()-21,0,20,1)&lt;&gt;"",OFFSET(L$2,ROW()-21,0,20,1)))))</f>
        <v>0.75</v>
      </c>
      <c r="P301" s="8">
        <f ca="1" t="shared" si="77"/>
        <v>0.766129032258065</v>
      </c>
      <c r="Q301" s="7">
        <f ca="1" t="shared" si="74"/>
        <v>48.434</v>
      </c>
      <c r="R301" s="7">
        <f ca="1" t="shared" si="76"/>
        <v>8680.42079999991</v>
      </c>
      <c r="S301" s="14">
        <f ca="1" t="shared" si="78"/>
        <v>0.0031512384822781</v>
      </c>
      <c r="T301" s="15">
        <f ca="1" t="shared" si="79"/>
        <v>0.750537634408602</v>
      </c>
      <c r="U301" s="14">
        <f ca="1" t="shared" si="80"/>
        <v>0.0432631126456969</v>
      </c>
      <c r="V301" s="9">
        <f ca="1" t="shared" si="81"/>
        <v>0.645052283665308</v>
      </c>
      <c r="W301" s="16">
        <f ca="1" t="shared" si="87"/>
        <v>1.01604439778011</v>
      </c>
      <c r="X301" s="17">
        <f ca="1" t="shared" si="82"/>
        <v>0.304183632777237</v>
      </c>
      <c r="Y301" s="9">
        <f ca="1" t="shared" si="83"/>
        <v>0.275138185736127</v>
      </c>
      <c r="Z301" s="5">
        <f ca="1" t="shared" si="84"/>
        <v>0.0375085293270336</v>
      </c>
      <c r="AA301">
        <f ca="1" t="shared" si="75"/>
        <v>0</v>
      </c>
      <c r="AB301">
        <f ca="1" t="shared" si="71"/>
        <v>9748.4024</v>
      </c>
      <c r="AC301">
        <f ca="1" t="shared" si="85"/>
        <v>0</v>
      </c>
      <c r="AD301" s="5">
        <f ca="1" t="shared" si="70"/>
        <v>0</v>
      </c>
      <c r="AE301">
        <f ca="1">IF(X301&gt;=$Y$1,I301,0)</f>
        <v>0</v>
      </c>
    </row>
    <row r="302" spans="1:31">
      <c r="A302" cm="1">
        <f ca="1" t="array" ref="A302">INDEX(Sheet1!$A$2:$J$621,RANDBETWEEN(1,COUNTA(Sheet1!$A$2:$A$621)),COLUMN(A301))</f>
        <v>3275588</v>
      </c>
      <c r="B302" t="str">
        <f ca="1">VLOOKUP($A302,Sheet1!$A$2:$J$621,COLUMN(B302)-COLUMN($B$4)+2,FALSE)</f>
        <v>2025-04-19 11:42:40</v>
      </c>
      <c r="C302" t="str">
        <f ca="1">VLOOKUP($A302,Sheet1!$A$2:$J$621,COLUMN(C302)-COLUMN($B$4)+2,FALSE)</f>
        <v>小单32.36  大双32.36  大单35.28</v>
      </c>
      <c r="D302" t="str">
        <f ca="1">VLOOKUP($A302,Sheet1!$A$2:$J$621,COLUMN(D302)-COLUMN($B$4)+2,FALSE)</f>
        <v>大单</v>
      </c>
      <c r="E302">
        <f ca="1">VLOOKUP($A302,Sheet1!$A$2:$J$621,COLUMN(E302)-COLUMN($B$4)+2,FALSE)</f>
        <v>100</v>
      </c>
      <c r="F302">
        <f ca="1">VLOOKUP($A302,Sheet1!$A$2:$J$621,COLUMN(F302)-COLUMN($B$4)+2,FALSE)</f>
        <v>13</v>
      </c>
      <c r="G302" t="str">
        <f ca="1">VLOOKUP($A302,Sheet1!$A$2:$J$621,COLUMN(G302)-COLUMN($B$4)+2,FALSE)</f>
        <v>小单</v>
      </c>
      <c r="H302">
        <f ca="1">VLOOKUP($A302,Sheet1!$A$2:$J$621,COLUMN(H302)-COLUMN($B$4)+2,FALSE)</f>
        <v>0</v>
      </c>
      <c r="I302">
        <f ca="1">VLOOKUP($A302,Sheet1!$A$2:$J$621,COLUMN(I302)-COLUMN($B$4)+2,FALSE)</f>
        <v>-100</v>
      </c>
      <c r="J302" t="str">
        <f ca="1">VLOOKUP($A302,Sheet1!$A$2:$J$621,COLUMN(J302)-COLUMN($B$4)+2,FALSE)</f>
        <v>否</v>
      </c>
      <c r="K302">
        <f ca="1" t="shared" si="72"/>
        <v>0</v>
      </c>
      <c r="L302" s="7">
        <f ca="1" t="shared" si="73"/>
        <v>1</v>
      </c>
      <c r="M302" s="7" cm="1">
        <f ca="1" t="array" ref="M302">IF(L301="",IF(OR(G301=0,G301=""),M301,""),IF(ROW()&lt;32,"",AVERAGE(IF(OFFSET(L$2,ROW()-31,0,30,1)&lt;&gt;"",OFFSET(L$2,ROW()-31,0,30,1)))))</f>
        <v>0.733333333333333</v>
      </c>
      <c r="N302" s="8">
        <f ca="1" t="shared" si="86"/>
        <v>0.750537634408602</v>
      </c>
      <c r="O302" s="7">
        <f ca="1" t="array" ref="O302">IF(L301="","",IF(ROW()&lt;32,"",AVERAGE(IF(OFFSET(L$2,ROW()-21,0,20,1)&lt;&gt;"",OFFSET(L$2,ROW()-21,0,20,1)))))</f>
        <v>0.75</v>
      </c>
      <c r="P302" s="8">
        <f ca="1" t="shared" si="77"/>
        <v>0.766129032258065</v>
      </c>
      <c r="Q302" s="7">
        <f ca="1" t="shared" si="74"/>
        <v>-68.1</v>
      </c>
      <c r="R302" s="7">
        <f ca="1" t="shared" si="76"/>
        <v>8612.32079999991</v>
      </c>
      <c r="S302" s="14">
        <f ca="1" t="shared" si="78"/>
        <v>0.0031349452021331</v>
      </c>
      <c r="T302" s="15">
        <f ca="1" t="shared" si="79"/>
        <v>0.750537634408602</v>
      </c>
      <c r="U302" s="14">
        <f ca="1" t="shared" si="80"/>
        <v>0.0432631126456969</v>
      </c>
      <c r="V302" s="9">
        <f ca="1" t="shared" si="81"/>
        <v>0.730106577365279</v>
      </c>
      <c r="W302" s="16">
        <f ca="1" t="shared" si="87"/>
        <v>1.01173941302935</v>
      </c>
      <c r="X302" s="17">
        <f ca="1" t="shared" si="82"/>
        <v>0.312253675688114</v>
      </c>
      <c r="Y302" s="9">
        <f ca="1" t="shared" si="83"/>
        <v>0.279438978497118</v>
      </c>
      <c r="Z302" s="5">
        <f ca="1" t="shared" si="84"/>
        <v>0.0339520318055693</v>
      </c>
      <c r="AA302">
        <f ca="1" t="shared" si="75"/>
        <v>0</v>
      </c>
      <c r="AB302">
        <f ca="1" t="shared" si="71"/>
        <v>9748.4024</v>
      </c>
      <c r="AC302">
        <f ca="1" t="shared" si="85"/>
        <v>0</v>
      </c>
      <c r="AD302" s="5">
        <f ca="1" t="shared" si="70"/>
        <v>0</v>
      </c>
      <c r="AE302">
        <f ca="1">IF(X302&gt;=$Y$1,I302,0)</f>
        <v>0</v>
      </c>
    </row>
    <row r="303" spans="1:31">
      <c r="A303" cm="1">
        <f ca="1" t="array" ref="A303">INDEX(Sheet1!$A$2:$J$621,RANDBETWEEN(1,COUNTA(Sheet1!$A$2:$A$621)),COLUMN(A302))</f>
        <v>3275863</v>
      </c>
      <c r="B303" t="str">
        <f ca="1">VLOOKUP($A303,Sheet1!$A$2:$J$621,COLUMN(B303)-COLUMN($B$4)+2,FALSE)</f>
        <v>2025-04-20 04:18:10</v>
      </c>
      <c r="C303" t="str">
        <f ca="1">VLOOKUP($A303,Sheet1!$A$2:$J$621,COLUMN(C303)-COLUMN($B$4)+2,FALSE)</f>
        <v>小单31.45  小双34.28  大单34.28</v>
      </c>
      <c r="D303" t="str">
        <f ca="1">VLOOKUP($A303,Sheet1!$A$2:$J$621,COLUMN(D303)-COLUMN($B$4)+2,FALSE)</f>
        <v>小单</v>
      </c>
      <c r="E303">
        <f ca="1">VLOOKUP($A303,Sheet1!$A$2:$J$621,COLUMN(E303)-COLUMN($B$4)+2,FALSE)</f>
        <v>100.01</v>
      </c>
      <c r="F303">
        <f ca="1">VLOOKUP($A303,Sheet1!$A$2:$J$621,COLUMN(F303)-COLUMN($B$4)+2,FALSE)</f>
        <v>16</v>
      </c>
      <c r="G303" t="str">
        <f ca="1">VLOOKUP($A303,Sheet1!$A$2:$J$621,COLUMN(G303)-COLUMN($B$4)+2,FALSE)</f>
        <v>大双</v>
      </c>
      <c r="H303">
        <f ca="1">VLOOKUP($A303,Sheet1!$A$2:$J$621,COLUMN(H303)-COLUMN($B$4)+2,FALSE)</f>
        <v>0</v>
      </c>
      <c r="I303">
        <f ca="1">VLOOKUP($A303,Sheet1!$A$2:$J$621,COLUMN(I303)-COLUMN($B$4)+2,FALSE)</f>
        <v>-100.01</v>
      </c>
      <c r="J303" t="str">
        <f ca="1">VLOOKUP($A303,Sheet1!$A$2:$J$621,COLUMN(J303)-COLUMN($B$4)+2,FALSE)</f>
        <v>否</v>
      </c>
      <c r="K303">
        <f ca="1" t="shared" si="72"/>
        <v>0</v>
      </c>
      <c r="L303" s="7">
        <f ca="1" t="shared" si="73"/>
        <v>0</v>
      </c>
      <c r="M303" s="7" cm="1">
        <f ca="1" t="array" ref="M303">IF(L302="",IF(OR(G302=0,G302=""),M302,""),IF(ROW()&lt;32,"",AVERAGE(IF(OFFSET(L$2,ROW()-31,0,30,1)&lt;&gt;"",OFFSET(L$2,ROW()-31,0,30,1)))))</f>
        <v>0.7</v>
      </c>
      <c r="N303" s="8">
        <f ca="1" t="shared" si="86"/>
        <v>0.750537634408602</v>
      </c>
      <c r="O303" s="7">
        <f ca="1" t="array" ref="O303">IF(L302="","",IF(ROW()&lt;32,"",AVERAGE(IF(OFFSET(L$2,ROW()-21,0,20,1)&lt;&gt;"",OFFSET(L$2,ROW()-21,0,20,1)))))</f>
        <v>0.7</v>
      </c>
      <c r="P303" s="8">
        <f ca="1" t="shared" si="77"/>
        <v>0.719354838709677</v>
      </c>
      <c r="Q303" s="7">
        <f ca="1" t="shared" si="74"/>
        <v>-100.01</v>
      </c>
      <c r="R303" s="7">
        <f ca="1" t="shared" si="76"/>
        <v>8512.31079999991</v>
      </c>
      <c r="S303" s="14">
        <f ca="1" t="shared" si="78"/>
        <v>-0.0102745579061603</v>
      </c>
      <c r="T303" s="15">
        <f ca="1" t="shared" si="79"/>
        <v>0.750537634408602</v>
      </c>
      <c r="U303" s="14">
        <f ca="1" t="shared" si="80"/>
        <v>0.0432631126456969</v>
      </c>
      <c r="V303" s="9">
        <f ca="1" t="shared" si="81"/>
        <v>0.677897423973806</v>
      </c>
      <c r="W303" s="16">
        <f ca="1" t="shared" si="87"/>
        <v>0.875748920503613</v>
      </c>
      <c r="X303" s="17">
        <f ca="1" t="shared" si="82"/>
        <v>0.289410860163905</v>
      </c>
      <c r="Y303" s="9">
        <f ca="1" t="shared" si="83"/>
        <v>0.282678276828892</v>
      </c>
      <c r="Z303" s="5">
        <f ca="1" t="shared" si="84"/>
        <v>0.0298673667884015</v>
      </c>
      <c r="AA303">
        <f ca="1" t="shared" si="75"/>
        <v>0</v>
      </c>
      <c r="AB303">
        <f ca="1" t="shared" si="71"/>
        <v>9748.4024</v>
      </c>
      <c r="AC303">
        <f ca="1" t="shared" si="85"/>
        <v>1</v>
      </c>
      <c r="AD303" s="5">
        <f ca="1" t="shared" si="70"/>
        <v>0</v>
      </c>
      <c r="AE303">
        <f ca="1">IF(X303&gt;=$Y$1,I303,0)</f>
        <v>0</v>
      </c>
    </row>
    <row r="304" spans="1:31">
      <c r="A304" cm="1">
        <f ca="1" t="array" ref="A304">INDEX(Sheet1!$A$2:$J$621,RANDBETWEEN(1,COUNTA(Sheet1!$A$2:$A$621)),COLUMN(A303))</f>
        <v>3275734</v>
      </c>
      <c r="B304" t="str">
        <f ca="1">VLOOKUP($A304,Sheet1!$A$2:$J$621,COLUMN(B304)-COLUMN($B$4)+2,FALSE)</f>
        <v>2025-04-19 20:46:48</v>
      </c>
      <c r="C304" t="str">
        <f ca="1">VLOOKUP($A304,Sheet1!$A$2:$J$621,COLUMN(C304)-COLUMN($B$4)+2,FALSE)</f>
        <v>小单32.36  大双32.36  大单35.28</v>
      </c>
      <c r="D304" t="str">
        <f ca="1">VLOOKUP($A304,Sheet1!$A$2:$J$621,COLUMN(D304)-COLUMN($B$4)+2,FALSE)</f>
        <v>大单</v>
      </c>
      <c r="E304">
        <f ca="1">VLOOKUP($A304,Sheet1!$A$2:$J$621,COLUMN(E304)-COLUMN($B$4)+2,FALSE)</f>
        <v>100</v>
      </c>
      <c r="F304">
        <f ca="1">VLOOKUP($A304,Sheet1!$A$2:$J$621,COLUMN(F304)-COLUMN($B$4)+2,FALSE)</f>
        <v>10</v>
      </c>
      <c r="G304" t="str">
        <f ca="1">VLOOKUP($A304,Sheet1!$A$2:$J$621,COLUMN(G304)-COLUMN($B$4)+2,FALSE)</f>
        <v>小双</v>
      </c>
      <c r="H304">
        <f ca="1">VLOOKUP($A304,Sheet1!$A$2:$J$621,COLUMN(H304)-COLUMN($B$4)+2,FALSE)</f>
        <v>0</v>
      </c>
      <c r="I304">
        <f ca="1">VLOOKUP($A304,Sheet1!$A$2:$J$621,COLUMN(I304)-COLUMN($B$4)+2,FALSE)</f>
        <v>-100</v>
      </c>
      <c r="J304" t="str">
        <f ca="1">VLOOKUP($A304,Sheet1!$A$2:$J$621,COLUMN(J304)-COLUMN($B$4)+2,FALSE)</f>
        <v>否</v>
      </c>
      <c r="K304">
        <f ca="1" t="shared" si="72"/>
        <v>0</v>
      </c>
      <c r="L304" s="7">
        <f ca="1" t="shared" si="73"/>
        <v>0</v>
      </c>
      <c r="M304" s="7" cm="1">
        <f ca="1" t="array" ref="M304">IF(L303="",IF(OR(G303=0,G303=""),M303,""),IF(ROW()&lt;32,"",AVERAGE(IF(OFFSET(L$2,ROW()-31,0,30,1)&lt;&gt;"",OFFSET(L$2,ROW()-31,0,30,1)))))</f>
        <v>0.666666666666667</v>
      </c>
      <c r="N304" s="8">
        <f ca="1" t="shared" si="86"/>
        <v>0.654838709677419</v>
      </c>
      <c r="O304" s="7">
        <f ca="1" t="array" ref="O304">IF(L303="","",IF(ROW()&lt;32,"",AVERAGE(IF(OFFSET(L$2,ROW()-21,0,20,1)&lt;&gt;"",OFFSET(L$2,ROW()-21,0,20,1)))))</f>
        <v>0.65</v>
      </c>
      <c r="P304" s="8">
        <f ca="1" t="shared" si="77"/>
        <v>0.608064516129032</v>
      </c>
      <c r="Q304" s="7">
        <f ca="1" t="shared" si="74"/>
        <v>-100</v>
      </c>
      <c r="R304" s="7">
        <f ca="1" t="shared" si="76"/>
        <v>8412.31079999991</v>
      </c>
      <c r="S304" s="14">
        <f ca="1" t="shared" si="78"/>
        <v>-0.014051614366672</v>
      </c>
      <c r="T304" s="15">
        <f ca="1" t="shared" si="79"/>
        <v>0.654838709677419</v>
      </c>
      <c r="U304" s="14">
        <f ca="1" t="shared" si="80"/>
        <v>0.0464005106948244</v>
      </c>
      <c r="V304" s="9">
        <f ca="1" t="shared" si="81"/>
        <v>0.565173796540857</v>
      </c>
      <c r="W304" s="16">
        <f ca="1" t="shared" si="87"/>
        <v>0.76240654633935</v>
      </c>
      <c r="X304" s="17">
        <f ca="1" t="shared" si="82"/>
        <v>0.245590138705056</v>
      </c>
      <c r="Y304" s="9">
        <f ca="1" t="shared" si="83"/>
        <v>0.283521217670661</v>
      </c>
      <c r="Z304" s="5">
        <f ca="1" t="shared" si="84"/>
        <v>0.0284166563653963</v>
      </c>
      <c r="AA304">
        <f ca="1" t="shared" si="75"/>
        <v>0</v>
      </c>
      <c r="AB304">
        <f ca="1" t="shared" si="71"/>
        <v>9748.4024</v>
      </c>
      <c r="AC304">
        <f ca="1" t="shared" si="85"/>
        <v>0</v>
      </c>
      <c r="AD304" s="5">
        <f ca="1" t="shared" si="70"/>
        <v>0</v>
      </c>
      <c r="AE304">
        <f ca="1">IF(X304&gt;=$Y$1,I304,0)</f>
        <v>0</v>
      </c>
    </row>
    <row r="305" spans="1:31">
      <c r="A305" cm="1">
        <f ca="1" t="array" ref="A305">INDEX(Sheet1!$A$2:$J$621,RANDBETWEEN(1,COUNTA(Sheet1!$A$2:$A$621)),COLUMN(A304))</f>
        <v>3275910</v>
      </c>
      <c r="B305" t="str">
        <f ca="1">VLOOKUP($A305,Sheet1!$A$2:$J$621,COLUMN(B305)-COLUMN($B$4)+2,FALSE)</f>
        <v>2025-04-20 07:02:43</v>
      </c>
      <c r="C305" t="str">
        <f ca="1">VLOOKUP($A305,Sheet1!$A$2:$J$621,COLUMN(C305)-COLUMN($B$4)+2,FALSE)</f>
        <v>小单32.36  大双32.36  大单35.28</v>
      </c>
      <c r="D305" t="str">
        <f ca="1">VLOOKUP($A305,Sheet1!$A$2:$J$621,COLUMN(D305)-COLUMN($B$4)+2,FALSE)</f>
        <v>大单</v>
      </c>
      <c r="E305">
        <f ca="1">VLOOKUP($A305,Sheet1!$A$2:$J$621,COLUMN(E305)-COLUMN($B$4)+2,FALSE)</f>
        <v>100</v>
      </c>
      <c r="F305">
        <f ca="1">VLOOKUP($A305,Sheet1!$A$2:$J$621,COLUMN(F305)-COLUMN($B$4)+2,FALSE)</f>
        <v>16</v>
      </c>
      <c r="G305" t="str">
        <f ca="1">VLOOKUP($A305,Sheet1!$A$2:$J$621,COLUMN(G305)-COLUMN($B$4)+2,FALSE)</f>
        <v>大双</v>
      </c>
      <c r="H305">
        <f ca="1">VLOOKUP($A305,Sheet1!$A$2:$J$621,COLUMN(H305)-COLUMN($B$4)+2,FALSE)</f>
        <v>152.7392</v>
      </c>
      <c r="I305">
        <f ca="1">VLOOKUP($A305,Sheet1!$A$2:$J$621,COLUMN(I305)-COLUMN($B$4)+2,FALSE)</f>
        <v>52.7392</v>
      </c>
      <c r="J305" t="str">
        <f ca="1">VLOOKUP($A305,Sheet1!$A$2:$J$621,COLUMN(J305)-COLUMN($B$4)+2,FALSE)</f>
        <v>是</v>
      </c>
      <c r="K305">
        <f ca="1" t="shared" si="72"/>
        <v>1</v>
      </c>
      <c r="L305" s="7">
        <f ca="1" t="shared" si="73"/>
        <v>1</v>
      </c>
      <c r="M305" s="7" cm="1">
        <f ca="1" t="array" ref="M305">IF(L304="",IF(OR(G304=0,G304=""),M304,""),IF(ROW()&lt;32,"",AVERAGE(IF(OFFSET(L$2,ROW()-31,0,30,1)&lt;&gt;"",OFFSET(L$2,ROW()-31,0,30,1)))))</f>
        <v>0.666666666666667</v>
      </c>
      <c r="N305" s="8">
        <f ca="1" t="shared" si="86"/>
        <v>0.623655913978495</v>
      </c>
      <c r="O305" s="7">
        <f ca="1" t="array" ref="O305">IF(L304="","",IF(ROW()&lt;32,"",AVERAGE(IF(OFFSET(L$2,ROW()-21,0,20,1)&lt;&gt;"",OFFSET(L$2,ROW()-21,0,20,1)))))</f>
        <v>0.7</v>
      </c>
      <c r="P305" s="8">
        <f ca="1" t="shared" si="77"/>
        <v>0.654838709677419</v>
      </c>
      <c r="Q305" s="7">
        <f ca="1" t="shared" si="74"/>
        <v>52.7392</v>
      </c>
      <c r="R305" s="7">
        <f ca="1" t="shared" si="76"/>
        <v>8465.04999999991</v>
      </c>
      <c r="S305" s="14">
        <f ca="1" t="shared" si="78"/>
        <v>-0.0315526717797704</v>
      </c>
      <c r="T305" s="15">
        <f ca="1" t="shared" si="79"/>
        <v>0.623655913978495</v>
      </c>
      <c r="U305" s="14">
        <f ca="1" t="shared" si="80"/>
        <v>0.0576031031718894</v>
      </c>
      <c r="V305" s="9">
        <f ca="1" t="shared" si="81"/>
        <v>0.410068768018408</v>
      </c>
      <c r="W305" s="16">
        <f ca="1" t="shared" si="87"/>
        <v>0.762412899462522</v>
      </c>
      <c r="X305" s="17">
        <f ca="1" t="shared" si="82"/>
        <v>0.215232617058294</v>
      </c>
      <c r="Y305" s="9">
        <f ca="1" t="shared" si="83"/>
        <v>0.282988065310407</v>
      </c>
      <c r="Z305" s="5">
        <f ca="1" t="shared" si="84"/>
        <v>0.0295213655097839</v>
      </c>
      <c r="AA305">
        <f ca="1" t="shared" si="75"/>
        <v>0</v>
      </c>
      <c r="AB305">
        <f ca="1" t="shared" si="71"/>
        <v>9748.4024</v>
      </c>
      <c r="AC305">
        <f ca="1" t="shared" si="85"/>
        <v>0</v>
      </c>
      <c r="AD305" s="5">
        <f ca="1" t="shared" si="70"/>
        <v>0</v>
      </c>
      <c r="AE305">
        <f ca="1">IF(X305&gt;=$Y$1,I305,0)</f>
        <v>0</v>
      </c>
    </row>
    <row r="306" spans="1:31">
      <c r="A306" cm="1">
        <f ca="1" t="array" ref="A306">INDEX(Sheet1!$A$2:$J$621,RANDBETWEEN(1,COUNTA(Sheet1!$A$2:$A$621)),COLUMN(A305))</f>
        <v>3275481</v>
      </c>
      <c r="B306" t="str">
        <f ca="1">VLOOKUP($A306,Sheet1!$A$2:$J$621,COLUMN(B306)-COLUMN($B$4)+2,FALSE)</f>
        <v>2025-04-19 05:28:10</v>
      </c>
      <c r="C306" t="str">
        <f ca="1">VLOOKUP($A306,Sheet1!$A$2:$J$621,COLUMN(C306)-COLUMN($B$4)+2,FALSE)</f>
        <v>大双31.45  小双34.28  大单34.28</v>
      </c>
      <c r="D306" t="str">
        <f ca="1">VLOOKUP($A306,Sheet1!$A$2:$J$621,COLUMN(D306)-COLUMN($B$4)+2,FALSE)</f>
        <v>大双</v>
      </c>
      <c r="E306">
        <f ca="1">VLOOKUP($A306,Sheet1!$A$2:$J$621,COLUMN(E306)-COLUMN($B$4)+2,FALSE)</f>
        <v>100.01</v>
      </c>
      <c r="F306">
        <f ca="1">VLOOKUP($A306,Sheet1!$A$2:$J$621,COLUMN(F306)-COLUMN($B$4)+2,FALSE)</f>
        <v>8</v>
      </c>
      <c r="G306" t="str">
        <f ca="1">VLOOKUP($A306,Sheet1!$A$2:$J$621,COLUMN(G306)-COLUMN($B$4)+2,FALSE)</f>
        <v>小双</v>
      </c>
      <c r="H306">
        <f ca="1">VLOOKUP($A306,Sheet1!$A$2:$J$621,COLUMN(H306)-COLUMN($B$4)+2,FALSE)</f>
        <v>148.4324</v>
      </c>
      <c r="I306">
        <f ca="1">VLOOKUP($A306,Sheet1!$A$2:$J$621,COLUMN(I306)-COLUMN($B$4)+2,FALSE)</f>
        <v>48.4224</v>
      </c>
      <c r="J306" t="str">
        <f ca="1">VLOOKUP($A306,Sheet1!$A$2:$J$621,COLUMN(J306)-COLUMN($B$4)+2,FALSE)</f>
        <v>是</v>
      </c>
      <c r="K306">
        <f ca="1" t="shared" si="72"/>
        <v>1</v>
      </c>
      <c r="L306" s="7">
        <f ca="1" t="shared" si="73"/>
        <v>1</v>
      </c>
      <c r="M306" s="7" cm="1">
        <f ca="1" t="array" ref="M306">IF(L305="",IF(OR(G305=0,G305=""),M305,""),IF(ROW()&lt;32,"",AVERAGE(IF(OFFSET(L$2,ROW()-31,0,30,1)&lt;&gt;"",OFFSET(L$2,ROW()-31,0,30,1)))))</f>
        <v>0.666666666666667</v>
      </c>
      <c r="N306" s="8">
        <f ca="1" t="shared" si="86"/>
        <v>0.688172043010753</v>
      </c>
      <c r="O306" s="7">
        <f ca="1" t="array" ref="O306">IF(L305="","",IF(ROW()&lt;32,"",AVERAGE(IF(OFFSET(L$2,ROW()-21,0,20,1)&lt;&gt;"",OFFSET(L$2,ROW()-21,0,20,1)))))</f>
        <v>0.7</v>
      </c>
      <c r="P306" s="8">
        <f ca="1" t="shared" si="77"/>
        <v>0.719354838709677</v>
      </c>
      <c r="Q306" s="7">
        <f ca="1" t="shared" si="74"/>
        <v>48.4224</v>
      </c>
      <c r="R306" s="7">
        <f ca="1" t="shared" si="76"/>
        <v>8513.47239999991</v>
      </c>
      <c r="S306" s="14">
        <f ca="1" t="shared" si="78"/>
        <v>-0.0313648280748533</v>
      </c>
      <c r="T306" s="15">
        <f ca="1" t="shared" si="79"/>
        <v>0.688172043010753</v>
      </c>
      <c r="U306" s="14">
        <f ca="1" t="shared" si="80"/>
        <v>0.0576031031718894</v>
      </c>
      <c r="V306" s="9">
        <f ca="1" t="shared" si="81"/>
        <v>0.295265481866974</v>
      </c>
      <c r="W306" s="16">
        <f ca="1" t="shared" si="87"/>
        <v>0.762393566934711</v>
      </c>
      <c r="X306" s="17">
        <f ca="1" t="shared" si="82"/>
        <v>0.216709934108296</v>
      </c>
      <c r="Y306" s="9">
        <f ca="1" t="shared" si="83"/>
        <v>0.282234380989986</v>
      </c>
      <c r="Z306" s="5">
        <f ca="1" t="shared" si="84"/>
        <v>0.0308837717322485</v>
      </c>
      <c r="AA306">
        <f ca="1" t="shared" si="75"/>
        <v>0</v>
      </c>
      <c r="AB306">
        <f ca="1" t="shared" si="71"/>
        <v>9748.4024</v>
      </c>
      <c r="AC306">
        <f ca="1" t="shared" si="85"/>
        <v>0</v>
      </c>
      <c r="AD306" s="5">
        <f ca="1" t="shared" si="70"/>
        <v>0</v>
      </c>
      <c r="AE306">
        <f ca="1">IF(X306&gt;=$Y$1,I306,0)</f>
        <v>0</v>
      </c>
    </row>
    <row r="307" spans="1:31">
      <c r="A307" cm="1">
        <f ca="1" t="array" ref="A307">INDEX(Sheet1!$A$2:$J$621,RANDBETWEEN(1,COUNTA(Sheet1!$A$2:$A$621)),COLUMN(A306))</f>
        <v>3275678</v>
      </c>
      <c r="B307" t="str">
        <f ca="1">VLOOKUP($A307,Sheet1!$A$2:$J$621,COLUMN(B307)-COLUMN($B$4)+2,FALSE)</f>
        <v>2025-04-19 16:57:44</v>
      </c>
      <c r="C307" t="str">
        <f ca="1">VLOOKUP($A307,Sheet1!$A$2:$J$621,COLUMN(C307)-COLUMN($B$4)+2,FALSE)</f>
        <v>小单32.36  大双32.36  大单35.28</v>
      </c>
      <c r="D307" t="str">
        <f ca="1">VLOOKUP($A307,Sheet1!$A$2:$J$621,COLUMN(D307)-COLUMN($B$4)+2,FALSE)</f>
        <v>大单</v>
      </c>
      <c r="E307">
        <f ca="1">VLOOKUP($A307,Sheet1!$A$2:$J$621,COLUMN(E307)-COLUMN($B$4)+2,FALSE)</f>
        <v>100</v>
      </c>
      <c r="F307">
        <f ca="1">VLOOKUP($A307,Sheet1!$A$2:$J$621,COLUMN(F307)-COLUMN($B$4)+2,FALSE)</f>
        <v>8</v>
      </c>
      <c r="G307" t="str">
        <f ca="1">VLOOKUP($A307,Sheet1!$A$2:$J$621,COLUMN(G307)-COLUMN($B$4)+2,FALSE)</f>
        <v>小双</v>
      </c>
      <c r="H307">
        <f ca="1">VLOOKUP($A307,Sheet1!$A$2:$J$621,COLUMN(H307)-COLUMN($B$4)+2,FALSE)</f>
        <v>0</v>
      </c>
      <c r="I307">
        <f ca="1">VLOOKUP($A307,Sheet1!$A$2:$J$621,COLUMN(I307)-COLUMN($B$4)+2,FALSE)</f>
        <v>-100</v>
      </c>
      <c r="J307" t="str">
        <f ca="1">VLOOKUP($A307,Sheet1!$A$2:$J$621,COLUMN(J307)-COLUMN($B$4)+2,FALSE)</f>
        <v>否</v>
      </c>
      <c r="K307">
        <f ca="1" t="shared" si="72"/>
        <v>0</v>
      </c>
      <c r="L307" s="7">
        <f ca="1" t="shared" si="73"/>
        <v>0</v>
      </c>
      <c r="M307" s="7" cm="1">
        <f ca="1" t="array" ref="M307">IF(L306="",IF(OR(G306=0,G306=""),M306,""),IF(ROW()&lt;32,"",AVERAGE(IF(OFFSET(L$2,ROW()-31,0,30,1)&lt;&gt;"",OFFSET(L$2,ROW()-31,0,30,1)))))</f>
        <v>0.633333333333333</v>
      </c>
      <c r="N307" s="8">
        <f ca="1" t="shared" si="86"/>
        <v>0.688172043010753</v>
      </c>
      <c r="O307" s="7">
        <f ca="1" t="array" ref="O307">IF(L306="","",IF(ROW()&lt;32,"",AVERAGE(IF(OFFSET(L$2,ROW()-21,0,20,1)&lt;&gt;"",OFFSET(L$2,ROW()-21,0,20,1)))))</f>
        <v>0.65</v>
      </c>
      <c r="P307" s="8">
        <f ca="1" t="shared" si="77"/>
        <v>0.67258064516129</v>
      </c>
      <c r="Q307" s="7">
        <f ca="1" t="shared" si="74"/>
        <v>-100</v>
      </c>
      <c r="R307" s="7">
        <f ca="1" t="shared" si="76"/>
        <v>8413.47239999991</v>
      </c>
      <c r="S307" s="14">
        <f ca="1" t="shared" si="78"/>
        <v>-0.0316702355518851</v>
      </c>
      <c r="T307" s="15">
        <f ca="1" t="shared" si="79"/>
        <v>0.688172043010753</v>
      </c>
      <c r="U307" s="14">
        <f ca="1" t="shared" si="80"/>
        <v>0.0576031031718894</v>
      </c>
      <c r="V307" s="9">
        <f ca="1" t="shared" si="81"/>
        <v>0.170461017754519</v>
      </c>
      <c r="W307" s="16">
        <f ca="1" t="shared" si="87"/>
        <v>0.75877705095621</v>
      </c>
      <c r="X307" s="17">
        <f ca="1" t="shared" si="82"/>
        <v>0.203776213856091</v>
      </c>
      <c r="Y307" s="9">
        <f ca="1" t="shared" si="83"/>
        <v>0.280560179863215</v>
      </c>
      <c r="Z307" s="5">
        <f ca="1" t="shared" si="84"/>
        <v>0.0336099007474025</v>
      </c>
      <c r="AA307">
        <f ca="1" t="shared" si="75"/>
        <v>0</v>
      </c>
      <c r="AB307">
        <f ca="1" t="shared" si="71"/>
        <v>9748.4024</v>
      </c>
      <c r="AC307">
        <f ca="1" t="shared" si="85"/>
        <v>0</v>
      </c>
      <c r="AD307" s="5">
        <f ca="1" t="shared" si="70"/>
        <v>0</v>
      </c>
      <c r="AE307">
        <f ca="1">IF(X307&gt;=$Y$1,I307,0)</f>
        <v>0</v>
      </c>
    </row>
    <row r="308" spans="1:31">
      <c r="A308" cm="1">
        <f ca="1" t="array" ref="A308">INDEX(Sheet1!$A$2:$J$621,RANDBETWEEN(1,COUNTA(Sheet1!$A$2:$A$621)),COLUMN(A307))</f>
        <v>3275513</v>
      </c>
      <c r="B308" t="str">
        <f ca="1">VLOOKUP($A308,Sheet1!$A$2:$J$621,COLUMN(B308)-COLUMN($B$4)+2,FALSE)</f>
        <v>2025-04-19 07:20:13</v>
      </c>
      <c r="C308" t="str">
        <f ca="1">VLOOKUP($A308,Sheet1!$A$2:$J$621,COLUMN(C308)-COLUMN($B$4)+2,FALSE)</f>
        <v>小单31.45  小双34.28  大单34.28</v>
      </c>
      <c r="D308" t="str">
        <f ca="1">VLOOKUP($A308,Sheet1!$A$2:$J$621,COLUMN(D308)-COLUMN($B$4)+2,FALSE)</f>
        <v>小单</v>
      </c>
      <c r="E308">
        <f ca="1">VLOOKUP($A308,Sheet1!$A$2:$J$621,COLUMN(E308)-COLUMN($B$4)+2,FALSE)</f>
        <v>100.01</v>
      </c>
      <c r="F308">
        <f ca="1">VLOOKUP($A308,Sheet1!$A$2:$J$621,COLUMN(F308)-COLUMN($B$4)+2,FALSE)</f>
        <v>10</v>
      </c>
      <c r="G308" t="str">
        <f ca="1">VLOOKUP($A308,Sheet1!$A$2:$J$621,COLUMN(G308)-COLUMN($B$4)+2,FALSE)</f>
        <v>小双</v>
      </c>
      <c r="H308">
        <f ca="1">VLOOKUP($A308,Sheet1!$A$2:$J$621,COLUMN(H308)-COLUMN($B$4)+2,FALSE)</f>
        <v>148.4324</v>
      </c>
      <c r="I308">
        <f ca="1">VLOOKUP($A308,Sheet1!$A$2:$J$621,COLUMN(I308)-COLUMN($B$4)+2,FALSE)</f>
        <v>48.4224</v>
      </c>
      <c r="J308" t="str">
        <f ca="1">VLOOKUP($A308,Sheet1!$A$2:$J$621,COLUMN(J308)-COLUMN($B$4)+2,FALSE)</f>
        <v>是</v>
      </c>
      <c r="K308">
        <f ca="1" t="shared" si="72"/>
        <v>1</v>
      </c>
      <c r="L308" s="7">
        <f ca="1" t="shared" si="73"/>
        <v>1</v>
      </c>
      <c r="M308" s="7" cm="1">
        <f ca="1" t="array" ref="M308">IF(L307="",IF(OR(G307=0,G307=""),M307,""),IF(ROW()&lt;32,"",AVERAGE(IF(OFFSET(L$2,ROW()-31,0,30,1)&lt;&gt;"",OFFSET(L$2,ROW()-31,0,30,1)))))</f>
        <v>0.633333333333333</v>
      </c>
      <c r="N308" s="8">
        <f ca="1" t="shared" si="86"/>
        <v>0.59247311827957</v>
      </c>
      <c r="O308" s="7">
        <f ca="1" t="array" ref="O308">IF(L307="","",IF(ROW()&lt;32,"",AVERAGE(IF(OFFSET(L$2,ROW()-21,0,20,1)&lt;&gt;"",OFFSET(L$2,ROW()-21,0,20,1)))))</f>
        <v>0.65</v>
      </c>
      <c r="P308" s="8">
        <f ca="1" t="shared" si="77"/>
        <v>0.608064516129032</v>
      </c>
      <c r="Q308" s="7">
        <f ca="1" t="shared" si="74"/>
        <v>48.4224</v>
      </c>
      <c r="R308" s="7">
        <f ca="1" t="shared" si="76"/>
        <v>8461.89479999991</v>
      </c>
      <c r="S308" s="14">
        <f ca="1" t="shared" si="78"/>
        <v>-0.0482859883799915</v>
      </c>
      <c r="T308" s="15">
        <f ca="1" t="shared" si="79"/>
        <v>0.59247311827957</v>
      </c>
      <c r="U308" s="14">
        <f ca="1" t="shared" si="80"/>
        <v>0.0576031031718894</v>
      </c>
      <c r="V308" s="9">
        <f ca="1" t="shared" si="81"/>
        <v>0.0263941461337956</v>
      </c>
      <c r="W308" s="16">
        <f ca="1" t="shared" si="87"/>
        <v>0.659826929733472</v>
      </c>
      <c r="X308" s="17">
        <f ca="1" t="shared" si="82"/>
        <v>0.155350003777076</v>
      </c>
      <c r="Y308" s="9">
        <f ca="1" t="shared" si="83"/>
        <v>0.276235145615248</v>
      </c>
      <c r="Z308" s="5">
        <f ca="1" t="shared" si="84"/>
        <v>0.040408148548957</v>
      </c>
      <c r="AA308">
        <f ca="1" t="shared" si="75"/>
        <v>0</v>
      </c>
      <c r="AB308">
        <f ca="1" t="shared" si="71"/>
        <v>9748.4024</v>
      </c>
      <c r="AC308">
        <f ca="1" t="shared" si="85"/>
        <v>0</v>
      </c>
      <c r="AD308" s="5">
        <f ca="1" t="shared" si="70"/>
        <v>0</v>
      </c>
      <c r="AE308">
        <f ca="1">IF(X308&gt;=$Y$1,I308,0)</f>
        <v>0</v>
      </c>
    </row>
    <row r="309" spans="1:31">
      <c r="A309" cm="1">
        <f ca="1" t="array" ref="A309">INDEX(Sheet1!$A$2:$J$621,RANDBETWEEN(1,COUNTA(Sheet1!$A$2:$A$621)),COLUMN(A308))</f>
        <v>3275938</v>
      </c>
      <c r="B309" t="str">
        <f ca="1">VLOOKUP($A309,Sheet1!$A$2:$J$621,COLUMN(B309)-COLUMN($B$4)+2,FALSE)</f>
        <v>2025-04-20 08:40:39</v>
      </c>
      <c r="C309" t="str">
        <f ca="1">VLOOKUP($A309,Sheet1!$A$2:$J$621,COLUMN(C309)-COLUMN($B$4)+2,FALSE)</f>
        <v>大双31.45  小双34.28  大单34.28</v>
      </c>
      <c r="D309" t="str">
        <f ca="1">VLOOKUP($A309,Sheet1!$A$2:$J$621,COLUMN(D309)-COLUMN($B$4)+2,FALSE)</f>
        <v>大双</v>
      </c>
      <c r="E309">
        <f ca="1">VLOOKUP($A309,Sheet1!$A$2:$J$621,COLUMN(E309)-COLUMN($B$4)+2,FALSE)</f>
        <v>100.01</v>
      </c>
      <c r="F309">
        <f ca="1">VLOOKUP($A309,Sheet1!$A$2:$J$621,COLUMN(F309)-COLUMN($B$4)+2,FALSE)</f>
        <v>8</v>
      </c>
      <c r="G309" t="str">
        <f ca="1">VLOOKUP($A309,Sheet1!$A$2:$J$621,COLUMN(G309)-COLUMN($B$4)+2,FALSE)</f>
        <v>小双</v>
      </c>
      <c r="H309">
        <f ca="1">VLOOKUP($A309,Sheet1!$A$2:$J$621,COLUMN(H309)-COLUMN($B$4)+2,FALSE)</f>
        <v>148.4324</v>
      </c>
      <c r="I309">
        <f ca="1">VLOOKUP($A309,Sheet1!$A$2:$J$621,COLUMN(I309)-COLUMN($B$4)+2,FALSE)</f>
        <v>48.4224</v>
      </c>
      <c r="J309" t="str">
        <f ca="1">VLOOKUP($A309,Sheet1!$A$2:$J$621,COLUMN(J309)-COLUMN($B$4)+2,FALSE)</f>
        <v>是</v>
      </c>
      <c r="K309">
        <f ca="1" t="shared" si="72"/>
        <v>1</v>
      </c>
      <c r="L309" s="7">
        <f ca="1" t="shared" si="73"/>
        <v>1</v>
      </c>
      <c r="M309" s="7" cm="1">
        <f ca="1" t="array" ref="M309">IF(L308="",IF(OR(G308=0,G308=""),M308,""),IF(ROW()&lt;32,"",AVERAGE(IF(OFFSET(L$2,ROW()-31,0,30,1)&lt;&gt;"",OFFSET(L$2,ROW()-31,0,30,1)))))</f>
        <v>0.666666666666667</v>
      </c>
      <c r="N309" s="8">
        <f ca="1" t="shared" si="86"/>
        <v>0.656989247311828</v>
      </c>
      <c r="O309" s="7">
        <f ca="1" t="array" ref="O309">IF(L308="","",IF(ROW()&lt;32,"",AVERAGE(IF(OFFSET(L$2,ROW()-21,0,20,1)&lt;&gt;"",OFFSET(L$2,ROW()-21,0,20,1)))))</f>
        <v>0.65</v>
      </c>
      <c r="P309" s="8">
        <f ca="1" t="shared" si="77"/>
        <v>0.67258064516129</v>
      </c>
      <c r="Q309" s="7">
        <f ca="1" t="shared" si="74"/>
        <v>48.4224</v>
      </c>
      <c r="R309" s="7">
        <f ca="1" t="shared" si="76"/>
        <v>8510.31719999991</v>
      </c>
      <c r="S309" s="14">
        <f ca="1" t="shared" si="78"/>
        <v>-0.0318560170999568</v>
      </c>
      <c r="T309" s="15">
        <f ca="1" t="shared" si="79"/>
        <v>0.656989247311828</v>
      </c>
      <c r="U309" s="14">
        <f ca="1" t="shared" si="80"/>
        <v>0.0576031031718894</v>
      </c>
      <c r="V309" s="9">
        <f ca="1" t="shared" si="81"/>
        <v>-0.0791645187067109</v>
      </c>
      <c r="W309" s="16">
        <f ca="1" t="shared" si="87"/>
        <v>0.659826929733472</v>
      </c>
      <c r="X309" s="17">
        <f ca="1" t="shared" si="82"/>
        <v>0.162626354483488</v>
      </c>
      <c r="Y309" s="9">
        <f ca="1" t="shared" si="83"/>
        <v>0.271848179203817</v>
      </c>
      <c r="Z309" s="5">
        <f ca="1" t="shared" si="84"/>
        <v>0.0450888530291631</v>
      </c>
      <c r="AA309">
        <f ca="1" t="shared" si="75"/>
        <v>0</v>
      </c>
      <c r="AB309">
        <f ca="1" t="shared" si="71"/>
        <v>9748.4024</v>
      </c>
      <c r="AC309">
        <f ca="1" t="shared" si="85"/>
        <v>0</v>
      </c>
      <c r="AD309" s="5">
        <f ca="1" t="shared" si="70"/>
        <v>0</v>
      </c>
      <c r="AE309">
        <f ca="1">IF(X309&gt;=$Y$1,I309,0)</f>
        <v>0</v>
      </c>
    </row>
    <row r="310" spans="1:31">
      <c r="A310" cm="1">
        <f ca="1" t="array" ref="A310">INDEX(Sheet1!$A$2:$J$621,RANDBETWEEN(1,COUNTA(Sheet1!$A$2:$A$621)),COLUMN(A309))</f>
        <v>3275666</v>
      </c>
      <c r="B310" t="str">
        <f ca="1">VLOOKUP($A310,Sheet1!$A$2:$J$621,COLUMN(B310)-COLUMN($B$4)+2,FALSE)</f>
        <v>2025-04-19 16:15:44</v>
      </c>
      <c r="C310" t="str">
        <f ca="1">VLOOKUP($A310,Sheet1!$A$2:$J$621,COLUMN(C310)-COLUMN($B$4)+2,FALSE)</f>
        <v>小单32.36  小双35.28  大双32.36</v>
      </c>
      <c r="D310" t="str">
        <f ca="1">VLOOKUP($A310,Sheet1!$A$2:$J$621,COLUMN(D310)-COLUMN($B$4)+2,FALSE)</f>
        <v>小双</v>
      </c>
      <c r="E310">
        <f ca="1">VLOOKUP($A310,Sheet1!$A$2:$J$621,COLUMN(E310)-COLUMN($B$4)+2,FALSE)</f>
        <v>100</v>
      </c>
      <c r="F310">
        <f ca="1">VLOOKUP($A310,Sheet1!$A$2:$J$621,COLUMN(F310)-COLUMN($B$4)+2,FALSE)</f>
        <v>6</v>
      </c>
      <c r="G310" t="str">
        <f ca="1">VLOOKUP($A310,Sheet1!$A$2:$J$621,COLUMN(G310)-COLUMN($B$4)+2,FALSE)</f>
        <v>小双</v>
      </c>
      <c r="H310">
        <f ca="1">VLOOKUP($A310,Sheet1!$A$2:$J$621,COLUMN(H310)-COLUMN($B$4)+2,FALSE)</f>
        <v>152.7624</v>
      </c>
      <c r="I310">
        <f ca="1">VLOOKUP($A310,Sheet1!$A$2:$J$621,COLUMN(I310)-COLUMN($B$4)+2,FALSE)</f>
        <v>52.7624</v>
      </c>
      <c r="J310" t="str">
        <f ca="1">VLOOKUP($A310,Sheet1!$A$2:$J$621,COLUMN(J310)-COLUMN($B$4)+2,FALSE)</f>
        <v>是</v>
      </c>
      <c r="K310">
        <f ca="1" t="shared" si="72"/>
        <v>1</v>
      </c>
      <c r="L310" s="7">
        <f ca="1" t="shared" si="73"/>
        <v>1</v>
      </c>
      <c r="M310" s="7" cm="1">
        <f ca="1" t="array" ref="M310">IF(L309="",IF(OR(G309=0,G309=""),M309,""),IF(ROW()&lt;32,"",AVERAGE(IF(OFFSET(L$2,ROW()-31,0,30,1)&lt;&gt;"",OFFSET(L$2,ROW()-31,0,30,1)))))</f>
        <v>0.7</v>
      </c>
      <c r="N310" s="8">
        <f ca="1" t="shared" si="86"/>
        <v>0.688172043010753</v>
      </c>
      <c r="O310" s="7">
        <f ca="1" t="array" ref="O310">IF(L309="","",IF(ROW()&lt;32,"",AVERAGE(IF(OFFSET(L$2,ROW()-21,0,20,1)&lt;&gt;"",OFFSET(L$2,ROW()-21,0,20,1)))))</f>
        <v>0.65</v>
      </c>
      <c r="P310" s="8">
        <f ca="1" t="shared" si="77"/>
        <v>0.67258064516129</v>
      </c>
      <c r="Q310" s="7">
        <f ca="1" t="shared" si="74"/>
        <v>52.7624</v>
      </c>
      <c r="R310" s="7">
        <f ca="1" t="shared" si="76"/>
        <v>8563.07959999991</v>
      </c>
      <c r="S310" s="14">
        <f ca="1" t="shared" si="78"/>
        <v>-0.015046838274683</v>
      </c>
      <c r="T310" s="15">
        <f ca="1" t="shared" si="79"/>
        <v>0.688172043010753</v>
      </c>
      <c r="U310" s="14">
        <f ca="1" t="shared" si="80"/>
        <v>0.0576031031718894</v>
      </c>
      <c r="V310" s="9">
        <f ca="1" t="shared" si="81"/>
        <v>-0.160740680533235</v>
      </c>
      <c r="W310" s="16">
        <f ca="1" t="shared" si="87"/>
        <v>0.755166827772408</v>
      </c>
      <c r="X310" s="17">
        <f ca="1" t="shared" si="82"/>
        <v>0.175282040892096</v>
      </c>
      <c r="Y310" s="9">
        <f ca="1" t="shared" si="83"/>
        <v>0.268529526232358</v>
      </c>
      <c r="Z310" s="5">
        <f ca="1" t="shared" si="84"/>
        <v>0.0482962367818893</v>
      </c>
      <c r="AA310">
        <f ca="1" t="shared" si="75"/>
        <v>0</v>
      </c>
      <c r="AB310">
        <f ca="1" t="shared" si="71"/>
        <v>9748.4024</v>
      </c>
      <c r="AC310">
        <f ca="1" t="shared" si="85"/>
        <v>0</v>
      </c>
      <c r="AD310" s="5">
        <f ca="1" t="shared" si="70"/>
        <v>0</v>
      </c>
      <c r="AE310">
        <f ca="1">IF(X310&gt;=$Y$1,I310,0)</f>
        <v>0</v>
      </c>
    </row>
    <row r="311" spans="1:31">
      <c r="A311" cm="1">
        <f ca="1" t="array" ref="A311">INDEX(Sheet1!$A$2:$J$621,RANDBETWEEN(1,COUNTA(Sheet1!$A$2:$A$621)),COLUMN(A310))</f>
        <v>3275441</v>
      </c>
      <c r="B311" t="str">
        <f ca="1">VLOOKUP($A311,Sheet1!$A$2:$J$621,COLUMN(B311)-COLUMN($B$4)+2,FALSE)</f>
        <v>2025-04-19 03:08:11</v>
      </c>
      <c r="C311" t="str">
        <f ca="1">VLOOKUP($A311,Sheet1!$A$2:$J$621,COLUMN(C311)-COLUMN($B$4)+2,FALSE)</f>
        <v>小单31.45  小双34.28  大单34.28</v>
      </c>
      <c r="D311" t="str">
        <f ca="1">VLOOKUP($A311,Sheet1!$A$2:$J$621,COLUMN(D311)-COLUMN($B$4)+2,FALSE)</f>
        <v>小单</v>
      </c>
      <c r="E311">
        <f ca="1">VLOOKUP($A311,Sheet1!$A$2:$J$621,COLUMN(E311)-COLUMN($B$4)+2,FALSE)</f>
        <v>100.01</v>
      </c>
      <c r="F311">
        <f ca="1">VLOOKUP($A311,Sheet1!$A$2:$J$621,COLUMN(F311)-COLUMN($B$4)+2,FALSE)</f>
        <v>20</v>
      </c>
      <c r="G311" t="str">
        <f ca="1">VLOOKUP($A311,Sheet1!$A$2:$J$621,COLUMN(G311)-COLUMN($B$4)+2,FALSE)</f>
        <v>大双</v>
      </c>
      <c r="H311">
        <f ca="1">VLOOKUP($A311,Sheet1!$A$2:$J$621,COLUMN(H311)-COLUMN($B$4)+2,FALSE)</f>
        <v>0</v>
      </c>
      <c r="I311">
        <f ca="1">VLOOKUP($A311,Sheet1!$A$2:$J$621,COLUMN(I311)-COLUMN($B$4)+2,FALSE)</f>
        <v>-100.01</v>
      </c>
      <c r="J311" t="str">
        <f ca="1">VLOOKUP($A311,Sheet1!$A$2:$J$621,COLUMN(J311)-COLUMN($B$4)+2,FALSE)</f>
        <v>否</v>
      </c>
      <c r="K311">
        <f ca="1" t="shared" si="72"/>
        <v>0</v>
      </c>
      <c r="L311" s="7">
        <f ca="1" t="shared" si="73"/>
        <v>0</v>
      </c>
      <c r="M311" s="7" cm="1">
        <f ca="1" t="array" ref="M311">IF(L310="",IF(OR(G310=0,G310=""),M310,""),IF(ROW()&lt;32,"",AVERAGE(IF(OFFSET(L$2,ROW()-31,0,30,1)&lt;&gt;"",OFFSET(L$2,ROW()-31,0,30,1)))))</f>
        <v>0.7</v>
      </c>
      <c r="N311" s="8">
        <f ca="1" t="shared" si="86"/>
        <v>0.719354838709677</v>
      </c>
      <c r="O311" s="7">
        <f ca="1" t="array" ref="O311">IF(L310="","",IF(ROW()&lt;32,"",AVERAGE(IF(OFFSET(L$2,ROW()-21,0,20,1)&lt;&gt;"",OFFSET(L$2,ROW()-21,0,20,1)))))</f>
        <v>0.6</v>
      </c>
      <c r="P311" s="8">
        <f ca="1" t="shared" si="77"/>
        <v>0.625806451612903</v>
      </c>
      <c r="Q311" s="7">
        <f ca="1" t="shared" si="74"/>
        <v>-100.01</v>
      </c>
      <c r="R311" s="7">
        <f ca="1" t="shared" si="76"/>
        <v>8463.06959999991</v>
      </c>
      <c r="S311" s="14">
        <f ca="1" t="shared" si="78"/>
        <v>0.00266533438197416</v>
      </c>
      <c r="T311" s="15">
        <f ca="1" t="shared" si="79"/>
        <v>0.719354838709677</v>
      </c>
      <c r="U311" s="14">
        <f ca="1" t="shared" si="80"/>
        <v>0.0576031031718894</v>
      </c>
      <c r="V311" s="9">
        <f ca="1" t="shared" si="81"/>
        <v>-0.17468225914368</v>
      </c>
      <c r="W311" s="16">
        <f ca="1" t="shared" si="87"/>
        <v>0.871779935275081</v>
      </c>
      <c r="X311" s="17">
        <f ca="1" t="shared" si="82"/>
        <v>0.197099404718101</v>
      </c>
      <c r="Y311" s="9">
        <f ca="1" t="shared" si="83"/>
        <v>0.265787204961567</v>
      </c>
      <c r="Z311" s="5">
        <f ca="1" t="shared" si="84"/>
        <v>0.0499115724655171</v>
      </c>
      <c r="AA311">
        <f ca="1" t="shared" si="75"/>
        <v>0</v>
      </c>
      <c r="AB311">
        <f ca="1" t="shared" si="71"/>
        <v>9748.4024</v>
      </c>
      <c r="AC311">
        <f ca="1" t="shared" si="85"/>
        <v>0</v>
      </c>
      <c r="AD311" s="5">
        <f ca="1" t="shared" si="70"/>
        <v>0</v>
      </c>
      <c r="AE311">
        <f ca="1">IF(X311&gt;=$Y$1,I311,0)</f>
        <v>0</v>
      </c>
    </row>
    <row r="312" spans="1:31">
      <c r="A312" cm="1">
        <f ca="1" t="array" ref="A312">INDEX(Sheet1!$A$2:$J$621,RANDBETWEEN(1,COUNTA(Sheet1!$A$2:$A$621)),COLUMN(A311))</f>
        <v>3275512</v>
      </c>
      <c r="B312" t="str">
        <f ca="1">VLOOKUP($A312,Sheet1!$A$2:$J$621,COLUMN(B312)-COLUMN($B$4)+2,FALSE)</f>
        <v>2025-04-19 07:16:43</v>
      </c>
      <c r="C312" t="str">
        <f ca="1">VLOOKUP($A312,Sheet1!$A$2:$J$621,COLUMN(C312)-COLUMN($B$4)+2,FALSE)</f>
        <v>小单32.36  小双35.28  大双32.36</v>
      </c>
      <c r="D312" t="str">
        <f ca="1">VLOOKUP($A312,Sheet1!$A$2:$J$621,COLUMN(D312)-COLUMN($B$4)+2,FALSE)</f>
        <v>小双</v>
      </c>
      <c r="E312">
        <f ca="1">VLOOKUP($A312,Sheet1!$A$2:$J$621,COLUMN(E312)-COLUMN($B$4)+2,FALSE)</f>
        <v>100</v>
      </c>
      <c r="F312">
        <f ca="1">VLOOKUP($A312,Sheet1!$A$2:$J$621,COLUMN(F312)-COLUMN($B$4)+2,FALSE)</f>
        <v>13</v>
      </c>
      <c r="G312" t="str">
        <f ca="1">VLOOKUP($A312,Sheet1!$A$2:$J$621,COLUMN(G312)-COLUMN($B$4)+2,FALSE)</f>
        <v>小单</v>
      </c>
      <c r="H312">
        <f ca="1">VLOOKUP($A312,Sheet1!$A$2:$J$621,COLUMN(H312)-COLUMN($B$4)+2,FALSE)</f>
        <v>0</v>
      </c>
      <c r="I312">
        <f ca="1">VLOOKUP($A312,Sheet1!$A$2:$J$621,COLUMN(I312)-COLUMN($B$4)+2,FALSE)</f>
        <v>-100</v>
      </c>
      <c r="J312" t="str">
        <f ca="1">VLOOKUP($A312,Sheet1!$A$2:$J$621,COLUMN(J312)-COLUMN($B$4)+2,FALSE)</f>
        <v>否</v>
      </c>
      <c r="K312">
        <f ca="1" t="shared" si="72"/>
        <v>0</v>
      </c>
      <c r="L312" s="7">
        <f ca="1" t="shared" si="73"/>
        <v>1</v>
      </c>
      <c r="M312" s="7" cm="1">
        <f ca="1" t="array" ref="M312">IF(L311="",IF(OR(G311=0,G311=""),M311,""),IF(ROW()&lt;32,"",AVERAGE(IF(OFFSET(L$2,ROW()-31,0,30,1)&lt;&gt;"",OFFSET(L$2,ROW()-31,0,30,1)))))</f>
        <v>0.7</v>
      </c>
      <c r="N312" s="8">
        <f ca="1" t="shared" si="86"/>
        <v>0.654838709677419</v>
      </c>
      <c r="O312" s="7">
        <f ca="1" t="array" ref="O312">IF(L311="","",IF(ROW()&lt;32,"",AVERAGE(IF(OFFSET(L$2,ROW()-21,0,20,1)&lt;&gt;"",OFFSET(L$2,ROW()-21,0,20,1)))))</f>
        <v>0.6</v>
      </c>
      <c r="P312" s="8">
        <f ca="1" t="shared" si="77"/>
        <v>0.561290322580645</v>
      </c>
      <c r="Q312" s="7">
        <f ca="1" t="shared" si="74"/>
        <v>-68.1</v>
      </c>
      <c r="R312" s="7">
        <f ca="1" t="shared" si="76"/>
        <v>8394.96959999991</v>
      </c>
      <c r="S312" s="14">
        <f ca="1" t="shared" si="78"/>
        <v>-0.0146319031319532</v>
      </c>
      <c r="T312" s="15">
        <f ca="1" t="shared" si="79"/>
        <v>0.654838709677419</v>
      </c>
      <c r="U312" s="14">
        <f ca="1" t="shared" si="80"/>
        <v>0.0576031031718894</v>
      </c>
      <c r="V312" s="9">
        <f ca="1" t="shared" si="81"/>
        <v>-0.18650893904509</v>
      </c>
      <c r="W312" s="16">
        <f ca="1" t="shared" si="87"/>
        <v>0.871779935275081</v>
      </c>
      <c r="X312" s="17">
        <f ca="1" t="shared" si="82"/>
        <v>0.17782433966733</v>
      </c>
      <c r="Y312" s="9">
        <f ca="1" t="shared" si="83"/>
        <v>0.263122636490724</v>
      </c>
      <c r="Z312" s="5">
        <f ca="1" t="shared" si="84"/>
        <v>0.0523434192779428</v>
      </c>
      <c r="AA312">
        <f ca="1" t="shared" si="75"/>
        <v>0</v>
      </c>
      <c r="AB312">
        <f ca="1" t="shared" si="71"/>
        <v>9748.4024</v>
      </c>
      <c r="AC312">
        <f ca="1" t="shared" si="85"/>
        <v>0</v>
      </c>
      <c r="AD312" s="5">
        <f ca="1" t="shared" si="70"/>
        <v>0</v>
      </c>
      <c r="AE312">
        <f ca="1">IF(X312&gt;=$Y$1,I312,0)</f>
        <v>0</v>
      </c>
    </row>
    <row r="313" spans="1:31">
      <c r="A313" cm="1">
        <f ca="1" t="array" ref="A313">INDEX(Sheet1!$A$2:$J$621,RANDBETWEEN(1,COUNTA(Sheet1!$A$2:$A$621)),COLUMN(A312))</f>
        <v>3275562</v>
      </c>
      <c r="B313" t="str">
        <f ca="1">VLOOKUP($A313,Sheet1!$A$2:$J$621,COLUMN(B313)-COLUMN($B$4)+2,FALSE)</f>
        <v>2025-04-19 10:11:40</v>
      </c>
      <c r="C313" t="str">
        <f ca="1">VLOOKUP($A313,Sheet1!$A$2:$J$621,COLUMN(C313)-COLUMN($B$4)+2,FALSE)</f>
        <v>小单32.36  小双35.28  大双32.36</v>
      </c>
      <c r="D313" t="str">
        <f ca="1">VLOOKUP($A313,Sheet1!$A$2:$J$621,COLUMN(D313)-COLUMN($B$4)+2,FALSE)</f>
        <v>小双</v>
      </c>
      <c r="E313">
        <f ca="1">VLOOKUP($A313,Sheet1!$A$2:$J$621,COLUMN(E313)-COLUMN($B$4)+2,FALSE)</f>
        <v>100</v>
      </c>
      <c r="F313">
        <f ca="1">VLOOKUP($A313,Sheet1!$A$2:$J$621,COLUMN(F313)-COLUMN($B$4)+2,FALSE)</f>
        <v>20</v>
      </c>
      <c r="G313" t="str">
        <f ca="1">VLOOKUP($A313,Sheet1!$A$2:$J$621,COLUMN(G313)-COLUMN($B$4)+2,FALSE)</f>
        <v>大双</v>
      </c>
      <c r="H313">
        <f ca="1">VLOOKUP($A313,Sheet1!$A$2:$J$621,COLUMN(H313)-COLUMN($B$4)+2,FALSE)</f>
        <v>152.7392</v>
      </c>
      <c r="I313">
        <f ca="1">VLOOKUP($A313,Sheet1!$A$2:$J$621,COLUMN(I313)-COLUMN($B$4)+2,FALSE)</f>
        <v>52.7392</v>
      </c>
      <c r="J313" t="str">
        <f ca="1">VLOOKUP($A313,Sheet1!$A$2:$J$621,COLUMN(J313)-COLUMN($B$4)+2,FALSE)</f>
        <v>是</v>
      </c>
      <c r="K313">
        <f ca="1" t="shared" si="72"/>
        <v>1</v>
      </c>
      <c r="L313" s="7">
        <f ca="1" t="shared" si="73"/>
        <v>1</v>
      </c>
      <c r="M313" s="7" cm="1">
        <f ca="1" t="array" ref="M313">IF(L312="",IF(OR(G312=0,G312=""),M312,""),IF(ROW()&lt;32,"",AVERAGE(IF(OFFSET(L$2,ROW()-31,0,30,1)&lt;&gt;"",OFFSET(L$2,ROW()-31,0,30,1)))))</f>
        <v>0.7</v>
      </c>
      <c r="N313" s="8">
        <f ca="1" t="shared" si="86"/>
        <v>0.719354838709677</v>
      </c>
      <c r="O313" s="7">
        <f ca="1" t="array" ref="O313">IF(L312="","",IF(ROW()&lt;32,"",AVERAGE(IF(OFFSET(L$2,ROW()-21,0,20,1)&lt;&gt;"",OFFSET(L$2,ROW()-21,0,20,1)))))</f>
        <v>0.6</v>
      </c>
      <c r="P313" s="8">
        <f ca="1" t="shared" si="77"/>
        <v>0.625806451612903</v>
      </c>
      <c r="Q313" s="7">
        <f ca="1" t="shared" si="74"/>
        <v>52.7392</v>
      </c>
      <c r="R313" s="7">
        <f ca="1" t="shared" si="76"/>
        <v>8447.70879999991</v>
      </c>
      <c r="S313" s="14">
        <f ca="1" t="shared" si="78"/>
        <v>-0.0280406933685264</v>
      </c>
      <c r="T313" s="15">
        <f ca="1" t="shared" si="79"/>
        <v>0.719354838709677</v>
      </c>
      <c r="U313" s="14">
        <f ca="1" t="shared" si="80"/>
        <v>0.0595457671385224</v>
      </c>
      <c r="V313" s="9">
        <f ca="1" t="shared" si="81"/>
        <v>-0.21782292133615</v>
      </c>
      <c r="W313" s="16">
        <f ca="1" t="shared" si="87"/>
        <v>0.758783373887537</v>
      </c>
      <c r="X313" s="17">
        <f ca="1" t="shared" si="82"/>
        <v>0.17169107484496</v>
      </c>
      <c r="Y313" s="9">
        <f ca="1" t="shared" si="83"/>
        <v>0.25989446924423</v>
      </c>
      <c r="Z313" s="5">
        <f ca="1" t="shared" si="84"/>
        <v>0.0548369702846208</v>
      </c>
      <c r="AA313">
        <f ca="1" t="shared" si="75"/>
        <v>0</v>
      </c>
      <c r="AB313">
        <f ca="1" t="shared" si="71"/>
        <v>9748.4024</v>
      </c>
      <c r="AC313">
        <f ca="1" t="shared" si="85"/>
        <v>1</v>
      </c>
      <c r="AD313" s="5">
        <f ca="1" t="shared" si="70"/>
        <v>0</v>
      </c>
      <c r="AE313">
        <f ca="1">IF(X313&gt;=$Y$1,I313,0)</f>
        <v>0</v>
      </c>
    </row>
    <row r="314" spans="1:31">
      <c r="A314" cm="1">
        <f ca="1" t="array" ref="A314">INDEX(Sheet1!$A$2:$J$621,RANDBETWEEN(1,COUNTA(Sheet1!$A$2:$A$621)),COLUMN(A313))</f>
        <v>3275713</v>
      </c>
      <c r="B314" t="str">
        <f ca="1">VLOOKUP($A314,Sheet1!$A$2:$J$621,COLUMN(B314)-COLUMN($B$4)+2,FALSE)</f>
        <v>2025-04-19 19:33:20</v>
      </c>
      <c r="C314" t="str">
        <f ca="1">VLOOKUP($A314,Sheet1!$A$2:$J$621,COLUMN(C314)-COLUMN($B$4)+2,FALSE)</f>
        <v>小单32.36  小双35.28  大双32.36</v>
      </c>
      <c r="D314" t="str">
        <f ca="1">VLOOKUP($A314,Sheet1!$A$2:$J$621,COLUMN(D314)-COLUMN($B$4)+2,FALSE)</f>
        <v>小双</v>
      </c>
      <c r="E314">
        <f ca="1">VLOOKUP($A314,Sheet1!$A$2:$J$621,COLUMN(E314)-COLUMN($B$4)+2,FALSE)</f>
        <v>100</v>
      </c>
      <c r="F314">
        <f ca="1">VLOOKUP($A314,Sheet1!$A$2:$J$621,COLUMN(F314)-COLUMN($B$4)+2,FALSE)</f>
        <v>15</v>
      </c>
      <c r="G314" t="str">
        <f ca="1">VLOOKUP($A314,Sheet1!$A$2:$J$621,COLUMN(G314)-COLUMN($B$4)+2,FALSE)</f>
        <v>大单</v>
      </c>
      <c r="H314">
        <f ca="1">VLOOKUP($A314,Sheet1!$A$2:$J$621,COLUMN(H314)-COLUMN($B$4)+2,FALSE)</f>
        <v>0</v>
      </c>
      <c r="I314">
        <f ca="1">VLOOKUP($A314,Sheet1!$A$2:$J$621,COLUMN(I314)-COLUMN($B$4)+2,FALSE)</f>
        <v>-100</v>
      </c>
      <c r="J314" t="str">
        <f ca="1">VLOOKUP($A314,Sheet1!$A$2:$J$621,COLUMN(J314)-COLUMN($B$4)+2,FALSE)</f>
        <v>否</v>
      </c>
      <c r="K314">
        <f ca="1" t="shared" si="72"/>
        <v>0</v>
      </c>
      <c r="L314" s="7">
        <f ca="1" t="shared" si="73"/>
        <v>0</v>
      </c>
      <c r="M314" s="7" cm="1">
        <f ca="1" t="array" ref="M314">IF(L313="",IF(OR(G313=0,G313=""),M313,""),IF(ROW()&lt;32,"",AVERAGE(IF(OFFSET(L$2,ROW()-31,0,30,1)&lt;&gt;"",OFFSET(L$2,ROW()-31,0,30,1)))))</f>
        <v>0.666666666666667</v>
      </c>
      <c r="N314" s="8">
        <f ca="1" t="shared" si="86"/>
        <v>0.719354838709677</v>
      </c>
      <c r="O314" s="7">
        <f ca="1" t="array" ref="O314">IF(L313="","",IF(ROW()&lt;32,"",AVERAGE(IF(OFFSET(L$2,ROW()-21,0,20,1)&lt;&gt;"",OFFSET(L$2,ROW()-21,0,20,1)))))</f>
        <v>0.55</v>
      </c>
      <c r="P314" s="8">
        <f ca="1" t="shared" si="77"/>
        <v>0.579032258064516</v>
      </c>
      <c r="Q314" s="7">
        <f ca="1" t="shared" si="74"/>
        <v>-100</v>
      </c>
      <c r="R314" s="7">
        <f ca="1" t="shared" si="76"/>
        <v>8347.70879999991</v>
      </c>
      <c r="S314" s="14">
        <f ca="1" t="shared" si="78"/>
        <v>-0.0278705137807799</v>
      </c>
      <c r="T314" s="15">
        <f ca="1" t="shared" si="79"/>
        <v>0.719354838709677</v>
      </c>
      <c r="U314" s="14">
        <f ca="1" t="shared" si="80"/>
        <v>0.0595457671385224</v>
      </c>
      <c r="V314" s="9">
        <f ca="1" t="shared" si="81"/>
        <v>-0.24778249545554</v>
      </c>
      <c r="W314" s="16">
        <f ca="1" t="shared" si="87"/>
        <v>0.762380587313756</v>
      </c>
      <c r="X314" s="17">
        <f ca="1" t="shared" si="82"/>
        <v>0.169105892651966</v>
      </c>
      <c r="Y314" s="9">
        <f ca="1" t="shared" si="83"/>
        <v>0.256648452985961</v>
      </c>
      <c r="Z314" s="5">
        <f ca="1" t="shared" si="84"/>
        <v>0.0571826934775393</v>
      </c>
      <c r="AA314">
        <f ca="1" t="shared" si="75"/>
        <v>0</v>
      </c>
      <c r="AB314">
        <f ca="1" t="shared" si="71"/>
        <v>9748.4024</v>
      </c>
      <c r="AC314">
        <f ca="1" t="shared" si="85"/>
        <v>0</v>
      </c>
      <c r="AD314" s="5">
        <f ca="1" t="shared" si="70"/>
        <v>0</v>
      </c>
      <c r="AE314">
        <f ca="1">IF(X314&gt;=$Y$1,I314,0)</f>
        <v>0</v>
      </c>
    </row>
    <row r="315" spans="1:31">
      <c r="A315" cm="1">
        <f ca="1" t="array" ref="A315">INDEX(Sheet1!$A$2:$J$621,RANDBETWEEN(1,COUNTA(Sheet1!$A$2:$A$621)),COLUMN(A314))</f>
        <v>3275965</v>
      </c>
      <c r="B315" t="str">
        <f ca="1">VLOOKUP($A315,Sheet1!$A$2:$J$621,COLUMN(B315)-COLUMN($B$4)+2,FALSE)</f>
        <v>2025-04-20 10:15:15</v>
      </c>
      <c r="C315" t="str">
        <f ca="1">VLOOKUP($A315,Sheet1!$A$2:$J$621,COLUMN(C315)-COLUMN($B$4)+2,FALSE)</f>
        <v>小单31.45  小双34.28  大单34.28</v>
      </c>
      <c r="D315" t="str">
        <f ca="1">VLOOKUP($A315,Sheet1!$A$2:$J$621,COLUMN(D315)-COLUMN($B$4)+2,FALSE)</f>
        <v>小单</v>
      </c>
      <c r="E315">
        <f ca="1">VLOOKUP($A315,Sheet1!$A$2:$J$621,COLUMN(E315)-COLUMN($B$4)+2,FALSE)</f>
        <v>100.01</v>
      </c>
      <c r="F315">
        <f ca="1">VLOOKUP($A315,Sheet1!$A$2:$J$621,COLUMN(F315)-COLUMN($B$4)+2,FALSE)</f>
        <v>15</v>
      </c>
      <c r="G315" t="str">
        <f ca="1">VLOOKUP($A315,Sheet1!$A$2:$J$621,COLUMN(G315)-COLUMN($B$4)+2,FALSE)</f>
        <v>大单</v>
      </c>
      <c r="H315">
        <f ca="1">VLOOKUP($A315,Sheet1!$A$2:$J$621,COLUMN(H315)-COLUMN($B$4)+2,FALSE)</f>
        <v>148.4324</v>
      </c>
      <c r="I315">
        <f ca="1">VLOOKUP($A315,Sheet1!$A$2:$J$621,COLUMN(I315)-COLUMN($B$4)+2,FALSE)</f>
        <v>48.4224</v>
      </c>
      <c r="J315" t="str">
        <f ca="1">VLOOKUP($A315,Sheet1!$A$2:$J$621,COLUMN(J315)-COLUMN($B$4)+2,FALSE)</f>
        <v>是</v>
      </c>
      <c r="K315">
        <f ca="1" t="shared" si="72"/>
        <v>1</v>
      </c>
      <c r="L315" s="7">
        <f ca="1" t="shared" si="73"/>
        <v>1</v>
      </c>
      <c r="M315" s="7" cm="1">
        <f ca="1" t="array" ref="M315">IF(L314="",IF(OR(G314=0,G314=""),M314,""),IF(ROW()&lt;32,"",AVERAGE(IF(OFFSET(L$2,ROW()-31,0,30,1)&lt;&gt;"",OFFSET(L$2,ROW()-31,0,30,1)))))</f>
        <v>0.7</v>
      </c>
      <c r="N315" s="8">
        <f ca="1" t="shared" si="86"/>
        <v>0.623655913978495</v>
      </c>
      <c r="O315" s="7">
        <f ca="1" t="array" ref="O315">IF(L314="","",IF(ROW()&lt;32,"",AVERAGE(IF(OFFSET(L$2,ROW()-21,0,20,1)&lt;&gt;"",OFFSET(L$2,ROW()-21,0,20,1)))))</f>
        <v>0.6</v>
      </c>
      <c r="P315" s="8">
        <f ca="1" t="shared" si="77"/>
        <v>0.561290322580645</v>
      </c>
      <c r="Q315" s="7">
        <f ca="1" t="shared" si="74"/>
        <v>48.4224</v>
      </c>
      <c r="R315" s="7">
        <f ca="1" t="shared" si="76"/>
        <v>8396.13119999991</v>
      </c>
      <c r="S315" s="14">
        <f ca="1" t="shared" si="78"/>
        <v>-0.0281949705402896</v>
      </c>
      <c r="T315" s="15">
        <f ca="1" t="shared" si="79"/>
        <v>0.623655913978495</v>
      </c>
      <c r="U315" s="14">
        <f ca="1" t="shared" si="80"/>
        <v>0.0648402019639231</v>
      </c>
      <c r="V315" s="9">
        <f ca="1" t="shared" si="81"/>
        <v>-0.302795494473495</v>
      </c>
      <c r="W315" s="16">
        <f ca="1" t="shared" si="87"/>
        <v>0.6631703639888</v>
      </c>
      <c r="X315" s="17">
        <f ca="1" t="shared" si="82"/>
        <v>0.132858117995966</v>
      </c>
      <c r="Y315" s="9">
        <f ca="1" t="shared" si="83"/>
        <v>0.251972459957624</v>
      </c>
      <c r="Z315" s="5">
        <f ca="1" t="shared" si="84"/>
        <v>0.0612350690804781</v>
      </c>
      <c r="AA315">
        <f ca="1" t="shared" si="75"/>
        <v>0</v>
      </c>
      <c r="AB315">
        <f ca="1" t="shared" si="71"/>
        <v>9748.4024</v>
      </c>
      <c r="AC315">
        <f ca="1" t="shared" si="85"/>
        <v>0</v>
      </c>
      <c r="AD315" s="5">
        <f ca="1" t="shared" si="70"/>
        <v>0</v>
      </c>
      <c r="AE315">
        <f ca="1">IF(X315&gt;=$Y$1,I315,0)</f>
        <v>0</v>
      </c>
    </row>
    <row r="316" spans="1:31">
      <c r="A316" cm="1">
        <f ca="1" t="array" ref="A316">INDEX(Sheet1!$A$2:$J$621,RANDBETWEEN(1,COUNTA(Sheet1!$A$2:$A$621)),COLUMN(A315))</f>
        <v>3275674</v>
      </c>
      <c r="B316" t="str">
        <f ca="1">VLOOKUP($A316,Sheet1!$A$2:$J$621,COLUMN(B316)-COLUMN($B$4)+2,FALSE)</f>
        <v>2025-04-19 16:43:41</v>
      </c>
      <c r="C316" t="str">
        <f ca="1">VLOOKUP($A316,Sheet1!$A$2:$J$621,COLUMN(C316)-COLUMN($B$4)+2,FALSE)</f>
        <v>小单31.45  小双34.28  大单34.28</v>
      </c>
      <c r="D316" t="str">
        <f ca="1">VLOOKUP($A316,Sheet1!$A$2:$J$621,COLUMN(D316)-COLUMN($B$4)+2,FALSE)</f>
        <v>小单</v>
      </c>
      <c r="E316">
        <f ca="1">VLOOKUP($A316,Sheet1!$A$2:$J$621,COLUMN(E316)-COLUMN($B$4)+2,FALSE)</f>
        <v>100.01</v>
      </c>
      <c r="F316">
        <f ca="1">VLOOKUP($A316,Sheet1!$A$2:$J$621,COLUMN(F316)-COLUMN($B$4)+2,FALSE)</f>
        <v>10</v>
      </c>
      <c r="G316" t="str">
        <f ca="1">VLOOKUP($A316,Sheet1!$A$2:$J$621,COLUMN(G316)-COLUMN($B$4)+2,FALSE)</f>
        <v>小双</v>
      </c>
      <c r="H316">
        <f ca="1">VLOOKUP($A316,Sheet1!$A$2:$J$621,COLUMN(H316)-COLUMN($B$4)+2,FALSE)</f>
        <v>148.4324</v>
      </c>
      <c r="I316">
        <f ca="1">VLOOKUP($A316,Sheet1!$A$2:$J$621,COLUMN(I316)-COLUMN($B$4)+2,FALSE)</f>
        <v>48.4224</v>
      </c>
      <c r="J316" t="str">
        <f ca="1">VLOOKUP($A316,Sheet1!$A$2:$J$621,COLUMN(J316)-COLUMN($B$4)+2,FALSE)</f>
        <v>是</v>
      </c>
      <c r="K316">
        <f ca="1" t="shared" si="72"/>
        <v>1</v>
      </c>
      <c r="L316" s="7">
        <f ca="1" t="shared" si="73"/>
        <v>1</v>
      </c>
      <c r="M316" s="7" cm="1">
        <f ca="1" t="array" ref="M316">IF(L315="",IF(OR(G315=0,G315=""),M315,""),IF(ROW()&lt;32,"",AVERAGE(IF(OFFSET(L$2,ROW()-31,0,30,1)&lt;&gt;"",OFFSET(L$2,ROW()-31,0,30,1)))))</f>
        <v>0.7</v>
      </c>
      <c r="N316" s="8">
        <f ca="1" t="shared" si="86"/>
        <v>0.719354838709677</v>
      </c>
      <c r="O316" s="7">
        <f ca="1" t="array" ref="O316">IF(L315="","",IF(ROW()&lt;32,"",AVERAGE(IF(OFFSET(L$2,ROW()-21,0,20,1)&lt;&gt;"",OFFSET(L$2,ROW()-21,0,20,1)))))</f>
        <v>0.65</v>
      </c>
      <c r="P316" s="8">
        <f ca="1" t="shared" si="77"/>
        <v>0.67258064516129</v>
      </c>
      <c r="Q316" s="7">
        <f ca="1" t="shared" si="74"/>
        <v>48.4224</v>
      </c>
      <c r="R316" s="7">
        <f ca="1" t="shared" si="76"/>
        <v>8444.55359999991</v>
      </c>
      <c r="S316" s="14">
        <f ca="1" t="shared" si="78"/>
        <v>-0.0280369227212997</v>
      </c>
      <c r="T316" s="15">
        <f ca="1" t="shared" si="79"/>
        <v>0.719354838709677</v>
      </c>
      <c r="U316" s="14">
        <f ca="1" t="shared" si="80"/>
        <v>0.0648402019639231</v>
      </c>
      <c r="V316" s="9">
        <f ca="1" t="shared" si="81"/>
        <v>-0.325116668744369</v>
      </c>
      <c r="W316" s="16">
        <f ca="1" t="shared" si="87"/>
        <v>0.758783373887537</v>
      </c>
      <c r="X316" s="17">
        <f ca="1" t="shared" si="82"/>
        <v>0.159374500850685</v>
      </c>
      <c r="Y316" s="9">
        <f ca="1" t="shared" si="83"/>
        <v>0.249105469513344</v>
      </c>
      <c r="Z316" s="5">
        <f ca="1" t="shared" si="84"/>
        <v>0.0634498223220081</v>
      </c>
      <c r="AA316">
        <f ca="1" t="shared" si="75"/>
        <v>0</v>
      </c>
      <c r="AB316">
        <f ca="1" t="shared" si="71"/>
        <v>9748.4024</v>
      </c>
      <c r="AC316">
        <f ca="1" t="shared" si="85"/>
        <v>0</v>
      </c>
      <c r="AD316" s="5">
        <f ca="1" t="shared" si="70"/>
        <v>0</v>
      </c>
      <c r="AE316">
        <f ca="1">IF(X316&gt;=$Y$1,I316,0)</f>
        <v>0</v>
      </c>
    </row>
    <row r="317" spans="1:31">
      <c r="A317" cm="1">
        <f ca="1" t="array" ref="A317">INDEX(Sheet1!$A$2:$J$621,RANDBETWEEN(1,COUNTA(Sheet1!$A$2:$A$621)),COLUMN(A316))</f>
        <v>3275967</v>
      </c>
      <c r="B317" t="str">
        <f ca="1">VLOOKUP($A317,Sheet1!$A$2:$J$621,COLUMN(B317)-COLUMN($B$4)+2,FALSE)</f>
        <v>2025-04-20 10:22:17</v>
      </c>
      <c r="C317" t="str">
        <f ca="1">VLOOKUP($A317,Sheet1!$A$2:$J$621,COLUMN(C317)-COLUMN($B$4)+2,FALSE)</f>
        <v>小单31.45  小双34.28  大单34.28</v>
      </c>
      <c r="D317" t="str">
        <f ca="1">VLOOKUP($A317,Sheet1!$A$2:$J$621,COLUMN(D317)-COLUMN($B$4)+2,FALSE)</f>
        <v>小单</v>
      </c>
      <c r="E317">
        <f ca="1">VLOOKUP($A317,Sheet1!$A$2:$J$621,COLUMN(E317)-COLUMN($B$4)+2,FALSE)</f>
        <v>100.01</v>
      </c>
      <c r="F317">
        <f ca="1">VLOOKUP($A317,Sheet1!$A$2:$J$621,COLUMN(F317)-COLUMN($B$4)+2,FALSE)</f>
        <v>22</v>
      </c>
      <c r="G317" t="str">
        <f ca="1">VLOOKUP($A317,Sheet1!$A$2:$J$621,COLUMN(G317)-COLUMN($B$4)+2,FALSE)</f>
        <v>大双</v>
      </c>
      <c r="H317">
        <f ca="1">VLOOKUP($A317,Sheet1!$A$2:$J$621,COLUMN(H317)-COLUMN($B$4)+2,FALSE)</f>
        <v>0</v>
      </c>
      <c r="I317">
        <f ca="1">VLOOKUP($A317,Sheet1!$A$2:$J$621,COLUMN(I317)-COLUMN($B$4)+2,FALSE)</f>
        <v>-100.01</v>
      </c>
      <c r="J317" t="str">
        <f ca="1">VLOOKUP($A317,Sheet1!$A$2:$J$621,COLUMN(J317)-COLUMN($B$4)+2,FALSE)</f>
        <v>否</v>
      </c>
      <c r="K317">
        <f ca="1" t="shared" si="72"/>
        <v>0</v>
      </c>
      <c r="L317" s="7">
        <f ca="1" t="shared" si="73"/>
        <v>0</v>
      </c>
      <c r="M317" s="7" cm="1">
        <f ca="1" t="array" ref="M317">IF(L316="",IF(OR(G316=0,G316=""),M316,""),IF(ROW()&lt;32,"",AVERAGE(IF(OFFSET(L$2,ROW()-31,0,30,1)&lt;&gt;"",OFFSET(L$2,ROW()-31,0,30,1)))))</f>
        <v>0.666666666666667</v>
      </c>
      <c r="N317" s="8">
        <f ca="1" t="shared" si="86"/>
        <v>0.719354838709677</v>
      </c>
      <c r="O317" s="7">
        <f ca="1" t="array" ref="O317">IF(L316="","",IF(ROW()&lt;32,"",AVERAGE(IF(OFFSET(L$2,ROW()-21,0,20,1)&lt;&gt;"",OFFSET(L$2,ROW()-21,0,20,1)))))</f>
        <v>0.6</v>
      </c>
      <c r="P317" s="8">
        <f ca="1" t="shared" si="77"/>
        <v>0.625806451612903</v>
      </c>
      <c r="Q317" s="7">
        <f ca="1" t="shared" si="74"/>
        <v>-100.01</v>
      </c>
      <c r="R317" s="7">
        <f ca="1" t="shared" si="76"/>
        <v>8344.54359999991</v>
      </c>
      <c r="S317" s="14">
        <f ca="1" t="shared" si="78"/>
        <v>-0.0283634829270137</v>
      </c>
      <c r="T317" s="15">
        <f ca="1" t="shared" si="79"/>
        <v>0.719354838709677</v>
      </c>
      <c r="U317" s="14">
        <f ca="1" t="shared" si="80"/>
        <v>0.0648402019639231</v>
      </c>
      <c r="V317" s="9">
        <f ca="1" t="shared" si="81"/>
        <v>-0.370610287910242</v>
      </c>
      <c r="W317" s="16">
        <f ca="1" t="shared" si="87"/>
        <v>0.758783373887537</v>
      </c>
      <c r="X317" s="17">
        <f ca="1" t="shared" si="82"/>
        <v>0.154727170872384</v>
      </c>
      <c r="Y317" s="9">
        <f ca="1" t="shared" si="83"/>
        <v>0.245505157021535</v>
      </c>
      <c r="Z317" s="5">
        <f ca="1" t="shared" si="84"/>
        <v>0.0656020802764737</v>
      </c>
      <c r="AA317">
        <f ca="1" t="shared" si="75"/>
        <v>0</v>
      </c>
      <c r="AB317">
        <f ca="1" t="shared" si="71"/>
        <v>9748.4024</v>
      </c>
      <c r="AC317">
        <f ca="1" t="shared" si="85"/>
        <v>0</v>
      </c>
      <c r="AD317" s="5">
        <f ca="1" t="shared" si="70"/>
        <v>0</v>
      </c>
      <c r="AE317">
        <f ca="1">IF(X317&gt;=$Y$1,I317,0)</f>
        <v>0</v>
      </c>
    </row>
    <row r="318" spans="1:31">
      <c r="A318" cm="1">
        <f ca="1" t="array" ref="A318">INDEX(Sheet1!$A$2:$J$621,RANDBETWEEN(1,COUNTA(Sheet1!$A$2:$A$621)),COLUMN(A317))</f>
        <v>3275440</v>
      </c>
      <c r="B318" t="str">
        <f ca="1">VLOOKUP($A318,Sheet1!$A$2:$J$621,COLUMN(B318)-COLUMN($B$4)+2,FALSE)</f>
        <v>2025-04-19 03:04:41</v>
      </c>
      <c r="C318" t="str">
        <f ca="1">VLOOKUP($A318,Sheet1!$A$2:$J$621,COLUMN(C318)-COLUMN($B$4)+2,FALSE)</f>
        <v>小单31.45  小双34.28  大单34.28</v>
      </c>
      <c r="D318" t="str">
        <f ca="1">VLOOKUP($A318,Sheet1!$A$2:$J$621,COLUMN(D318)-COLUMN($B$4)+2,FALSE)</f>
        <v>小单</v>
      </c>
      <c r="E318">
        <f ca="1">VLOOKUP($A318,Sheet1!$A$2:$J$621,COLUMN(E318)-COLUMN($B$4)+2,FALSE)</f>
        <v>100.01</v>
      </c>
      <c r="F318">
        <f ca="1">VLOOKUP($A318,Sheet1!$A$2:$J$621,COLUMN(F318)-COLUMN($B$4)+2,FALSE)</f>
        <v>11</v>
      </c>
      <c r="G318" t="str">
        <f ca="1">VLOOKUP($A318,Sheet1!$A$2:$J$621,COLUMN(G318)-COLUMN($B$4)+2,FALSE)</f>
        <v>小单</v>
      </c>
      <c r="H318">
        <f ca="1">VLOOKUP($A318,Sheet1!$A$2:$J$621,COLUMN(H318)-COLUMN($B$4)+2,FALSE)</f>
        <v>148.444</v>
      </c>
      <c r="I318">
        <f ca="1">VLOOKUP($A318,Sheet1!$A$2:$J$621,COLUMN(I318)-COLUMN($B$4)+2,FALSE)</f>
        <v>48.434</v>
      </c>
      <c r="J318" t="str">
        <f ca="1">VLOOKUP($A318,Sheet1!$A$2:$J$621,COLUMN(J318)-COLUMN($B$4)+2,FALSE)</f>
        <v>是</v>
      </c>
      <c r="K318">
        <f ca="1" t="shared" si="72"/>
        <v>1</v>
      </c>
      <c r="L318" s="7">
        <f ca="1" t="shared" si="73"/>
        <v>1</v>
      </c>
      <c r="M318" s="7" cm="1">
        <f ca="1" t="array" ref="M318">IF(L317="",IF(OR(G317=0,G317=""),M317,""),IF(ROW()&lt;32,"",AVERAGE(IF(OFFSET(L$2,ROW()-31,0,30,1)&lt;&gt;"",OFFSET(L$2,ROW()-31,0,30,1)))))</f>
        <v>0.666666666666667</v>
      </c>
      <c r="N318" s="8">
        <f ca="1" t="shared" si="86"/>
        <v>0.623655913978495</v>
      </c>
      <c r="O318" s="7">
        <f ca="1" t="array" ref="O318">IF(L317="","",IF(ROW()&lt;32,"",AVERAGE(IF(OFFSET(L$2,ROW()-21,0,20,1)&lt;&gt;"",OFFSET(L$2,ROW()-21,0,20,1)))))</f>
        <v>0.65</v>
      </c>
      <c r="P318" s="8">
        <f ca="1" t="shared" si="77"/>
        <v>0.608064516129032</v>
      </c>
      <c r="Q318" s="7">
        <f ca="1" t="shared" si="74"/>
        <v>48.434</v>
      </c>
      <c r="R318" s="7">
        <f ca="1" t="shared" si="76"/>
        <v>8392.97759999991</v>
      </c>
      <c r="S318" s="14">
        <f ca="1" t="shared" si="78"/>
        <v>-0.0451904441781296</v>
      </c>
      <c r="T318" s="15">
        <f ca="1" t="shared" si="79"/>
        <v>0.623655913978495</v>
      </c>
      <c r="U318" s="14">
        <f ca="1" t="shared" si="80"/>
        <v>0.0651947864210073</v>
      </c>
      <c r="V318" s="9">
        <f ca="1" t="shared" si="81"/>
        <v>-0.428408617662562</v>
      </c>
      <c r="W318" s="16">
        <f ca="1" t="shared" si="87"/>
        <v>0.659844775200954</v>
      </c>
      <c r="X318" s="17">
        <f ca="1" t="shared" si="82"/>
        <v>0.114759229369797</v>
      </c>
      <c r="Y318" s="9">
        <f ca="1" t="shared" si="83"/>
        <v>0.239914170934914</v>
      </c>
      <c r="Z318" s="5">
        <f ca="1" t="shared" si="84"/>
        <v>0.0692574716064833</v>
      </c>
      <c r="AA318">
        <f ca="1" t="shared" si="75"/>
        <v>0</v>
      </c>
      <c r="AB318">
        <f ca="1" t="shared" si="71"/>
        <v>9748.4024</v>
      </c>
      <c r="AC318">
        <f ca="1" t="shared" si="85"/>
        <v>0</v>
      </c>
      <c r="AD318" s="5">
        <f ca="1" t="shared" si="70"/>
        <v>0</v>
      </c>
      <c r="AE318">
        <f ca="1">IF(X318&gt;=$Y$1,I318,0)</f>
        <v>0</v>
      </c>
    </row>
    <row r="319" spans="1:31">
      <c r="A319" cm="1">
        <f ca="1" t="array" ref="A319">INDEX(Sheet1!$A$2:$J$621,RANDBETWEEN(1,COUNTA(Sheet1!$A$2:$A$621)),COLUMN(A318))</f>
        <v>3275601</v>
      </c>
      <c r="B319" t="str">
        <f ca="1">VLOOKUP($A319,Sheet1!$A$2:$J$621,COLUMN(B319)-COLUMN($B$4)+2,FALSE)</f>
        <v>2025-04-19 12:28:11</v>
      </c>
      <c r="C319" t="str">
        <f ca="1">VLOOKUP($A319,Sheet1!$A$2:$J$621,COLUMN(C319)-COLUMN($B$4)+2,FALSE)</f>
        <v>小单32.36  大双32.36  大单35.28</v>
      </c>
      <c r="D319" t="str">
        <f ca="1">VLOOKUP($A319,Sheet1!$A$2:$J$621,COLUMN(D319)-COLUMN($B$4)+2,FALSE)</f>
        <v>大单</v>
      </c>
      <c r="E319">
        <f ca="1">VLOOKUP($A319,Sheet1!$A$2:$J$621,COLUMN(E319)-COLUMN($B$4)+2,FALSE)</f>
        <v>100</v>
      </c>
      <c r="F319">
        <f ca="1">VLOOKUP($A319,Sheet1!$A$2:$J$621,COLUMN(F319)-COLUMN($B$4)+2,FALSE)</f>
        <v>19</v>
      </c>
      <c r="G319" t="str">
        <f ca="1">VLOOKUP($A319,Sheet1!$A$2:$J$621,COLUMN(G319)-COLUMN($B$4)+2,FALSE)</f>
        <v>大单</v>
      </c>
      <c r="H319">
        <f ca="1">VLOOKUP($A319,Sheet1!$A$2:$J$621,COLUMN(H319)-COLUMN($B$4)+2,FALSE)</f>
        <v>152.7624</v>
      </c>
      <c r="I319">
        <f ca="1">VLOOKUP($A319,Sheet1!$A$2:$J$621,COLUMN(I319)-COLUMN($B$4)+2,FALSE)</f>
        <v>52.7624</v>
      </c>
      <c r="J319" t="str">
        <f ca="1">VLOOKUP($A319,Sheet1!$A$2:$J$621,COLUMN(J319)-COLUMN($B$4)+2,FALSE)</f>
        <v>是</v>
      </c>
      <c r="K319">
        <f ca="1" t="shared" si="72"/>
        <v>1</v>
      </c>
      <c r="L319" s="7">
        <f ca="1" t="shared" si="73"/>
        <v>1</v>
      </c>
      <c r="M319" s="7" cm="1">
        <f ca="1" t="array" ref="M319">IF(L318="",IF(OR(G318=0,G318=""),M318,""),IF(ROW()&lt;32,"",AVERAGE(IF(OFFSET(L$2,ROW()-31,0,30,1)&lt;&gt;"",OFFSET(L$2,ROW()-31,0,30,1)))))</f>
        <v>0.666666666666667</v>
      </c>
      <c r="N319" s="8">
        <f ca="1" t="shared" si="86"/>
        <v>0.688172043010753</v>
      </c>
      <c r="O319" s="7">
        <f ca="1" t="array" ref="O319">IF(L318="","",IF(ROW()&lt;32,"",AVERAGE(IF(OFFSET(L$2,ROW()-21,0,20,1)&lt;&gt;"",OFFSET(L$2,ROW()-21,0,20,1)))))</f>
        <v>0.7</v>
      </c>
      <c r="P319" s="8">
        <f ca="1" t="shared" si="77"/>
        <v>0.719354838709677</v>
      </c>
      <c r="Q319" s="7">
        <f ca="1" t="shared" si="74"/>
        <v>52.7624</v>
      </c>
      <c r="R319" s="7">
        <f ca="1" t="shared" si="76"/>
        <v>8445.73999999991</v>
      </c>
      <c r="S319" s="14">
        <f ca="1" t="shared" si="78"/>
        <v>-0.0454115530327687</v>
      </c>
      <c r="T319" s="15">
        <f ca="1" t="shared" si="79"/>
        <v>0.688172043010753</v>
      </c>
      <c r="U319" s="14">
        <f ca="1" t="shared" si="80"/>
        <v>0.0651947864210073</v>
      </c>
      <c r="V319" s="9">
        <f ca="1" t="shared" si="81"/>
        <v>-0.525073953272596</v>
      </c>
      <c r="W319" s="16">
        <f ca="1" t="shared" si="87"/>
        <v>0.659853697934695</v>
      </c>
      <c r="X319" s="17">
        <f ca="1" t="shared" si="82"/>
        <v>0.117930481232228</v>
      </c>
      <c r="Y319" s="9">
        <f ca="1" t="shared" si="83"/>
        <v>0.234137035636413</v>
      </c>
      <c r="Z319" s="5">
        <f ca="1" t="shared" si="84"/>
        <v>0.0719124180694525</v>
      </c>
      <c r="AA319">
        <f ca="1" t="shared" si="75"/>
        <v>0</v>
      </c>
      <c r="AB319">
        <f ca="1" t="shared" si="71"/>
        <v>9748.4024</v>
      </c>
      <c r="AC319">
        <f ca="1" t="shared" si="85"/>
        <v>0</v>
      </c>
      <c r="AD319" s="5">
        <f ca="1" t="shared" si="70"/>
        <v>0</v>
      </c>
      <c r="AE319">
        <f ca="1">IF(X319&gt;=$Y$1,I319,0)</f>
        <v>0</v>
      </c>
    </row>
    <row r="320" spans="1:31">
      <c r="A320" cm="1">
        <f ca="1" t="array" ref="A320">INDEX(Sheet1!$A$2:$J$621,RANDBETWEEN(1,COUNTA(Sheet1!$A$2:$A$621)),COLUMN(A319))</f>
        <v>3275957</v>
      </c>
      <c r="B320" t="str">
        <f ca="1">VLOOKUP($A320,Sheet1!$A$2:$J$621,COLUMN(B320)-COLUMN($B$4)+2,FALSE)</f>
        <v>2025-04-20 09:47:17</v>
      </c>
      <c r="C320" t="str">
        <f ca="1">VLOOKUP($A320,Sheet1!$A$2:$J$621,COLUMN(C320)-COLUMN($B$4)+2,FALSE)</f>
        <v>小单32.36  小双35.28  大双32.36</v>
      </c>
      <c r="D320" t="str">
        <f ca="1">VLOOKUP($A320,Sheet1!$A$2:$J$621,COLUMN(D320)-COLUMN($B$4)+2,FALSE)</f>
        <v>小双</v>
      </c>
      <c r="E320">
        <f ca="1">VLOOKUP($A320,Sheet1!$A$2:$J$621,COLUMN(E320)-COLUMN($B$4)+2,FALSE)</f>
        <v>100</v>
      </c>
      <c r="F320">
        <f ca="1">VLOOKUP($A320,Sheet1!$A$2:$J$621,COLUMN(F320)-COLUMN($B$4)+2,FALSE)</f>
        <v>17</v>
      </c>
      <c r="G320" t="str">
        <f ca="1">VLOOKUP($A320,Sheet1!$A$2:$J$621,COLUMN(G320)-COLUMN($B$4)+2,FALSE)</f>
        <v>大单</v>
      </c>
      <c r="H320">
        <f ca="1">VLOOKUP($A320,Sheet1!$A$2:$J$621,COLUMN(H320)-COLUMN($B$4)+2,FALSE)</f>
        <v>0</v>
      </c>
      <c r="I320">
        <f ca="1">VLOOKUP($A320,Sheet1!$A$2:$J$621,COLUMN(I320)-COLUMN($B$4)+2,FALSE)</f>
        <v>-100</v>
      </c>
      <c r="J320" t="str">
        <f ca="1">VLOOKUP($A320,Sheet1!$A$2:$J$621,COLUMN(J320)-COLUMN($B$4)+2,FALSE)</f>
        <v>否</v>
      </c>
      <c r="K320">
        <f ca="1" t="shared" si="72"/>
        <v>0</v>
      </c>
      <c r="L320" s="7">
        <f ca="1" t="shared" si="73"/>
        <v>0</v>
      </c>
      <c r="M320" s="7" cm="1">
        <f ca="1" t="array" ref="M320">IF(L319="",IF(OR(G319=0,G319=""),M319,""),IF(ROW()&lt;32,"",AVERAGE(IF(OFFSET(L$2,ROW()-31,0,30,1)&lt;&gt;"",OFFSET(L$2,ROW()-31,0,30,1)))))</f>
        <v>0.633333333333333</v>
      </c>
      <c r="N320" s="8">
        <f ca="1" t="shared" si="86"/>
        <v>0.688172043010753</v>
      </c>
      <c r="O320" s="7">
        <f ca="1" t="array" ref="O320">IF(L319="","",IF(ROW()&lt;32,"",AVERAGE(IF(OFFSET(L$2,ROW()-21,0,20,1)&lt;&gt;"",OFFSET(L$2,ROW()-21,0,20,1)))))</f>
        <v>0.65</v>
      </c>
      <c r="P320" s="8">
        <f ca="1" t="shared" si="77"/>
        <v>0.67258064516129</v>
      </c>
      <c r="Q320" s="7">
        <f ca="1" t="shared" si="74"/>
        <v>-100</v>
      </c>
      <c r="R320" s="7">
        <f ca="1" t="shared" si="76"/>
        <v>8345.73999999991</v>
      </c>
      <c r="S320" s="14">
        <f ca="1" t="shared" si="78"/>
        <v>-0.0446731638733916</v>
      </c>
      <c r="T320" s="15">
        <f ca="1" t="shared" si="79"/>
        <v>0.688172043010753</v>
      </c>
      <c r="U320" s="14">
        <f ca="1" t="shared" si="80"/>
        <v>0.0651947864210073</v>
      </c>
      <c r="V320" s="9">
        <f ca="1" t="shared" si="81"/>
        <v>-0.626968764892159</v>
      </c>
      <c r="W320" s="16">
        <f ca="1" t="shared" si="87"/>
        <v>0.659853697934695</v>
      </c>
      <c r="X320" s="17">
        <f ca="1" t="shared" si="82"/>
        <v>0.107962516818084</v>
      </c>
      <c r="Y320" s="9">
        <f ca="1" t="shared" si="83"/>
        <v>0.226910666073058</v>
      </c>
      <c r="Z320" s="5">
        <f ca="1" t="shared" si="84"/>
        <v>0.0733221000003647</v>
      </c>
      <c r="AA320">
        <f ca="1" t="shared" si="75"/>
        <v>0</v>
      </c>
      <c r="AB320">
        <f ca="1" t="shared" si="71"/>
        <v>9748.4024</v>
      </c>
      <c r="AC320">
        <f ca="1" t="shared" si="85"/>
        <v>0</v>
      </c>
      <c r="AD320" s="5">
        <f ca="1" t="shared" ref="AD320:AD383" si="88">IF(OR(SUM(AC301:AC320)&gt;3,SUM(AC311:AC320)&gt;2),0,AA320)</f>
        <v>0</v>
      </c>
      <c r="AE320">
        <f ca="1">IF(X320&gt;=$Y$1,I320,0)</f>
        <v>0</v>
      </c>
    </row>
    <row r="321" spans="1:31">
      <c r="A321" cm="1">
        <f ca="1" t="array" ref="A321">INDEX(Sheet1!$A$2:$J$621,RANDBETWEEN(1,COUNTA(Sheet1!$A$2:$A$621)),COLUMN(A320))</f>
        <v>3275906</v>
      </c>
      <c r="B321" t="str">
        <f ca="1">VLOOKUP($A321,Sheet1!$A$2:$J$621,COLUMN(B321)-COLUMN($B$4)+2,FALSE)</f>
        <v>2025-04-20 06:48:40</v>
      </c>
      <c r="C321" t="str">
        <f ca="1">VLOOKUP($A321,Sheet1!$A$2:$J$621,COLUMN(C321)-COLUMN($B$4)+2,FALSE)</f>
        <v>小单32.36  大双32.36  大单35.28</v>
      </c>
      <c r="D321" t="str">
        <f ca="1">VLOOKUP($A321,Sheet1!$A$2:$J$621,COLUMN(D321)-COLUMN($B$4)+2,FALSE)</f>
        <v>大单</v>
      </c>
      <c r="E321">
        <f ca="1">VLOOKUP($A321,Sheet1!$A$2:$J$621,COLUMN(E321)-COLUMN($B$4)+2,FALSE)</f>
        <v>100</v>
      </c>
      <c r="F321">
        <f ca="1">VLOOKUP($A321,Sheet1!$A$2:$J$621,COLUMN(F321)-COLUMN($B$4)+2,FALSE)</f>
        <v>11</v>
      </c>
      <c r="G321" t="str">
        <f ca="1">VLOOKUP($A321,Sheet1!$A$2:$J$621,COLUMN(G321)-COLUMN($B$4)+2,FALSE)</f>
        <v>小单</v>
      </c>
      <c r="H321">
        <f ca="1">VLOOKUP($A321,Sheet1!$A$2:$J$621,COLUMN(H321)-COLUMN($B$4)+2,FALSE)</f>
        <v>152.7392</v>
      </c>
      <c r="I321">
        <f ca="1">VLOOKUP($A321,Sheet1!$A$2:$J$621,COLUMN(I321)-COLUMN($B$4)+2,FALSE)</f>
        <v>52.7392</v>
      </c>
      <c r="J321" t="str">
        <f ca="1">VLOOKUP($A321,Sheet1!$A$2:$J$621,COLUMN(J321)-COLUMN($B$4)+2,FALSE)</f>
        <v>是</v>
      </c>
      <c r="K321">
        <f ca="1" t="shared" si="72"/>
        <v>1</v>
      </c>
      <c r="L321" s="7">
        <f ca="1" t="shared" si="73"/>
        <v>1</v>
      </c>
      <c r="M321" s="7" cm="1">
        <f ca="1" t="array" ref="M321">IF(L320="",IF(OR(G320=0,G320=""),M320,""),IF(ROW()&lt;32,"",AVERAGE(IF(OFFSET(L$2,ROW()-31,0,30,1)&lt;&gt;"",OFFSET(L$2,ROW()-31,0,30,1)))))</f>
        <v>0.633333333333333</v>
      </c>
      <c r="N321" s="8">
        <f ca="1" t="shared" si="86"/>
        <v>0.59247311827957</v>
      </c>
      <c r="O321" s="7">
        <f ca="1" t="array" ref="O321">IF(L320="","",IF(ROW()&lt;32,"",AVERAGE(IF(OFFSET(L$2,ROW()-21,0,20,1)&lt;&gt;"",OFFSET(L$2,ROW()-21,0,20,1)))))</f>
        <v>0.65</v>
      </c>
      <c r="P321" s="8">
        <f ca="1" t="shared" si="77"/>
        <v>0.608064516129032</v>
      </c>
      <c r="Q321" s="7">
        <f ca="1" t="shared" si="74"/>
        <v>52.7392</v>
      </c>
      <c r="R321" s="7">
        <f ca="1" t="shared" si="76"/>
        <v>8398.47919999991</v>
      </c>
      <c r="S321" s="14">
        <f ca="1" t="shared" si="78"/>
        <v>-0.0486562837400709</v>
      </c>
      <c r="T321" s="15">
        <f ca="1" t="shared" si="79"/>
        <v>0.59247311827957</v>
      </c>
      <c r="U321" s="14">
        <f ca="1" t="shared" si="80"/>
        <v>0.0651947864210073</v>
      </c>
      <c r="V321" s="9">
        <f ca="1" t="shared" si="81"/>
        <v>-0.735774937596884</v>
      </c>
      <c r="W321" s="16">
        <f ca="1" t="shared" si="87"/>
        <v>0.578128495410878</v>
      </c>
      <c r="X321" s="17">
        <f ca="1" t="shared" si="82"/>
        <v>0.0685746583889899</v>
      </c>
      <c r="Y321" s="9">
        <f ca="1" t="shared" si="83"/>
        <v>0.218001914842509</v>
      </c>
      <c r="Z321" s="5">
        <f ca="1" t="shared" si="84"/>
        <v>0.0757425986610748</v>
      </c>
      <c r="AA321">
        <f ca="1" t="shared" si="75"/>
        <v>0</v>
      </c>
      <c r="AB321">
        <f ca="1" t="shared" ref="AB321:AB384" si="89">IF(AA321="",AB320,AA321+AB320)</f>
        <v>9748.4024</v>
      </c>
      <c r="AC321">
        <f ca="1" t="shared" si="85"/>
        <v>0</v>
      </c>
      <c r="AD321" s="5">
        <f ca="1" t="shared" si="88"/>
        <v>0</v>
      </c>
      <c r="AE321">
        <f ca="1">IF(X321&gt;=$Y$1,I321,0)</f>
        <v>0</v>
      </c>
    </row>
    <row r="322" spans="1:31">
      <c r="A322" cm="1">
        <f ca="1" t="array" ref="A322">INDEX(Sheet1!$A$2:$J$621,RANDBETWEEN(1,COUNTA(Sheet1!$A$2:$A$621)),COLUMN(A321))</f>
        <v>3275880</v>
      </c>
      <c r="B322" t="str">
        <f ca="1">VLOOKUP($A322,Sheet1!$A$2:$J$621,COLUMN(B322)-COLUMN($B$4)+2,FALSE)</f>
        <v>2025-04-20 05:17:46</v>
      </c>
      <c r="C322" t="str">
        <f ca="1">VLOOKUP($A322,Sheet1!$A$2:$J$621,COLUMN(C322)-COLUMN($B$4)+2,FALSE)</f>
        <v>小单32.36  小双35.28  大双32.36</v>
      </c>
      <c r="D322" t="str">
        <f ca="1">VLOOKUP($A322,Sheet1!$A$2:$J$621,COLUMN(D322)-COLUMN($B$4)+2,FALSE)</f>
        <v>小双</v>
      </c>
      <c r="E322">
        <f ca="1">VLOOKUP($A322,Sheet1!$A$2:$J$621,COLUMN(E322)-COLUMN($B$4)+2,FALSE)</f>
        <v>100</v>
      </c>
      <c r="F322">
        <f ca="1">VLOOKUP($A322,Sheet1!$A$2:$J$621,COLUMN(F322)-COLUMN($B$4)+2,FALSE)</f>
        <v>4</v>
      </c>
      <c r="G322" t="str">
        <f ca="1">VLOOKUP($A322,Sheet1!$A$2:$J$621,COLUMN(G322)-COLUMN($B$4)+2,FALSE)</f>
        <v>小双</v>
      </c>
      <c r="H322">
        <f ca="1">VLOOKUP($A322,Sheet1!$A$2:$J$621,COLUMN(H322)-COLUMN($B$4)+2,FALSE)</f>
        <v>152.7624</v>
      </c>
      <c r="I322">
        <f ca="1">VLOOKUP($A322,Sheet1!$A$2:$J$621,COLUMN(I322)-COLUMN($B$4)+2,FALSE)</f>
        <v>52.7624</v>
      </c>
      <c r="J322" t="str">
        <f ca="1">VLOOKUP($A322,Sheet1!$A$2:$J$621,COLUMN(J322)-COLUMN($B$4)+2,FALSE)</f>
        <v>是</v>
      </c>
      <c r="K322">
        <f ca="1" t="shared" ref="K322:K385" si="90">IF(J322="是",1,IF(J322="否",0,""))</f>
        <v>1</v>
      </c>
      <c r="L322" s="7">
        <f ca="1" t="shared" ref="L322:L385" si="91">IF(G322="","",IF(F322="待开奖","",IF(MID(D322,1,1)=MID(G322,1,1),1,IF(MID(D322,2,1)=MID(G322,2,1),1,0))))</f>
        <v>1</v>
      </c>
      <c r="M322" s="7" cm="1">
        <f ca="1" t="array" ref="M322">IF(L321="",IF(OR(G321=0,G321=""),M321,""),IF(ROW()&lt;32,"",AVERAGE(IF(OFFSET(L$2,ROW()-31,0,30,1)&lt;&gt;"",OFFSET(L$2,ROW()-31,0,30,1)))))</f>
        <v>0.633333333333333</v>
      </c>
      <c r="N322" s="8">
        <f ca="1" t="shared" si="86"/>
        <v>0.656989247311828</v>
      </c>
      <c r="O322" s="7">
        <f ca="1" t="array" ref="O322">IF(L321="","",IF(ROW()&lt;32,"",AVERAGE(IF(OFFSET(L$2,ROW()-21,0,20,1)&lt;&gt;"",OFFSET(L$2,ROW()-21,0,20,1)))))</f>
        <v>0.65</v>
      </c>
      <c r="P322" s="8">
        <f ca="1" t="shared" si="77"/>
        <v>0.67258064516129</v>
      </c>
      <c r="Q322" s="7">
        <f ca="1" t="shared" ref="Q322:Q385" si="92">IF(OR(F322=13,F322=14),IF(L322=1,-68.1,I322),I322)</f>
        <v>52.7624</v>
      </c>
      <c r="R322" s="7">
        <f ca="1" t="shared" si="76"/>
        <v>8451.24159999991</v>
      </c>
      <c r="S322" s="14">
        <f ca="1" t="shared" si="78"/>
        <v>-0.0478998104025274</v>
      </c>
      <c r="T322" s="15">
        <f ca="1" t="shared" si="79"/>
        <v>0.656989247311828</v>
      </c>
      <c r="U322" s="14">
        <f ca="1" t="shared" si="80"/>
        <v>0.0651947864210073</v>
      </c>
      <c r="V322" s="9">
        <f ca="1" t="shared" si="81"/>
        <v>-0.807034219882881</v>
      </c>
      <c r="W322" s="16">
        <f ca="1" t="shared" si="87"/>
        <v>0.663165262874505</v>
      </c>
      <c r="X322" s="17">
        <f ca="1" t="shared" si="82"/>
        <v>0.0830825747144675</v>
      </c>
      <c r="Y322" s="9">
        <f ca="1" t="shared" si="83"/>
        <v>0.210234326104385</v>
      </c>
      <c r="Z322" s="5">
        <f ca="1" t="shared" si="84"/>
        <v>0.0772174764341373</v>
      </c>
      <c r="AA322">
        <f ca="1" t="shared" ref="AA322:AA385" si="93">IF(X322="","",IF(X322&gt;0,IF(X322&gt;Y322+Z322*$AC$1,I322,0),0))</f>
        <v>0</v>
      </c>
      <c r="AB322">
        <f ca="1" t="shared" si="89"/>
        <v>9748.4024</v>
      </c>
      <c r="AC322">
        <f ca="1" t="shared" si="85"/>
        <v>0</v>
      </c>
      <c r="AD322" s="5">
        <f ca="1" t="shared" si="88"/>
        <v>0</v>
      </c>
      <c r="AE322">
        <f ca="1">IF(X322&gt;=$Y$1,I322,0)</f>
        <v>0</v>
      </c>
    </row>
    <row r="323" spans="1:31">
      <c r="A323" cm="1">
        <f ca="1" t="array" ref="A323">INDEX(Sheet1!$A$2:$J$621,RANDBETWEEN(1,COUNTA(Sheet1!$A$2:$A$621)),COLUMN(A322))</f>
        <v>3275749</v>
      </c>
      <c r="B323" t="str">
        <f ca="1">VLOOKUP($A323,Sheet1!$A$2:$J$621,COLUMN(B323)-COLUMN($B$4)+2,FALSE)</f>
        <v>2025-04-19 21:39:20</v>
      </c>
      <c r="C323" t="str">
        <f ca="1">VLOOKUP($A323,Sheet1!$A$2:$J$621,COLUMN(C323)-COLUMN($B$4)+2,FALSE)</f>
        <v>小单31.45  小双34.28  大单34.28</v>
      </c>
      <c r="D323" t="str">
        <f ca="1">VLOOKUP($A323,Sheet1!$A$2:$J$621,COLUMN(D323)-COLUMN($B$4)+2,FALSE)</f>
        <v>小单</v>
      </c>
      <c r="E323">
        <f ca="1">VLOOKUP($A323,Sheet1!$A$2:$J$621,COLUMN(E323)-COLUMN($B$4)+2,FALSE)</f>
        <v>100.01</v>
      </c>
      <c r="F323">
        <f ca="1">VLOOKUP($A323,Sheet1!$A$2:$J$621,COLUMN(F323)-COLUMN($B$4)+2,FALSE)</f>
        <v>11</v>
      </c>
      <c r="G323" t="str">
        <f ca="1">VLOOKUP($A323,Sheet1!$A$2:$J$621,COLUMN(G323)-COLUMN($B$4)+2,FALSE)</f>
        <v>小单</v>
      </c>
      <c r="H323">
        <f ca="1">VLOOKUP($A323,Sheet1!$A$2:$J$621,COLUMN(H323)-COLUMN($B$4)+2,FALSE)</f>
        <v>148.444</v>
      </c>
      <c r="I323">
        <f ca="1">VLOOKUP($A323,Sheet1!$A$2:$J$621,COLUMN(I323)-COLUMN($B$4)+2,FALSE)</f>
        <v>48.434</v>
      </c>
      <c r="J323" t="str">
        <f ca="1">VLOOKUP($A323,Sheet1!$A$2:$J$621,COLUMN(J323)-COLUMN($B$4)+2,FALSE)</f>
        <v>是</v>
      </c>
      <c r="K323">
        <f ca="1" t="shared" si="90"/>
        <v>1</v>
      </c>
      <c r="L323" s="7">
        <f ca="1" t="shared" si="91"/>
        <v>1</v>
      </c>
      <c r="M323" s="7" cm="1">
        <f ca="1" t="array" ref="M323">IF(L322="",IF(OR(G322=0,G322=""),M322,""),IF(ROW()&lt;32,"",AVERAGE(IF(OFFSET(L$2,ROW()-31,0,30,1)&lt;&gt;"",OFFSET(L$2,ROW()-31,0,30,1)))))</f>
        <v>0.633333333333333</v>
      </c>
      <c r="N323" s="8">
        <f ca="1" t="shared" si="86"/>
        <v>0.656989247311828</v>
      </c>
      <c r="O323" s="7">
        <f ca="1" t="array" ref="O323">IF(L322="","",IF(ROW()&lt;32,"",AVERAGE(IF(OFFSET(L$2,ROW()-21,0,20,1)&lt;&gt;"",OFFSET(L$2,ROW()-21,0,20,1)))))</f>
        <v>0.7</v>
      </c>
      <c r="P323" s="8">
        <f ca="1" t="shared" si="77"/>
        <v>0.719354838709677</v>
      </c>
      <c r="Q323" s="7">
        <f ca="1" t="shared" si="92"/>
        <v>48.434</v>
      </c>
      <c r="R323" s="7">
        <f ca="1" t="shared" ref="R323:R386" si="94">IF(G323="",R322,IF(G323=0,R322,IF(Q323="","",+R322+Q323)))</f>
        <v>8499.67559999991</v>
      </c>
      <c r="S323" s="14">
        <f ca="1" t="shared" si="78"/>
        <v>-0.0476150035959942</v>
      </c>
      <c r="T323" s="15">
        <f ca="1" t="shared" si="79"/>
        <v>0.656989247311828</v>
      </c>
      <c r="U323" s="14">
        <f ca="1" t="shared" si="80"/>
        <v>0.0651947864210073</v>
      </c>
      <c r="V323" s="9">
        <f ca="1" t="shared" si="81"/>
        <v>-0.882128044257923</v>
      </c>
      <c r="W323" s="16">
        <f ca="1" t="shared" si="87"/>
        <v>0.666503596015538</v>
      </c>
      <c r="X323" s="17">
        <f ca="1" t="shared" si="82"/>
        <v>0.0759924676330266</v>
      </c>
      <c r="Y323" s="9">
        <f ca="1" t="shared" si="83"/>
        <v>0.202324303430423</v>
      </c>
      <c r="Z323" s="5">
        <f ca="1" t="shared" si="84"/>
        <v>0.0784004383640971</v>
      </c>
      <c r="AA323">
        <f ca="1" t="shared" si="93"/>
        <v>0</v>
      </c>
      <c r="AB323">
        <f ca="1" t="shared" si="89"/>
        <v>9748.4024</v>
      </c>
      <c r="AC323">
        <f ca="1" t="shared" si="85"/>
        <v>0</v>
      </c>
      <c r="AD323" s="5">
        <f ca="1" t="shared" si="88"/>
        <v>0</v>
      </c>
      <c r="AE323">
        <f ca="1">IF(X323&gt;=$Y$1,I323,0)</f>
        <v>0</v>
      </c>
    </row>
    <row r="324" spans="1:31">
      <c r="A324" cm="1">
        <f ca="1" t="array" ref="A324">INDEX(Sheet1!$A$2:$J$621,RANDBETWEEN(1,COUNTA(Sheet1!$A$2:$A$621)),COLUMN(A323))</f>
        <v>3275858</v>
      </c>
      <c r="B324" t="str">
        <f ca="1">VLOOKUP($A324,Sheet1!$A$2:$J$621,COLUMN(B324)-COLUMN($B$4)+2,FALSE)</f>
        <v>2025-04-20 04:00:46</v>
      </c>
      <c r="C324" t="str">
        <f ca="1">VLOOKUP($A324,Sheet1!$A$2:$J$621,COLUMN(C324)-COLUMN($B$4)+2,FALSE)</f>
        <v>小单31.45  小双34.28  大单34.28</v>
      </c>
      <c r="D324" t="str">
        <f ca="1">VLOOKUP($A324,Sheet1!$A$2:$J$621,COLUMN(D324)-COLUMN($B$4)+2,FALSE)</f>
        <v>小单</v>
      </c>
      <c r="E324">
        <f ca="1">VLOOKUP($A324,Sheet1!$A$2:$J$621,COLUMN(E324)-COLUMN($B$4)+2,FALSE)</f>
        <v>100.01</v>
      </c>
      <c r="F324">
        <f ca="1">VLOOKUP($A324,Sheet1!$A$2:$J$621,COLUMN(F324)-COLUMN($B$4)+2,FALSE)</f>
        <v>8</v>
      </c>
      <c r="G324" t="str">
        <f ca="1">VLOOKUP($A324,Sheet1!$A$2:$J$621,COLUMN(G324)-COLUMN($B$4)+2,FALSE)</f>
        <v>小双</v>
      </c>
      <c r="H324">
        <f ca="1">VLOOKUP($A324,Sheet1!$A$2:$J$621,COLUMN(H324)-COLUMN($B$4)+2,FALSE)</f>
        <v>148.4324</v>
      </c>
      <c r="I324">
        <f ca="1">VLOOKUP($A324,Sheet1!$A$2:$J$621,COLUMN(I324)-COLUMN($B$4)+2,FALSE)</f>
        <v>48.4224</v>
      </c>
      <c r="J324" t="str">
        <f ca="1">VLOOKUP($A324,Sheet1!$A$2:$J$621,COLUMN(J324)-COLUMN($B$4)+2,FALSE)</f>
        <v>是</v>
      </c>
      <c r="K324">
        <f ca="1" t="shared" si="90"/>
        <v>1</v>
      </c>
      <c r="L324" s="7">
        <f ca="1" t="shared" si="91"/>
        <v>1</v>
      </c>
      <c r="M324" s="7" cm="1">
        <f ca="1" t="array" ref="M324">IF(L323="",IF(OR(G323=0,G323=""),M323,""),IF(ROW()&lt;32,"",AVERAGE(IF(OFFSET(L$2,ROW()-31,0,30,1)&lt;&gt;"",OFFSET(L$2,ROW()-31,0,30,1)))))</f>
        <v>0.633333333333333</v>
      </c>
      <c r="N324" s="8">
        <f ca="1" t="shared" si="86"/>
        <v>0.656989247311828</v>
      </c>
      <c r="O324" s="7">
        <f ca="1" t="array" ref="O324">IF(L323="","",IF(ROW()&lt;32,"",AVERAGE(IF(OFFSET(L$2,ROW()-21,0,20,1)&lt;&gt;"",OFFSET(L$2,ROW()-21,0,20,1)))))</f>
        <v>0.75</v>
      </c>
      <c r="P324" s="8">
        <f ca="1" t="shared" si="77"/>
        <v>0.766129032258065</v>
      </c>
      <c r="Q324" s="7">
        <f ca="1" t="shared" si="92"/>
        <v>48.4224</v>
      </c>
      <c r="R324" s="7">
        <f ca="1" t="shared" si="94"/>
        <v>8548.09799999991</v>
      </c>
      <c r="S324" s="14">
        <f ca="1" t="shared" si="78"/>
        <v>-0.0478159806594872</v>
      </c>
      <c r="T324" s="15">
        <f ca="1" t="shared" si="79"/>
        <v>0.656989247311828</v>
      </c>
      <c r="U324" s="14">
        <f ca="1" t="shared" si="80"/>
        <v>0.0651947864210073</v>
      </c>
      <c r="V324" s="9">
        <f ca="1" t="shared" si="81"/>
        <v>-1.0368102458037</v>
      </c>
      <c r="W324" s="16">
        <f ca="1" t="shared" si="87"/>
        <v>0.663174185608246</v>
      </c>
      <c r="X324" s="17">
        <f ca="1" t="shared" si="82"/>
        <v>0.0601310133186718</v>
      </c>
      <c r="Y324" s="9">
        <f ca="1" t="shared" si="83"/>
        <v>0.1937085587466</v>
      </c>
      <c r="Z324" s="5">
        <f ca="1" t="shared" si="84"/>
        <v>0.0793452465635607</v>
      </c>
      <c r="AA324">
        <f ca="1" t="shared" si="93"/>
        <v>0</v>
      </c>
      <c r="AB324">
        <f ca="1" t="shared" si="89"/>
        <v>9748.4024</v>
      </c>
      <c r="AC324">
        <f ca="1" t="shared" si="85"/>
        <v>0</v>
      </c>
      <c r="AD324" s="5">
        <f ca="1" t="shared" si="88"/>
        <v>0</v>
      </c>
      <c r="AE324">
        <f ca="1">IF(X324&gt;=$Y$1,I324,0)</f>
        <v>0</v>
      </c>
    </row>
    <row r="325" spans="1:31">
      <c r="A325" cm="1">
        <f ca="1" t="array" ref="A325">INDEX(Sheet1!$A$2:$J$621,RANDBETWEEN(1,COUNTA(Sheet1!$A$2:$A$621)),COLUMN(A324))</f>
        <v>3275805</v>
      </c>
      <c r="B325" t="str">
        <f ca="1">VLOOKUP($A325,Sheet1!$A$2:$J$621,COLUMN(B325)-COLUMN($B$4)+2,FALSE)</f>
        <v>2025-04-20 00:55:19</v>
      </c>
      <c r="C325" t="str">
        <f ca="1">VLOOKUP($A325,Sheet1!$A$2:$J$621,COLUMN(C325)-COLUMN($B$4)+2,FALSE)</f>
        <v>大双31.45  小双34.28  大单34.28</v>
      </c>
      <c r="D325" t="str">
        <f ca="1">VLOOKUP($A325,Sheet1!$A$2:$J$621,COLUMN(D325)-COLUMN($B$4)+2,FALSE)</f>
        <v>大双</v>
      </c>
      <c r="E325">
        <f ca="1">VLOOKUP($A325,Sheet1!$A$2:$J$621,COLUMN(E325)-COLUMN($B$4)+2,FALSE)</f>
        <v>100.01</v>
      </c>
      <c r="F325">
        <f ca="1">VLOOKUP($A325,Sheet1!$A$2:$J$621,COLUMN(F325)-COLUMN($B$4)+2,FALSE)</f>
        <v>13</v>
      </c>
      <c r="G325" t="str">
        <f ca="1">VLOOKUP($A325,Sheet1!$A$2:$J$621,COLUMN(G325)-COLUMN($B$4)+2,FALSE)</f>
        <v>小单</v>
      </c>
      <c r="H325">
        <f ca="1">VLOOKUP($A325,Sheet1!$A$2:$J$621,COLUMN(H325)-COLUMN($B$4)+2,FALSE)</f>
        <v>0</v>
      </c>
      <c r="I325">
        <f ca="1">VLOOKUP($A325,Sheet1!$A$2:$J$621,COLUMN(I325)-COLUMN($B$4)+2,FALSE)</f>
        <v>-100.01</v>
      </c>
      <c r="J325" t="str">
        <f ca="1">VLOOKUP($A325,Sheet1!$A$2:$J$621,COLUMN(J325)-COLUMN($B$4)+2,FALSE)</f>
        <v>否</v>
      </c>
      <c r="K325">
        <f ca="1" t="shared" si="90"/>
        <v>0</v>
      </c>
      <c r="L325" s="7">
        <f ca="1" t="shared" si="91"/>
        <v>0</v>
      </c>
      <c r="M325" s="7" cm="1">
        <f ca="1" t="array" ref="M325">IF(L324="",IF(OR(G324=0,G324=""),M324,""),IF(ROW()&lt;32,"",AVERAGE(IF(OFFSET(L$2,ROW()-31,0,30,1)&lt;&gt;"",OFFSET(L$2,ROW()-31,0,30,1)))))</f>
        <v>0.633333333333333</v>
      </c>
      <c r="N325" s="8">
        <f ca="1" t="shared" si="86"/>
        <v>0.656989247311828</v>
      </c>
      <c r="O325" s="7">
        <f ca="1" t="array" ref="O325">IF(L324="","",IF(ROW()&lt;32,"",AVERAGE(IF(OFFSET(L$2,ROW()-21,0,20,1)&lt;&gt;"",OFFSET(L$2,ROW()-21,0,20,1)))))</f>
        <v>0.7</v>
      </c>
      <c r="P325" s="8">
        <f ca="1" t="shared" si="77"/>
        <v>0.719354838709677</v>
      </c>
      <c r="Q325" s="7">
        <f ca="1" t="shared" si="92"/>
        <v>-100.01</v>
      </c>
      <c r="R325" s="7">
        <f ca="1" t="shared" si="94"/>
        <v>8448.08799999991</v>
      </c>
      <c r="S325" s="14">
        <f ca="1" t="shared" si="78"/>
        <v>-0.0315421782111465</v>
      </c>
      <c r="T325" s="15">
        <f ca="1" t="shared" si="79"/>
        <v>0.656989247311828</v>
      </c>
      <c r="U325" s="14">
        <f ca="1" t="shared" si="80"/>
        <v>0.054603899174048</v>
      </c>
      <c r="V325" s="9">
        <f ca="1" t="shared" si="81"/>
        <v>-1.229597435141</v>
      </c>
      <c r="W325" s="16">
        <f ca="1" t="shared" si="87"/>
        <v>0.659853697934695</v>
      </c>
      <c r="X325" s="17">
        <f ca="1" t="shared" si="82"/>
        <v>0.0485796525261765</v>
      </c>
      <c r="Y325" s="9">
        <f ca="1" t="shared" si="83"/>
        <v>0.183799762954425</v>
      </c>
      <c r="Z325" s="5">
        <f ca="1" t="shared" si="84"/>
        <v>0.0782819410030844</v>
      </c>
      <c r="AA325">
        <f ca="1" t="shared" si="93"/>
        <v>0</v>
      </c>
      <c r="AB325">
        <f ca="1" t="shared" si="89"/>
        <v>9748.4024</v>
      </c>
      <c r="AC325">
        <f ca="1" t="shared" si="85"/>
        <v>0</v>
      </c>
      <c r="AD325" s="5">
        <f ca="1" t="shared" si="88"/>
        <v>0</v>
      </c>
      <c r="AE325">
        <f ca="1">IF(X325&gt;=$Y$1,I325,0)</f>
        <v>0</v>
      </c>
    </row>
    <row r="326" spans="1:31">
      <c r="A326" cm="1">
        <f ca="1" t="array" ref="A326">INDEX(Sheet1!$A$2:$J$621,RANDBETWEEN(1,COUNTA(Sheet1!$A$2:$A$621)),COLUMN(A325))</f>
        <v>3275958</v>
      </c>
      <c r="B326" t="str">
        <f ca="1">VLOOKUP($A326,Sheet1!$A$2:$J$621,COLUMN(B326)-COLUMN($B$4)+2,FALSE)</f>
        <v>2025-04-20 09:50:48</v>
      </c>
      <c r="C326" t="str">
        <f ca="1">VLOOKUP($A326,Sheet1!$A$2:$J$621,COLUMN(C326)-COLUMN($B$4)+2,FALSE)</f>
        <v>小单32.36  小双35.28  大双32.36</v>
      </c>
      <c r="D326" t="str">
        <f ca="1">VLOOKUP($A326,Sheet1!$A$2:$J$621,COLUMN(D326)-COLUMN($B$4)+2,FALSE)</f>
        <v>小双</v>
      </c>
      <c r="E326">
        <f ca="1">VLOOKUP($A326,Sheet1!$A$2:$J$621,COLUMN(E326)-COLUMN($B$4)+2,FALSE)</f>
        <v>100</v>
      </c>
      <c r="F326">
        <f ca="1">VLOOKUP($A326,Sheet1!$A$2:$J$621,COLUMN(F326)-COLUMN($B$4)+2,FALSE)</f>
        <v>11</v>
      </c>
      <c r="G326" t="str">
        <f ca="1">VLOOKUP($A326,Sheet1!$A$2:$J$621,COLUMN(G326)-COLUMN($B$4)+2,FALSE)</f>
        <v>小单</v>
      </c>
      <c r="H326">
        <f ca="1">VLOOKUP($A326,Sheet1!$A$2:$J$621,COLUMN(H326)-COLUMN($B$4)+2,FALSE)</f>
        <v>152.7392</v>
      </c>
      <c r="I326">
        <f ca="1">VLOOKUP($A326,Sheet1!$A$2:$J$621,COLUMN(I326)-COLUMN($B$4)+2,FALSE)</f>
        <v>52.7392</v>
      </c>
      <c r="J326" t="str">
        <f ca="1">VLOOKUP($A326,Sheet1!$A$2:$J$621,COLUMN(J326)-COLUMN($B$4)+2,FALSE)</f>
        <v>是</v>
      </c>
      <c r="K326">
        <f ca="1" t="shared" si="90"/>
        <v>1</v>
      </c>
      <c r="L326" s="7">
        <f ca="1" t="shared" si="91"/>
        <v>1</v>
      </c>
      <c r="M326" s="7" cm="1">
        <f ca="1" t="array" ref="M326">IF(L325="",IF(OR(G325=0,G325=""),M325,""),IF(ROW()&lt;32,"",AVERAGE(IF(OFFSET(L$2,ROW()-31,0,30,1)&lt;&gt;"",OFFSET(L$2,ROW()-31,0,30,1)))))</f>
        <v>0.666666666666667</v>
      </c>
      <c r="N326" s="8">
        <f ca="1" t="shared" si="86"/>
        <v>0.59247311827957</v>
      </c>
      <c r="O326" s="7">
        <f ca="1" t="array" ref="O326">IF(L325="","",IF(ROW()&lt;32,"",AVERAGE(IF(OFFSET(L$2,ROW()-21,0,20,1)&lt;&gt;"",OFFSET(L$2,ROW()-21,0,20,1)))))</f>
        <v>0.7</v>
      </c>
      <c r="P326" s="8">
        <f ca="1" t="shared" si="77"/>
        <v>0.654838709677419</v>
      </c>
      <c r="Q326" s="7">
        <f ca="1" t="shared" si="92"/>
        <v>52.7392</v>
      </c>
      <c r="R326" s="7">
        <f ca="1" t="shared" si="94"/>
        <v>8500.82719999991</v>
      </c>
      <c r="S326" s="14">
        <f ca="1" t="shared" si="78"/>
        <v>-0.0319036673508984</v>
      </c>
      <c r="T326" s="15">
        <f ca="1" t="shared" si="79"/>
        <v>0.59247311827957</v>
      </c>
      <c r="U326" s="14">
        <f ca="1" t="shared" si="80"/>
        <v>0.0495160319706315</v>
      </c>
      <c r="V326" s="9">
        <f ca="1" t="shared" si="81"/>
        <v>-1.3531685483791</v>
      </c>
      <c r="W326" s="16">
        <f ca="1" t="shared" si="87"/>
        <v>0.659848622371275</v>
      </c>
      <c r="X326" s="17">
        <f ca="1" t="shared" si="82"/>
        <v>0.024736721258673</v>
      </c>
      <c r="Y326" s="9">
        <f ca="1" t="shared" si="83"/>
        <v>0.174538265954108</v>
      </c>
      <c r="Z326" s="5">
        <f ca="1" t="shared" si="84"/>
        <v>0.0800958858304841</v>
      </c>
      <c r="AA326">
        <f ca="1" t="shared" si="93"/>
        <v>0</v>
      </c>
      <c r="AB326">
        <f ca="1" t="shared" si="89"/>
        <v>9748.4024</v>
      </c>
      <c r="AC326">
        <f ca="1" t="shared" si="85"/>
        <v>1</v>
      </c>
      <c r="AD326" s="5">
        <f ca="1" t="shared" si="88"/>
        <v>0</v>
      </c>
      <c r="AE326">
        <f ca="1">IF(X326&gt;=$Y$1,I326,0)</f>
        <v>0</v>
      </c>
    </row>
    <row r="327" spans="1:31">
      <c r="A327" cm="1">
        <f ca="1" t="array" ref="A327">INDEX(Sheet1!$A$2:$J$621,RANDBETWEEN(1,COUNTA(Sheet1!$A$2:$A$621)),COLUMN(A326))</f>
        <v>3275747</v>
      </c>
      <c r="B327" t="str">
        <f ca="1">VLOOKUP($A327,Sheet1!$A$2:$J$621,COLUMN(B327)-COLUMN($B$4)+2,FALSE)</f>
        <v>2025-04-19 21:32:19</v>
      </c>
      <c r="C327" t="str">
        <f ca="1">VLOOKUP($A327,Sheet1!$A$2:$J$621,COLUMN(C327)-COLUMN($B$4)+2,FALSE)</f>
        <v>小单31.45  小双34.28  大单34.28</v>
      </c>
      <c r="D327" t="str">
        <f ca="1">VLOOKUP($A327,Sheet1!$A$2:$J$621,COLUMN(D327)-COLUMN($B$4)+2,FALSE)</f>
        <v>小单</v>
      </c>
      <c r="E327">
        <f ca="1">VLOOKUP($A327,Sheet1!$A$2:$J$621,COLUMN(E327)-COLUMN($B$4)+2,FALSE)</f>
        <v>100.01</v>
      </c>
      <c r="F327">
        <f ca="1">VLOOKUP($A327,Sheet1!$A$2:$J$621,COLUMN(F327)-COLUMN($B$4)+2,FALSE)</f>
        <v>7</v>
      </c>
      <c r="G327" t="str">
        <f ca="1">VLOOKUP($A327,Sheet1!$A$2:$J$621,COLUMN(G327)-COLUMN($B$4)+2,FALSE)</f>
        <v>小单</v>
      </c>
      <c r="H327">
        <f ca="1">VLOOKUP($A327,Sheet1!$A$2:$J$621,COLUMN(H327)-COLUMN($B$4)+2,FALSE)</f>
        <v>148.444</v>
      </c>
      <c r="I327">
        <f ca="1">VLOOKUP($A327,Sheet1!$A$2:$J$621,COLUMN(I327)-COLUMN($B$4)+2,FALSE)</f>
        <v>48.434</v>
      </c>
      <c r="J327" t="str">
        <f ca="1">VLOOKUP($A327,Sheet1!$A$2:$J$621,COLUMN(J327)-COLUMN($B$4)+2,FALSE)</f>
        <v>是</v>
      </c>
      <c r="K327">
        <f ca="1" t="shared" si="90"/>
        <v>1</v>
      </c>
      <c r="L327" s="7">
        <f ca="1" t="shared" si="91"/>
        <v>1</v>
      </c>
      <c r="M327" s="7" cm="1">
        <f ca="1" t="array" ref="M327">IF(L326="",IF(OR(G326=0,G326=""),M326,""),IF(ROW()&lt;32,"",AVERAGE(IF(OFFSET(L$2,ROW()-31,0,30,1)&lt;&gt;"",OFFSET(L$2,ROW()-31,0,30,1)))))</f>
        <v>0.666666666666667</v>
      </c>
      <c r="N327" s="8">
        <f ca="1" t="shared" si="86"/>
        <v>0.688172043010753</v>
      </c>
      <c r="O327" s="7">
        <f ca="1" t="array" ref="O327">IF(L326="","",IF(ROW()&lt;32,"",AVERAGE(IF(OFFSET(L$2,ROW()-21,0,20,1)&lt;&gt;"",OFFSET(L$2,ROW()-21,0,20,1)))))</f>
        <v>0.75</v>
      </c>
      <c r="P327" s="8">
        <f ca="1" t="shared" si="77"/>
        <v>0.766129032258065</v>
      </c>
      <c r="Q327" s="7">
        <f ca="1" t="shared" si="92"/>
        <v>48.434</v>
      </c>
      <c r="R327" s="7">
        <f ca="1" t="shared" si="94"/>
        <v>8549.26119999991</v>
      </c>
      <c r="S327" s="14">
        <f ca="1" t="shared" si="78"/>
        <v>-0.0317145723119015</v>
      </c>
      <c r="T327" s="15">
        <f ca="1" t="shared" si="79"/>
        <v>0.688172043010753</v>
      </c>
      <c r="U327" s="14">
        <f ca="1" t="shared" si="80"/>
        <v>0.0495160319706315</v>
      </c>
      <c r="V327" s="9">
        <f ca="1" t="shared" si="81"/>
        <v>-1.40326400585151</v>
      </c>
      <c r="W327" s="16">
        <f ca="1" t="shared" si="87"/>
        <v>0.758786717220116</v>
      </c>
      <c r="X327" s="17">
        <f ca="1" t="shared" si="82"/>
        <v>0.0488174984542513</v>
      </c>
      <c r="Y327" s="9">
        <f ca="1" t="shared" si="83"/>
        <v>0.16722719152771</v>
      </c>
      <c r="Z327" s="5">
        <f ca="1" t="shared" si="84"/>
        <v>0.0812197797086554</v>
      </c>
      <c r="AA327">
        <f ca="1" t="shared" si="93"/>
        <v>0</v>
      </c>
      <c r="AB327">
        <f ca="1" t="shared" si="89"/>
        <v>9748.4024</v>
      </c>
      <c r="AC327">
        <f ca="1" t="shared" si="85"/>
        <v>0</v>
      </c>
      <c r="AD327" s="5">
        <f ca="1" t="shared" si="88"/>
        <v>0</v>
      </c>
      <c r="AE327">
        <f ca="1">IF(X327&gt;=$Y$1,I327,0)</f>
        <v>0</v>
      </c>
    </row>
    <row r="328" spans="1:31">
      <c r="A328" cm="1">
        <f ca="1" t="array" ref="A328">INDEX(Sheet1!$A$2:$J$621,RANDBETWEEN(1,COUNTA(Sheet1!$A$2:$A$621)),COLUMN(A327))</f>
        <v>3275972</v>
      </c>
      <c r="B328" t="str">
        <f ca="1">VLOOKUP($A328,Sheet1!$A$2:$J$621,COLUMN(B328)-COLUMN($B$4)+2,FALSE)</f>
        <v>2025-04-20 10:39:41</v>
      </c>
      <c r="C328" t="str">
        <f ca="1">VLOOKUP($A328,Sheet1!$A$2:$J$621,COLUMN(C328)-COLUMN($B$4)+2,FALSE)</f>
        <v>小单31.45  小双34.28  大单34.28</v>
      </c>
      <c r="D328" t="str">
        <f ca="1">VLOOKUP($A328,Sheet1!$A$2:$J$621,COLUMN(D328)-COLUMN($B$4)+2,FALSE)</f>
        <v>小单</v>
      </c>
      <c r="E328">
        <f ca="1">VLOOKUP($A328,Sheet1!$A$2:$J$621,COLUMN(E328)-COLUMN($B$4)+2,FALSE)</f>
        <v>100.01</v>
      </c>
      <c r="F328">
        <f ca="1">VLOOKUP($A328,Sheet1!$A$2:$J$621,COLUMN(F328)-COLUMN($B$4)+2,FALSE)</f>
        <v>22</v>
      </c>
      <c r="G328" t="str">
        <f ca="1">VLOOKUP($A328,Sheet1!$A$2:$J$621,COLUMN(G328)-COLUMN($B$4)+2,FALSE)</f>
        <v>大双</v>
      </c>
      <c r="H328">
        <f ca="1">VLOOKUP($A328,Sheet1!$A$2:$J$621,COLUMN(H328)-COLUMN($B$4)+2,FALSE)</f>
        <v>0</v>
      </c>
      <c r="I328">
        <f ca="1">VLOOKUP($A328,Sheet1!$A$2:$J$621,COLUMN(I328)-COLUMN($B$4)+2,FALSE)</f>
        <v>-100.01</v>
      </c>
      <c r="J328" t="str">
        <f ca="1">VLOOKUP($A328,Sheet1!$A$2:$J$621,COLUMN(J328)-COLUMN($B$4)+2,FALSE)</f>
        <v>否</v>
      </c>
      <c r="K328">
        <f ca="1" t="shared" si="90"/>
        <v>0</v>
      </c>
      <c r="L328" s="7">
        <f ca="1" t="shared" si="91"/>
        <v>0</v>
      </c>
      <c r="M328" s="7" cm="1">
        <f ca="1" t="array" ref="M328">IF(L327="",IF(OR(G327=0,G327=""),M327,""),IF(ROW()&lt;32,"",AVERAGE(IF(OFFSET(L$2,ROW()-31,0,30,1)&lt;&gt;"",OFFSET(L$2,ROW()-31,0,30,1)))))</f>
        <v>0.666666666666667</v>
      </c>
      <c r="N328" s="8">
        <f ca="1" t="shared" si="86"/>
        <v>0.688172043010753</v>
      </c>
      <c r="O328" s="7">
        <f ca="1" t="array" ref="O328">IF(L327="","",IF(ROW()&lt;32,"",AVERAGE(IF(OFFSET(L$2,ROW()-21,0,20,1)&lt;&gt;"",OFFSET(L$2,ROW()-21,0,20,1)))))</f>
        <v>0.7</v>
      </c>
      <c r="P328" s="8">
        <f ca="1" t="shared" si="77"/>
        <v>0.719354838709677</v>
      </c>
      <c r="Q328" s="7">
        <f ca="1" t="shared" si="92"/>
        <v>-100.01</v>
      </c>
      <c r="R328" s="7">
        <f ca="1" t="shared" si="94"/>
        <v>8449.25119999991</v>
      </c>
      <c r="S328" s="14">
        <f ca="1" t="shared" si="78"/>
        <v>-0.0149766899149196</v>
      </c>
      <c r="T328" s="15">
        <f ca="1" t="shared" si="79"/>
        <v>0.688172043010753</v>
      </c>
      <c r="U328" s="14">
        <f ca="1" t="shared" si="80"/>
        <v>0.0386936541140964</v>
      </c>
      <c r="V328" s="9">
        <f ca="1" t="shared" si="81"/>
        <v>-1.51731123148471</v>
      </c>
      <c r="W328" s="16">
        <f ca="1" t="shared" si="87"/>
        <v>0.75517986750552</v>
      </c>
      <c r="X328" s="17">
        <f ca="1" t="shared" si="82"/>
        <v>0.0453201689955271</v>
      </c>
      <c r="Y328" s="9">
        <f ca="1" t="shared" si="83"/>
        <v>0.15926285292091</v>
      </c>
      <c r="Z328" s="5">
        <f ca="1" t="shared" si="84"/>
        <v>0.0810686058542504</v>
      </c>
      <c r="AA328">
        <f ca="1" t="shared" si="93"/>
        <v>0</v>
      </c>
      <c r="AB328">
        <f ca="1" t="shared" si="89"/>
        <v>9748.4024</v>
      </c>
      <c r="AC328">
        <f ca="1" t="shared" si="85"/>
        <v>0</v>
      </c>
      <c r="AD328" s="5">
        <f ca="1" t="shared" si="88"/>
        <v>0</v>
      </c>
      <c r="AE328">
        <f ca="1">IF(X328&gt;=$Y$1,I328,0)</f>
        <v>0</v>
      </c>
    </row>
    <row r="329" spans="1:31">
      <c r="A329" cm="1">
        <f ca="1" t="array" ref="A329">INDEX(Sheet1!$A$2:$J$621,RANDBETWEEN(1,COUNTA(Sheet1!$A$2:$A$621)),COLUMN(A328))</f>
        <v>3275566</v>
      </c>
      <c r="B329" t="str">
        <f ca="1">VLOOKUP($A329,Sheet1!$A$2:$J$621,COLUMN(B329)-COLUMN($B$4)+2,FALSE)</f>
        <v>2025-04-19 10:25:43</v>
      </c>
      <c r="C329" t="str">
        <f ca="1">VLOOKUP($A329,Sheet1!$A$2:$J$621,COLUMN(C329)-COLUMN($B$4)+2,FALSE)</f>
        <v>大双31.45  小双34.28  大单34.28</v>
      </c>
      <c r="D329" t="str">
        <f ca="1">VLOOKUP($A329,Sheet1!$A$2:$J$621,COLUMN(D329)-COLUMN($B$4)+2,FALSE)</f>
        <v>大双</v>
      </c>
      <c r="E329">
        <f ca="1">VLOOKUP($A329,Sheet1!$A$2:$J$621,COLUMN(E329)-COLUMN($B$4)+2,FALSE)</f>
        <v>100.01</v>
      </c>
      <c r="F329">
        <f ca="1">VLOOKUP($A329,Sheet1!$A$2:$J$621,COLUMN(F329)-COLUMN($B$4)+2,FALSE)</f>
        <v>15</v>
      </c>
      <c r="G329" t="str">
        <f ca="1">VLOOKUP($A329,Sheet1!$A$2:$J$621,COLUMN(G329)-COLUMN($B$4)+2,FALSE)</f>
        <v>大单</v>
      </c>
      <c r="H329">
        <f ca="1">VLOOKUP($A329,Sheet1!$A$2:$J$621,COLUMN(H329)-COLUMN($B$4)+2,FALSE)</f>
        <v>148.4324</v>
      </c>
      <c r="I329">
        <f ca="1">VLOOKUP($A329,Sheet1!$A$2:$J$621,COLUMN(I329)-COLUMN($B$4)+2,FALSE)</f>
        <v>48.4224</v>
      </c>
      <c r="J329" t="str">
        <f ca="1">VLOOKUP($A329,Sheet1!$A$2:$J$621,COLUMN(J329)-COLUMN($B$4)+2,FALSE)</f>
        <v>是</v>
      </c>
      <c r="K329">
        <f ca="1" t="shared" si="90"/>
        <v>1</v>
      </c>
      <c r="L329" s="7">
        <f ca="1" t="shared" si="91"/>
        <v>1</v>
      </c>
      <c r="M329" s="7" cm="1">
        <f ca="1" t="array" ref="M329">IF(L328="",IF(OR(G328=0,G328=""),M328,""),IF(ROW()&lt;32,"",AVERAGE(IF(OFFSET(L$2,ROW()-31,0,30,1)&lt;&gt;"",OFFSET(L$2,ROW()-31,0,30,1)))))</f>
        <v>0.7</v>
      </c>
      <c r="N329" s="8">
        <f ca="1" t="shared" si="86"/>
        <v>0.623655913978495</v>
      </c>
      <c r="O329" s="7">
        <f ca="1" t="array" ref="O329">IF(L328="","",IF(ROW()&lt;32,"",AVERAGE(IF(OFFSET(L$2,ROW()-21,0,20,1)&lt;&gt;"",OFFSET(L$2,ROW()-21,0,20,1)))))</f>
        <v>0.7</v>
      </c>
      <c r="P329" s="8">
        <f ca="1" t="shared" si="77"/>
        <v>0.654838709677419</v>
      </c>
      <c r="Q329" s="7">
        <f ca="1" t="shared" si="92"/>
        <v>48.4224</v>
      </c>
      <c r="R329" s="7">
        <f ca="1" t="shared" si="94"/>
        <v>8497.67359999991</v>
      </c>
      <c r="S329" s="14">
        <f ca="1" t="shared" si="78"/>
        <v>-0.0151524243221527</v>
      </c>
      <c r="T329" s="15">
        <f ca="1" t="shared" si="79"/>
        <v>0.623655913978495</v>
      </c>
      <c r="U329" s="14">
        <f ca="1" t="shared" si="80"/>
        <v>0.0386936541140964</v>
      </c>
      <c r="V329" s="9">
        <f ca="1" t="shared" si="81"/>
        <v>-1.65331930009018</v>
      </c>
      <c r="W329" s="16">
        <f ca="1" t="shared" si="87"/>
        <v>0.75517986750552</v>
      </c>
      <c r="X329" s="17">
        <f ca="1" t="shared" si="82"/>
        <v>0.0187634160063581</v>
      </c>
      <c r="Y329" s="9">
        <f ca="1" t="shared" si="83"/>
        <v>0.150910140256805</v>
      </c>
      <c r="Z329" s="5">
        <f ca="1" t="shared" si="84"/>
        <v>0.0821974429825009</v>
      </c>
      <c r="AA329">
        <f ca="1" t="shared" si="93"/>
        <v>0</v>
      </c>
      <c r="AB329">
        <f ca="1" t="shared" si="89"/>
        <v>9748.4024</v>
      </c>
      <c r="AC329">
        <f ca="1" t="shared" si="85"/>
        <v>0</v>
      </c>
      <c r="AD329" s="5">
        <f ca="1" t="shared" si="88"/>
        <v>0</v>
      </c>
      <c r="AE329">
        <f ca="1">IF(X329&gt;=$Y$1,I329,0)</f>
        <v>0</v>
      </c>
    </row>
    <row r="330" spans="1:31">
      <c r="A330" cm="1">
        <f ca="1" t="array" ref="A330">INDEX(Sheet1!$A$2:$J$621,RANDBETWEEN(1,COUNTA(Sheet1!$A$2:$A$621)),COLUMN(A329))</f>
        <v>3275443</v>
      </c>
      <c r="B330" t="str">
        <f ca="1">VLOOKUP($A330,Sheet1!$A$2:$J$621,COLUMN(B330)-COLUMN($B$4)+2,FALSE)</f>
        <v>2025-04-19 03:15:13</v>
      </c>
      <c r="C330" t="str">
        <f ca="1">VLOOKUP($A330,Sheet1!$A$2:$J$621,COLUMN(C330)-COLUMN($B$4)+2,FALSE)</f>
        <v>小单31.45  小双34.28  大单34.28</v>
      </c>
      <c r="D330" t="str">
        <f ca="1">VLOOKUP($A330,Sheet1!$A$2:$J$621,COLUMN(D330)-COLUMN($B$4)+2,FALSE)</f>
        <v>小单</v>
      </c>
      <c r="E330">
        <f ca="1">VLOOKUP($A330,Sheet1!$A$2:$J$621,COLUMN(E330)-COLUMN($B$4)+2,FALSE)</f>
        <v>100.01</v>
      </c>
      <c r="F330">
        <f ca="1">VLOOKUP($A330,Sheet1!$A$2:$J$621,COLUMN(F330)-COLUMN($B$4)+2,FALSE)</f>
        <v>17</v>
      </c>
      <c r="G330" t="str">
        <f ca="1">VLOOKUP($A330,Sheet1!$A$2:$J$621,COLUMN(G330)-COLUMN($B$4)+2,FALSE)</f>
        <v>大单</v>
      </c>
      <c r="H330">
        <f ca="1">VLOOKUP($A330,Sheet1!$A$2:$J$621,COLUMN(H330)-COLUMN($B$4)+2,FALSE)</f>
        <v>148.4324</v>
      </c>
      <c r="I330">
        <f ca="1">VLOOKUP($A330,Sheet1!$A$2:$J$621,COLUMN(I330)-COLUMN($B$4)+2,FALSE)</f>
        <v>48.4224</v>
      </c>
      <c r="J330" t="str">
        <f ca="1">VLOOKUP($A330,Sheet1!$A$2:$J$621,COLUMN(J330)-COLUMN($B$4)+2,FALSE)</f>
        <v>是</v>
      </c>
      <c r="K330">
        <f ca="1" t="shared" si="90"/>
        <v>1</v>
      </c>
      <c r="L330" s="7">
        <f ca="1" t="shared" si="91"/>
        <v>1</v>
      </c>
      <c r="M330" s="7" cm="1">
        <f ca="1" t="array" ref="M330">IF(L329="",IF(OR(G329=0,G329=""),M329,""),IF(ROW()&lt;32,"",AVERAGE(IF(OFFSET(L$2,ROW()-31,0,30,1)&lt;&gt;"",OFFSET(L$2,ROW()-31,0,30,1)))))</f>
        <v>0.7</v>
      </c>
      <c r="N330" s="8">
        <f ca="1" t="shared" si="86"/>
        <v>0.719354838709677</v>
      </c>
      <c r="O330" s="7">
        <f ca="1" t="array" ref="O330">IF(L329="","",IF(ROW()&lt;32,"",AVERAGE(IF(OFFSET(L$2,ROW()-21,0,20,1)&lt;&gt;"",OFFSET(L$2,ROW()-21,0,20,1)))))</f>
        <v>0.7</v>
      </c>
      <c r="P330" s="8">
        <f ca="1" t="shared" si="77"/>
        <v>0.719354838709677</v>
      </c>
      <c r="Q330" s="7">
        <f ca="1" t="shared" si="92"/>
        <v>48.4224</v>
      </c>
      <c r="R330" s="7">
        <f ca="1" t="shared" si="94"/>
        <v>8546.0959999999</v>
      </c>
      <c r="S330" s="14">
        <f ca="1" t="shared" si="78"/>
        <v>-0.0155599403835987</v>
      </c>
      <c r="T330" s="15">
        <f ca="1" t="shared" si="79"/>
        <v>0.719354838709677</v>
      </c>
      <c r="U330" s="14">
        <f ca="1" t="shared" si="80"/>
        <v>0.0386936541140964</v>
      </c>
      <c r="V330" s="9">
        <f ca="1" t="shared" si="81"/>
        <v>-1.78198994244619</v>
      </c>
      <c r="W330" s="16">
        <f ca="1" t="shared" si="87"/>
        <v>0.867847825098859</v>
      </c>
      <c r="X330" s="17">
        <f ca="1" t="shared" si="82"/>
        <v>0.0361806776578935</v>
      </c>
      <c r="Y330" s="9">
        <f ca="1" t="shared" si="83"/>
        <v>0.143130901649506</v>
      </c>
      <c r="Z330" s="5">
        <f ca="1" t="shared" si="84"/>
        <v>0.0816420370272672</v>
      </c>
      <c r="AA330">
        <f ca="1" t="shared" si="93"/>
        <v>0</v>
      </c>
      <c r="AB330">
        <f ca="1" t="shared" si="89"/>
        <v>9748.4024</v>
      </c>
      <c r="AC330">
        <f ca="1" t="shared" si="85"/>
        <v>0</v>
      </c>
      <c r="AD330" s="5">
        <f ca="1" t="shared" si="88"/>
        <v>0</v>
      </c>
      <c r="AE330">
        <f ca="1">IF(X330&gt;=$Y$1,I330,0)</f>
        <v>0</v>
      </c>
    </row>
    <row r="331" spans="1:31">
      <c r="A331" cm="1">
        <f ca="1" t="array" ref="A331">INDEX(Sheet1!$A$2:$J$621,RANDBETWEEN(1,COUNTA(Sheet1!$A$2:$A$621)),COLUMN(A330))</f>
        <v>3275676</v>
      </c>
      <c r="B331" t="str">
        <f ca="1">VLOOKUP($A331,Sheet1!$A$2:$J$621,COLUMN(B331)-COLUMN($B$4)+2,FALSE)</f>
        <v>2025-04-19 16:50:42</v>
      </c>
      <c r="C331" t="str">
        <f ca="1">VLOOKUP($A331,Sheet1!$A$2:$J$621,COLUMN(C331)-COLUMN($B$4)+2,FALSE)</f>
        <v>小单31.45  小双34.28  大单34.28</v>
      </c>
      <c r="D331" t="str">
        <f ca="1">VLOOKUP($A331,Sheet1!$A$2:$J$621,COLUMN(D331)-COLUMN($B$4)+2,FALSE)</f>
        <v>小单</v>
      </c>
      <c r="E331">
        <f ca="1">VLOOKUP($A331,Sheet1!$A$2:$J$621,COLUMN(E331)-COLUMN($B$4)+2,FALSE)</f>
        <v>100.01</v>
      </c>
      <c r="F331">
        <f ca="1">VLOOKUP($A331,Sheet1!$A$2:$J$621,COLUMN(F331)-COLUMN($B$4)+2,FALSE)</f>
        <v>12</v>
      </c>
      <c r="G331" t="str">
        <f ca="1">VLOOKUP($A331,Sheet1!$A$2:$J$621,COLUMN(G331)-COLUMN($B$4)+2,FALSE)</f>
        <v>小双</v>
      </c>
      <c r="H331">
        <f ca="1">VLOOKUP($A331,Sheet1!$A$2:$J$621,COLUMN(H331)-COLUMN($B$4)+2,FALSE)</f>
        <v>148.4324</v>
      </c>
      <c r="I331">
        <f ca="1">VLOOKUP($A331,Sheet1!$A$2:$J$621,COLUMN(I331)-COLUMN($B$4)+2,FALSE)</f>
        <v>48.4224</v>
      </c>
      <c r="J331" t="str">
        <f ca="1">VLOOKUP($A331,Sheet1!$A$2:$J$621,COLUMN(J331)-COLUMN($B$4)+2,FALSE)</f>
        <v>是</v>
      </c>
      <c r="K331">
        <f ca="1" t="shared" si="90"/>
        <v>1</v>
      </c>
      <c r="L331" s="7">
        <f ca="1" t="shared" si="91"/>
        <v>1</v>
      </c>
      <c r="M331" s="7" cm="1">
        <f ca="1" t="array" ref="M331">IF(L330="",IF(OR(G330=0,G330=""),M330,""),IF(ROW()&lt;32,"",AVERAGE(IF(OFFSET(L$2,ROW()-31,0,30,1)&lt;&gt;"",OFFSET(L$2,ROW()-31,0,30,1)))))</f>
        <v>0.7</v>
      </c>
      <c r="N331" s="8">
        <f ca="1" t="shared" si="86"/>
        <v>0.719354838709677</v>
      </c>
      <c r="O331" s="7">
        <f ca="1" t="array" ref="O331">IF(L330="","",IF(ROW()&lt;32,"",AVERAGE(IF(OFFSET(L$2,ROW()-21,0,20,1)&lt;&gt;"",OFFSET(L$2,ROW()-21,0,20,1)))))</f>
        <v>0.75</v>
      </c>
      <c r="P331" s="8">
        <f ca="1" t="shared" si="77"/>
        <v>0.766129032258065</v>
      </c>
      <c r="Q331" s="7">
        <f ca="1" t="shared" si="92"/>
        <v>48.4224</v>
      </c>
      <c r="R331" s="7">
        <f ca="1" t="shared" si="94"/>
        <v>8594.5183999999</v>
      </c>
      <c r="S331" s="14">
        <f ca="1" t="shared" si="78"/>
        <v>-0.0154744571829986</v>
      </c>
      <c r="T331" s="15">
        <f ca="1" t="shared" si="79"/>
        <v>0.719354838709677</v>
      </c>
      <c r="U331" s="14">
        <f ca="1" t="shared" si="80"/>
        <v>0.0386936541140964</v>
      </c>
      <c r="V331" s="9">
        <f ca="1" t="shared" si="81"/>
        <v>-1.93414233783242</v>
      </c>
      <c r="W331" s="16">
        <f ca="1" t="shared" si="87"/>
        <v>0.863923639834553</v>
      </c>
      <c r="X331" s="17">
        <f ca="1" t="shared" si="82"/>
        <v>0.0205986645530203</v>
      </c>
      <c r="Y331" s="9">
        <f ca="1" t="shared" si="83"/>
        <v>0.133678069375366</v>
      </c>
      <c r="Z331" s="5">
        <f ca="1" t="shared" si="84"/>
        <v>0.0788158512151221</v>
      </c>
      <c r="AA331">
        <f ca="1" t="shared" si="93"/>
        <v>0</v>
      </c>
      <c r="AB331">
        <f ca="1" t="shared" si="89"/>
        <v>9748.4024</v>
      </c>
      <c r="AC331">
        <f ca="1" t="shared" si="85"/>
        <v>0</v>
      </c>
      <c r="AD331" s="5">
        <f ca="1" t="shared" si="88"/>
        <v>0</v>
      </c>
      <c r="AE331">
        <f ca="1">IF(X331&gt;=$Y$1,I331,0)</f>
        <v>0</v>
      </c>
    </row>
    <row r="332" spans="1:31">
      <c r="A332" cm="1">
        <f ca="1" t="array" ref="A332">INDEX(Sheet1!$A$2:$J$621,RANDBETWEEN(1,COUNTA(Sheet1!$A$2:$A$621)),COLUMN(A331))</f>
        <v>3275740</v>
      </c>
      <c r="B332" t="str">
        <f ca="1">VLOOKUP($A332,Sheet1!$A$2:$J$621,COLUMN(B332)-COLUMN($B$4)+2,FALSE)</f>
        <v>2025-04-19 21:07:43</v>
      </c>
      <c r="C332" t="str">
        <f ca="1">VLOOKUP($A332,Sheet1!$A$2:$J$621,COLUMN(C332)-COLUMN($B$4)+2,FALSE)</f>
        <v>小单31.45  小双34.28  大单34.28</v>
      </c>
      <c r="D332" t="str">
        <f ca="1">VLOOKUP($A332,Sheet1!$A$2:$J$621,COLUMN(D332)-COLUMN($B$4)+2,FALSE)</f>
        <v>小单</v>
      </c>
      <c r="E332">
        <f ca="1">VLOOKUP($A332,Sheet1!$A$2:$J$621,COLUMN(E332)-COLUMN($B$4)+2,FALSE)</f>
        <v>100.01</v>
      </c>
      <c r="F332">
        <f ca="1">VLOOKUP($A332,Sheet1!$A$2:$J$621,COLUMN(F332)-COLUMN($B$4)+2,FALSE)</f>
        <v>12</v>
      </c>
      <c r="G332" t="str">
        <f ca="1">VLOOKUP($A332,Sheet1!$A$2:$J$621,COLUMN(G332)-COLUMN($B$4)+2,FALSE)</f>
        <v>小双</v>
      </c>
      <c r="H332">
        <f ca="1">VLOOKUP($A332,Sheet1!$A$2:$J$621,COLUMN(H332)-COLUMN($B$4)+2,FALSE)</f>
        <v>148.4324</v>
      </c>
      <c r="I332">
        <f ca="1">VLOOKUP($A332,Sheet1!$A$2:$J$621,COLUMN(I332)-COLUMN($B$4)+2,FALSE)</f>
        <v>48.4224</v>
      </c>
      <c r="J332" t="str">
        <f ca="1">VLOOKUP($A332,Sheet1!$A$2:$J$621,COLUMN(J332)-COLUMN($B$4)+2,FALSE)</f>
        <v>是</v>
      </c>
      <c r="K332">
        <f ca="1" t="shared" si="90"/>
        <v>1</v>
      </c>
      <c r="L332" s="7">
        <f ca="1" t="shared" si="91"/>
        <v>1</v>
      </c>
      <c r="M332" s="7" cm="1">
        <f ca="1" t="array" ref="M332">IF(L331="",IF(OR(G331=0,G331=""),M331,""),IF(ROW()&lt;32,"",AVERAGE(IF(OFFSET(L$2,ROW()-31,0,30,1)&lt;&gt;"",OFFSET(L$2,ROW()-31,0,30,1)))))</f>
        <v>0.7</v>
      </c>
      <c r="N332" s="8">
        <f ca="1" t="shared" si="86"/>
        <v>0.719354838709677</v>
      </c>
      <c r="O332" s="7">
        <f ca="1" t="array" ref="O332">IF(L331="","",IF(ROW()&lt;32,"",AVERAGE(IF(OFFSET(L$2,ROW()-21,0,20,1)&lt;&gt;"",OFFSET(L$2,ROW()-21,0,20,1)))))</f>
        <v>0.75</v>
      </c>
      <c r="P332" s="8">
        <f ca="1" t="shared" si="77"/>
        <v>0.766129032258065</v>
      </c>
      <c r="Q332" s="7">
        <f ca="1" t="shared" si="92"/>
        <v>48.4224</v>
      </c>
      <c r="R332" s="7">
        <f ca="1" t="shared" si="94"/>
        <v>8642.9407999999</v>
      </c>
      <c r="S332" s="14">
        <f ca="1" t="shared" si="78"/>
        <v>-0.00206708509975729</v>
      </c>
      <c r="T332" s="15">
        <f ca="1" t="shared" si="79"/>
        <v>0.719354838709677</v>
      </c>
      <c r="U332" s="14">
        <f ca="1" t="shared" si="80"/>
        <v>0.0310923392449578</v>
      </c>
      <c r="V332" s="9">
        <f ca="1" t="shared" si="81"/>
        <v>-1.99339155145084</v>
      </c>
      <c r="W332" s="16">
        <f ca="1" t="shared" si="87"/>
        <v>0.863913094859325</v>
      </c>
      <c r="X332" s="17">
        <f ca="1" t="shared" si="82"/>
        <v>0.0209752947793693</v>
      </c>
      <c r="Y332" s="9">
        <f ca="1" t="shared" si="83"/>
        <v>0.123968790011741</v>
      </c>
      <c r="Z332" s="5">
        <f ca="1" t="shared" si="84"/>
        <v>0.0740141241344674</v>
      </c>
      <c r="AA332">
        <f ca="1" t="shared" si="93"/>
        <v>0</v>
      </c>
      <c r="AB332">
        <f ca="1" t="shared" si="89"/>
        <v>9748.4024</v>
      </c>
      <c r="AC332">
        <f ca="1" t="shared" si="85"/>
        <v>0</v>
      </c>
      <c r="AD332" s="5">
        <f ca="1" t="shared" si="88"/>
        <v>0</v>
      </c>
      <c r="AE332">
        <f ca="1">IF(X332&gt;=$Y$1,I332,0)</f>
        <v>0</v>
      </c>
    </row>
    <row r="333" spans="1:31">
      <c r="A333" cm="1">
        <f ca="1" t="array" ref="A333">INDEX(Sheet1!$A$2:$J$621,RANDBETWEEN(1,COUNTA(Sheet1!$A$2:$A$621)),COLUMN(A332))</f>
        <v>3275410</v>
      </c>
      <c r="B333" t="str">
        <f ca="1">VLOOKUP($A333,Sheet1!$A$2:$J$621,COLUMN(B333)-COLUMN($B$4)+2,FALSE)</f>
        <v>2025-04-19 01:19:50</v>
      </c>
      <c r="C333" t="str">
        <f ca="1">VLOOKUP($A333,Sheet1!$A$2:$J$621,COLUMN(C333)-COLUMN($B$4)+2,FALSE)</f>
        <v>小单32.36  小双35.28  大双32.36</v>
      </c>
      <c r="D333" t="str">
        <f ca="1">VLOOKUP($A333,Sheet1!$A$2:$J$621,COLUMN(D333)-COLUMN($B$4)+2,FALSE)</f>
        <v>小双</v>
      </c>
      <c r="E333">
        <f ca="1">VLOOKUP($A333,Sheet1!$A$2:$J$621,COLUMN(E333)-COLUMN($B$4)+2,FALSE)</f>
        <v>100</v>
      </c>
      <c r="F333">
        <f ca="1">VLOOKUP($A333,Sheet1!$A$2:$J$621,COLUMN(F333)-COLUMN($B$4)+2,FALSE)</f>
        <v>16</v>
      </c>
      <c r="G333" t="str">
        <f ca="1">VLOOKUP($A333,Sheet1!$A$2:$J$621,COLUMN(G333)-COLUMN($B$4)+2,FALSE)</f>
        <v>大双</v>
      </c>
      <c r="H333">
        <f ca="1">VLOOKUP($A333,Sheet1!$A$2:$J$621,COLUMN(H333)-COLUMN($B$4)+2,FALSE)</f>
        <v>152.7392</v>
      </c>
      <c r="I333">
        <f ca="1">VLOOKUP($A333,Sheet1!$A$2:$J$621,COLUMN(I333)-COLUMN($B$4)+2,FALSE)</f>
        <v>52.7392</v>
      </c>
      <c r="J333" t="str">
        <f ca="1">VLOOKUP($A333,Sheet1!$A$2:$J$621,COLUMN(J333)-COLUMN($B$4)+2,FALSE)</f>
        <v>是</v>
      </c>
      <c r="K333">
        <f ca="1" t="shared" si="90"/>
        <v>1</v>
      </c>
      <c r="L333" s="7">
        <f ca="1" t="shared" si="91"/>
        <v>1</v>
      </c>
      <c r="M333" s="7" cm="1">
        <f ca="1" t="array" ref="M333">IF(L332="",IF(OR(G332=0,G332=""),M332,""),IF(ROW()&lt;32,"",AVERAGE(IF(OFFSET(L$2,ROW()-31,0,30,1)&lt;&gt;"",OFFSET(L$2,ROW()-31,0,30,1)))))</f>
        <v>0.733333333333333</v>
      </c>
      <c r="N333" s="8">
        <f ca="1" t="shared" si="86"/>
        <v>0.719354838709677</v>
      </c>
      <c r="O333" s="7">
        <f ca="1" t="array" ref="O333">IF(L332="","",IF(ROW()&lt;32,"",AVERAGE(IF(OFFSET(L$2,ROW()-21,0,20,1)&lt;&gt;"",OFFSET(L$2,ROW()-21,0,20,1)))))</f>
        <v>0.75</v>
      </c>
      <c r="P333" s="8">
        <f ca="1" t="shared" si="77"/>
        <v>0.766129032258065</v>
      </c>
      <c r="Q333" s="7">
        <f ca="1" t="shared" si="92"/>
        <v>52.7392</v>
      </c>
      <c r="R333" s="7">
        <f ca="1" t="shared" si="94"/>
        <v>8695.6799999999</v>
      </c>
      <c r="S333" s="14">
        <f ca="1" t="shared" si="78"/>
        <v>0.0153460092176136</v>
      </c>
      <c r="T333" s="15">
        <f ca="1" t="shared" si="79"/>
        <v>0.719354838709677</v>
      </c>
      <c r="U333" s="14">
        <f ca="1" t="shared" si="80"/>
        <v>0.0345249616889656</v>
      </c>
      <c r="V333" s="9">
        <f ca="1" t="shared" si="81"/>
        <v>-1.72474798333441</v>
      </c>
      <c r="W333" s="16">
        <f ca="1" t="shared" si="87"/>
        <v>0.9987200639968</v>
      </c>
      <c r="X333" s="17">
        <f ca="1" t="shared" si="82"/>
        <v>0.0655144900667692</v>
      </c>
      <c r="Y333" s="9">
        <f ca="1" t="shared" si="83"/>
        <v>0.11650557767517</v>
      </c>
      <c r="Z333" s="5">
        <f ca="1" t="shared" si="84"/>
        <v>0.0679994013689756</v>
      </c>
      <c r="AA333">
        <f ca="1" t="shared" si="93"/>
        <v>0</v>
      </c>
      <c r="AB333">
        <f ca="1" t="shared" si="89"/>
        <v>9748.4024</v>
      </c>
      <c r="AC333">
        <f ca="1" t="shared" si="85"/>
        <v>0</v>
      </c>
      <c r="AD333" s="5">
        <f ca="1" t="shared" si="88"/>
        <v>0</v>
      </c>
      <c r="AE333">
        <f ca="1">IF(X333&gt;=$Y$1,I333,0)</f>
        <v>0</v>
      </c>
    </row>
    <row r="334" spans="1:31">
      <c r="A334" cm="1">
        <f ca="1" t="array" ref="A334">INDEX(Sheet1!$A$2:$J$621,RANDBETWEEN(1,COUNTA(Sheet1!$A$2:$A$621)),COLUMN(A333))</f>
        <v>3275666</v>
      </c>
      <c r="B334" t="str">
        <f ca="1">VLOOKUP($A334,Sheet1!$A$2:$J$621,COLUMN(B334)-COLUMN($B$4)+2,FALSE)</f>
        <v>2025-04-19 16:15:44</v>
      </c>
      <c r="C334" t="str">
        <f ca="1">VLOOKUP($A334,Sheet1!$A$2:$J$621,COLUMN(C334)-COLUMN($B$4)+2,FALSE)</f>
        <v>小单32.36  小双35.28  大双32.36</v>
      </c>
      <c r="D334" t="str">
        <f ca="1">VLOOKUP($A334,Sheet1!$A$2:$J$621,COLUMN(D334)-COLUMN($B$4)+2,FALSE)</f>
        <v>小双</v>
      </c>
      <c r="E334">
        <f ca="1">VLOOKUP($A334,Sheet1!$A$2:$J$621,COLUMN(E334)-COLUMN($B$4)+2,FALSE)</f>
        <v>100</v>
      </c>
      <c r="F334">
        <f ca="1">VLOOKUP($A334,Sheet1!$A$2:$J$621,COLUMN(F334)-COLUMN($B$4)+2,FALSE)</f>
        <v>6</v>
      </c>
      <c r="G334" t="str">
        <f ca="1">VLOOKUP($A334,Sheet1!$A$2:$J$621,COLUMN(G334)-COLUMN($B$4)+2,FALSE)</f>
        <v>小双</v>
      </c>
      <c r="H334">
        <f ca="1">VLOOKUP($A334,Sheet1!$A$2:$J$621,COLUMN(H334)-COLUMN($B$4)+2,FALSE)</f>
        <v>152.7624</v>
      </c>
      <c r="I334">
        <f ca="1">VLOOKUP($A334,Sheet1!$A$2:$J$621,COLUMN(I334)-COLUMN($B$4)+2,FALSE)</f>
        <v>52.7624</v>
      </c>
      <c r="J334" t="str">
        <f ca="1">VLOOKUP($A334,Sheet1!$A$2:$J$621,COLUMN(J334)-COLUMN($B$4)+2,FALSE)</f>
        <v>是</v>
      </c>
      <c r="K334">
        <f ca="1" t="shared" si="90"/>
        <v>1</v>
      </c>
      <c r="L334" s="7">
        <f ca="1" t="shared" si="91"/>
        <v>1</v>
      </c>
      <c r="M334" s="7" cm="1">
        <f ca="1" t="array" ref="M334">IF(L333="",IF(OR(G333=0,G333=""),M333,""),IF(ROW()&lt;32,"",AVERAGE(IF(OFFSET(L$2,ROW()-31,0,30,1)&lt;&gt;"",OFFSET(L$2,ROW()-31,0,30,1)))))</f>
        <v>0.766666666666667</v>
      </c>
      <c r="N334" s="8">
        <f ca="1" t="shared" si="86"/>
        <v>0.750537634408602</v>
      </c>
      <c r="O334" s="7">
        <f ca="1" t="array" ref="O334">IF(L333="","",IF(ROW()&lt;32,"",AVERAGE(IF(OFFSET(L$2,ROW()-21,0,20,1)&lt;&gt;"",OFFSET(L$2,ROW()-21,0,20,1)))))</f>
        <v>0.8</v>
      </c>
      <c r="P334" s="8">
        <f ca="1" t="shared" si="77"/>
        <v>0.812903225806452</v>
      </c>
      <c r="Q334" s="7">
        <f ca="1" t="shared" si="92"/>
        <v>52.7624</v>
      </c>
      <c r="R334" s="7">
        <f ca="1" t="shared" si="94"/>
        <v>8748.4423999999</v>
      </c>
      <c r="S334" s="14">
        <f ca="1" t="shared" si="78"/>
        <v>0.0336850607088831</v>
      </c>
      <c r="T334" s="15">
        <f ca="1" t="shared" si="79"/>
        <v>0.750537634408602</v>
      </c>
      <c r="U334" s="14">
        <f ca="1" t="shared" si="80"/>
        <v>0.040380556782218</v>
      </c>
      <c r="V334" s="9">
        <f ca="1" t="shared" si="81"/>
        <v>-1.34677821163063</v>
      </c>
      <c r="W334" s="16">
        <f ca="1" t="shared" si="87"/>
        <v>1.16829163148305</v>
      </c>
      <c r="X334" s="17">
        <f ca="1" t="shared" si="82"/>
        <v>0.130250220044961</v>
      </c>
      <c r="Y334" s="9">
        <f ca="1" t="shared" si="83"/>
        <v>0.112660913719833</v>
      </c>
      <c r="Z334" s="5">
        <f ca="1" t="shared" si="84"/>
        <v>0.0637181830840257</v>
      </c>
      <c r="AA334">
        <f ca="1" t="shared" si="93"/>
        <v>0</v>
      </c>
      <c r="AB334">
        <f ca="1" t="shared" si="89"/>
        <v>9748.4024</v>
      </c>
      <c r="AC334">
        <f ca="1" t="shared" si="85"/>
        <v>0</v>
      </c>
      <c r="AD334" s="5">
        <f ca="1" t="shared" si="88"/>
        <v>0</v>
      </c>
      <c r="AE334">
        <f ca="1">IF(X334&gt;=$Y$1,I334,0)</f>
        <v>0</v>
      </c>
    </row>
    <row r="335" spans="1:31">
      <c r="A335" cm="1">
        <f ca="1" t="array" ref="A335">INDEX(Sheet1!$A$2:$J$621,RANDBETWEEN(1,COUNTA(Sheet1!$A$2:$A$621)),COLUMN(A334))</f>
        <v>3275964</v>
      </c>
      <c r="B335" t="str">
        <f ca="1">VLOOKUP($A335,Sheet1!$A$2:$J$621,COLUMN(B335)-COLUMN($B$4)+2,FALSE)</f>
        <v>2025-04-20 10:11:44</v>
      </c>
      <c r="C335" t="str">
        <f ca="1">VLOOKUP($A335,Sheet1!$A$2:$J$621,COLUMN(C335)-COLUMN($B$4)+2,FALSE)</f>
        <v>小单31.45  小双34.28  大单34.28</v>
      </c>
      <c r="D335" t="str">
        <f ca="1">VLOOKUP($A335,Sheet1!$A$2:$J$621,COLUMN(D335)-COLUMN($B$4)+2,FALSE)</f>
        <v>小单</v>
      </c>
      <c r="E335">
        <f ca="1">VLOOKUP($A335,Sheet1!$A$2:$J$621,COLUMN(E335)-COLUMN($B$4)+2,FALSE)</f>
        <v>100.01</v>
      </c>
      <c r="F335">
        <f ca="1">VLOOKUP($A335,Sheet1!$A$2:$J$621,COLUMN(F335)-COLUMN($B$4)+2,FALSE)</f>
        <v>13</v>
      </c>
      <c r="G335" t="str">
        <f ca="1">VLOOKUP($A335,Sheet1!$A$2:$J$621,COLUMN(G335)-COLUMN($B$4)+2,FALSE)</f>
        <v>小单</v>
      </c>
      <c r="H335">
        <f ca="1">VLOOKUP($A335,Sheet1!$A$2:$J$621,COLUMN(H335)-COLUMN($B$4)+2,FALSE)</f>
        <v>0</v>
      </c>
      <c r="I335">
        <f ca="1">VLOOKUP($A335,Sheet1!$A$2:$J$621,COLUMN(I335)-COLUMN($B$4)+2,FALSE)</f>
        <v>-100.01</v>
      </c>
      <c r="J335" t="str">
        <f ca="1">VLOOKUP($A335,Sheet1!$A$2:$J$621,COLUMN(J335)-COLUMN($B$4)+2,FALSE)</f>
        <v>否</v>
      </c>
      <c r="K335">
        <f ca="1" t="shared" si="90"/>
        <v>0</v>
      </c>
      <c r="L335" s="7">
        <f ca="1" t="shared" si="91"/>
        <v>1</v>
      </c>
      <c r="M335" s="7" cm="1">
        <f ca="1" t="array" ref="M335">IF(L334="",IF(OR(G334=0,G334=""),M334,""),IF(ROW()&lt;32,"",AVERAGE(IF(OFFSET(L$2,ROW()-31,0,30,1)&lt;&gt;"",OFFSET(L$2,ROW()-31,0,30,1)))))</f>
        <v>0.766666666666667</v>
      </c>
      <c r="N335" s="8">
        <f ca="1" t="shared" si="86"/>
        <v>0.781720430107527</v>
      </c>
      <c r="O335" s="7">
        <f ca="1" t="array" ref="O335">IF(L334="","",IF(ROW()&lt;32,"",AVERAGE(IF(OFFSET(L$2,ROW()-21,0,20,1)&lt;&gt;"",OFFSET(L$2,ROW()-21,0,20,1)))))</f>
        <v>0.8</v>
      </c>
      <c r="P335" s="8">
        <f ca="1" t="shared" si="77"/>
        <v>0.812903225806452</v>
      </c>
      <c r="Q335" s="7">
        <f ca="1" t="shared" si="92"/>
        <v>-68.1</v>
      </c>
      <c r="R335" s="7">
        <f ca="1" t="shared" si="94"/>
        <v>8680.3423999999</v>
      </c>
      <c r="S335" s="14">
        <f ca="1" t="shared" si="78"/>
        <v>0.033477935747573</v>
      </c>
      <c r="T335" s="15">
        <f ca="1" t="shared" si="79"/>
        <v>0.781720430107527</v>
      </c>
      <c r="U335" s="14">
        <f ca="1" t="shared" si="80"/>
        <v>0.0461680813032498</v>
      </c>
      <c r="V335" s="9">
        <f ca="1" t="shared" si="81"/>
        <v>-1.08196319392199</v>
      </c>
      <c r="W335" s="16">
        <f ca="1" t="shared" si="87"/>
        <v>1.38027048647568</v>
      </c>
      <c r="X335" s="17">
        <f ca="1" t="shared" si="82"/>
        <v>0.182367771610171</v>
      </c>
      <c r="Y335" s="9">
        <f ca="1" t="shared" si="83"/>
        <v>0.111565418871563</v>
      </c>
      <c r="Z335" s="5">
        <f ca="1" t="shared" si="84"/>
        <v>0.0622099386776195</v>
      </c>
      <c r="AA335">
        <f ca="1" t="shared" si="93"/>
        <v>0</v>
      </c>
      <c r="AB335">
        <f ca="1" t="shared" si="89"/>
        <v>9748.4024</v>
      </c>
      <c r="AC335">
        <f ca="1" t="shared" si="85"/>
        <v>0</v>
      </c>
      <c r="AD335" s="5">
        <f ca="1" t="shared" si="88"/>
        <v>0</v>
      </c>
      <c r="AE335">
        <f ca="1">IF(X335&gt;=$Y$1,I335,0)</f>
        <v>0</v>
      </c>
    </row>
    <row r="336" spans="1:31">
      <c r="A336" cm="1">
        <f ca="1" t="array" ref="A336">INDEX(Sheet1!$A$2:$J$621,RANDBETWEEN(1,COUNTA(Sheet1!$A$2:$A$621)),COLUMN(A335))</f>
        <v>3275590</v>
      </c>
      <c r="B336" t="str">
        <f ca="1">VLOOKUP($A336,Sheet1!$A$2:$J$621,COLUMN(B336)-COLUMN($B$4)+2,FALSE)</f>
        <v>2025-04-19 11:49:42</v>
      </c>
      <c r="C336" t="str">
        <f ca="1">VLOOKUP($A336,Sheet1!$A$2:$J$621,COLUMN(C336)-COLUMN($B$4)+2,FALSE)</f>
        <v>小单32.36  大双32.36  大单35.28</v>
      </c>
      <c r="D336" t="str">
        <f ca="1">VLOOKUP($A336,Sheet1!$A$2:$J$621,COLUMN(D336)-COLUMN($B$4)+2,FALSE)</f>
        <v>大单</v>
      </c>
      <c r="E336">
        <f ca="1">VLOOKUP($A336,Sheet1!$A$2:$J$621,COLUMN(E336)-COLUMN($B$4)+2,FALSE)</f>
        <v>100</v>
      </c>
      <c r="F336">
        <f ca="1">VLOOKUP($A336,Sheet1!$A$2:$J$621,COLUMN(F336)-COLUMN($B$4)+2,FALSE)</f>
        <v>4</v>
      </c>
      <c r="G336" t="str">
        <f ca="1">VLOOKUP($A336,Sheet1!$A$2:$J$621,COLUMN(G336)-COLUMN($B$4)+2,FALSE)</f>
        <v>小双</v>
      </c>
      <c r="H336">
        <f ca="1">VLOOKUP($A336,Sheet1!$A$2:$J$621,COLUMN(H336)-COLUMN($B$4)+2,FALSE)</f>
        <v>0</v>
      </c>
      <c r="I336">
        <f ca="1">VLOOKUP($A336,Sheet1!$A$2:$J$621,COLUMN(I336)-COLUMN($B$4)+2,FALSE)</f>
        <v>-100</v>
      </c>
      <c r="J336" t="str">
        <f ca="1">VLOOKUP($A336,Sheet1!$A$2:$J$621,COLUMN(J336)-COLUMN($B$4)+2,FALSE)</f>
        <v>否</v>
      </c>
      <c r="K336">
        <f ca="1" t="shared" si="90"/>
        <v>0</v>
      </c>
      <c r="L336" s="7">
        <f ca="1" t="shared" si="91"/>
        <v>0</v>
      </c>
      <c r="M336" s="7" cm="1">
        <f ca="1" t="array" ref="M336">IF(L335="",IF(OR(G335=0,G335=""),M335,""),IF(ROW()&lt;32,"",AVERAGE(IF(OFFSET(L$2,ROW()-31,0,30,1)&lt;&gt;"",OFFSET(L$2,ROW()-31,0,30,1)))))</f>
        <v>0.733333333333333</v>
      </c>
      <c r="N336" s="8">
        <f ca="1" t="shared" si="86"/>
        <v>0.781720430107527</v>
      </c>
      <c r="O336" s="7">
        <f ca="1" t="array" ref="O336">IF(L335="","",IF(ROW()&lt;32,"",AVERAGE(IF(OFFSET(L$2,ROW()-21,0,20,1)&lt;&gt;"",OFFSET(L$2,ROW()-21,0,20,1)))))</f>
        <v>0.75</v>
      </c>
      <c r="P336" s="8">
        <f ca="1" t="shared" si="77"/>
        <v>0.766129032258065</v>
      </c>
      <c r="Q336" s="7">
        <f ca="1" t="shared" si="92"/>
        <v>-100</v>
      </c>
      <c r="R336" s="7">
        <f ca="1" t="shared" si="94"/>
        <v>8580.3423999999</v>
      </c>
      <c r="S336" s="14">
        <f ca="1" t="shared" si="78"/>
        <v>0.0196006978304166</v>
      </c>
      <c r="T336" s="15">
        <f ca="1" t="shared" si="79"/>
        <v>0.781720430107527</v>
      </c>
      <c r="U336" s="14">
        <f ca="1" t="shared" si="80"/>
        <v>0.0461680813032498</v>
      </c>
      <c r="V336" s="9">
        <f ca="1" t="shared" si="81"/>
        <v>-0.94941948201477</v>
      </c>
      <c r="W336" s="16">
        <f ca="1" t="shared" si="87"/>
        <v>1.1683044275318</v>
      </c>
      <c r="X336" s="17">
        <f ca="1" t="shared" si="82"/>
        <v>0.170262365531359</v>
      </c>
      <c r="Y336" s="9">
        <f ca="1" t="shared" si="83"/>
        <v>0.110017166585665</v>
      </c>
      <c r="Z336" s="5">
        <f ca="1" t="shared" si="84"/>
        <v>0.0601166488356282</v>
      </c>
      <c r="AA336">
        <f ca="1" t="shared" si="93"/>
        <v>0</v>
      </c>
      <c r="AB336">
        <f ca="1" t="shared" si="89"/>
        <v>9748.4024</v>
      </c>
      <c r="AC336">
        <f ca="1" t="shared" si="85"/>
        <v>1</v>
      </c>
      <c r="AD336" s="5">
        <f ca="1" t="shared" si="88"/>
        <v>0</v>
      </c>
      <c r="AE336">
        <f ca="1">IF(X336&gt;=$Y$1,I336,0)</f>
        <v>0</v>
      </c>
    </row>
    <row r="337" spans="1:31">
      <c r="A337" cm="1">
        <f ca="1" t="array" ref="A337">INDEX(Sheet1!$A$2:$J$621,RANDBETWEEN(1,COUNTA(Sheet1!$A$2:$A$621)),COLUMN(A336))</f>
        <v>3275812</v>
      </c>
      <c r="B337" t="str">
        <f ca="1">VLOOKUP($A337,Sheet1!$A$2:$J$621,COLUMN(B337)-COLUMN($B$4)+2,FALSE)</f>
        <v>2025-04-20 01:19:45</v>
      </c>
      <c r="C337" t="str">
        <f ca="1">VLOOKUP($A337,Sheet1!$A$2:$J$621,COLUMN(C337)-COLUMN($B$4)+2,FALSE)</f>
        <v>大双31.45  小双34.28  大单34.28</v>
      </c>
      <c r="D337" t="str">
        <f ca="1">VLOOKUP($A337,Sheet1!$A$2:$J$621,COLUMN(D337)-COLUMN($B$4)+2,FALSE)</f>
        <v>大双</v>
      </c>
      <c r="E337">
        <f ca="1">VLOOKUP($A337,Sheet1!$A$2:$J$621,COLUMN(E337)-COLUMN($B$4)+2,FALSE)</f>
        <v>100.01</v>
      </c>
      <c r="F337">
        <f ca="1">VLOOKUP($A337,Sheet1!$A$2:$J$621,COLUMN(F337)-COLUMN($B$4)+2,FALSE)</f>
        <v>2</v>
      </c>
      <c r="G337" t="str">
        <f ca="1">VLOOKUP($A337,Sheet1!$A$2:$J$621,COLUMN(G337)-COLUMN($B$4)+2,FALSE)</f>
        <v>小双</v>
      </c>
      <c r="H337">
        <f ca="1">VLOOKUP($A337,Sheet1!$A$2:$J$621,COLUMN(H337)-COLUMN($B$4)+2,FALSE)</f>
        <v>148.4324</v>
      </c>
      <c r="I337">
        <f ca="1">VLOOKUP($A337,Sheet1!$A$2:$J$621,COLUMN(I337)-COLUMN($B$4)+2,FALSE)</f>
        <v>48.4224</v>
      </c>
      <c r="J337" t="str">
        <f ca="1">VLOOKUP($A337,Sheet1!$A$2:$J$621,COLUMN(J337)-COLUMN($B$4)+2,FALSE)</f>
        <v>是</v>
      </c>
      <c r="K337">
        <f ca="1" t="shared" si="90"/>
        <v>1</v>
      </c>
      <c r="L337" s="7">
        <f ca="1" t="shared" si="91"/>
        <v>1</v>
      </c>
      <c r="M337" s="7" cm="1">
        <f ca="1" t="array" ref="M337">IF(L336="",IF(OR(G336=0,G336=""),M336,""),IF(ROW()&lt;32,"",AVERAGE(IF(OFFSET(L$2,ROW()-31,0,30,1)&lt;&gt;"",OFFSET(L$2,ROW()-31,0,30,1)))))</f>
        <v>0.766666666666667</v>
      </c>
      <c r="N337" s="8">
        <f ca="1" t="shared" si="86"/>
        <v>0.686021505376344</v>
      </c>
      <c r="O337" s="7">
        <f ca="1" t="array" ref="O337">IF(L336="","",IF(ROW()&lt;32,"",AVERAGE(IF(OFFSET(L$2,ROW()-21,0,20,1)&lt;&gt;"",OFFSET(L$2,ROW()-21,0,20,1)))))</f>
        <v>0.8</v>
      </c>
      <c r="P337" s="8">
        <f ca="1" t="shared" si="77"/>
        <v>0.748387096774194</v>
      </c>
      <c r="Q337" s="7">
        <f ca="1" t="shared" si="92"/>
        <v>48.4224</v>
      </c>
      <c r="R337" s="7">
        <f ca="1" t="shared" si="94"/>
        <v>8628.7647999999</v>
      </c>
      <c r="S337" s="14">
        <f ca="1" t="shared" si="78"/>
        <v>0.0198336658238745</v>
      </c>
      <c r="T337" s="15">
        <f ca="1" t="shared" si="79"/>
        <v>0.686021505376344</v>
      </c>
      <c r="U337" s="14">
        <f ca="1" t="shared" si="80"/>
        <v>0.0461680813032498</v>
      </c>
      <c r="V337" s="9">
        <f ca="1" t="shared" si="81"/>
        <v>-0.835997344011823</v>
      </c>
      <c r="W337" s="16">
        <f ca="1" t="shared" si="87"/>
        <v>1.00305984700765</v>
      </c>
      <c r="X337" s="17">
        <f ca="1" t="shared" si="82"/>
        <v>0.146010226731039</v>
      </c>
      <c r="Y337" s="9">
        <f ca="1" t="shared" si="83"/>
        <v>0.108091633681496</v>
      </c>
      <c r="Z337" s="5">
        <f ca="1" t="shared" si="84"/>
        <v>0.0579694905795012</v>
      </c>
      <c r="AA337">
        <f ca="1" t="shared" si="93"/>
        <v>0</v>
      </c>
      <c r="AB337">
        <f ca="1" t="shared" si="89"/>
        <v>9748.4024</v>
      </c>
      <c r="AC337">
        <f ca="1" t="shared" si="85"/>
        <v>0</v>
      </c>
      <c r="AD337" s="5">
        <f ca="1" t="shared" si="88"/>
        <v>0</v>
      </c>
      <c r="AE337">
        <f ca="1">IF(X337&gt;=$Y$1,I337,0)</f>
        <v>0</v>
      </c>
    </row>
    <row r="338" spans="1:31">
      <c r="A338" cm="1">
        <f ca="1" t="array" ref="A338">INDEX(Sheet1!$A$2:$J$621,RANDBETWEEN(1,COUNTA(Sheet1!$A$2:$A$621)),COLUMN(A337))</f>
        <v>3275602</v>
      </c>
      <c r="B338" t="str">
        <f ca="1">VLOOKUP($A338,Sheet1!$A$2:$J$621,COLUMN(B338)-COLUMN($B$4)+2,FALSE)</f>
        <v>2025-04-19 12:31:41</v>
      </c>
      <c r="C338" t="str">
        <f ca="1">VLOOKUP($A338,Sheet1!$A$2:$J$621,COLUMN(C338)-COLUMN($B$4)+2,FALSE)</f>
        <v>小单32.36  大双32.36  大单35.28</v>
      </c>
      <c r="D338" t="str">
        <f ca="1">VLOOKUP($A338,Sheet1!$A$2:$J$621,COLUMN(D338)-COLUMN($B$4)+2,FALSE)</f>
        <v>大单</v>
      </c>
      <c r="E338">
        <f ca="1">VLOOKUP($A338,Sheet1!$A$2:$J$621,COLUMN(E338)-COLUMN($B$4)+2,FALSE)</f>
        <v>100</v>
      </c>
      <c r="F338">
        <f ca="1">VLOOKUP($A338,Sheet1!$A$2:$J$621,COLUMN(F338)-COLUMN($B$4)+2,FALSE)</f>
        <v>6</v>
      </c>
      <c r="G338" t="str">
        <f ca="1">VLOOKUP($A338,Sheet1!$A$2:$J$621,COLUMN(G338)-COLUMN($B$4)+2,FALSE)</f>
        <v>小双</v>
      </c>
      <c r="H338">
        <f ca="1">VLOOKUP($A338,Sheet1!$A$2:$J$621,COLUMN(H338)-COLUMN($B$4)+2,FALSE)</f>
        <v>0</v>
      </c>
      <c r="I338">
        <f ca="1">VLOOKUP($A338,Sheet1!$A$2:$J$621,COLUMN(I338)-COLUMN($B$4)+2,FALSE)</f>
        <v>-100</v>
      </c>
      <c r="J338" t="str">
        <f ca="1">VLOOKUP($A338,Sheet1!$A$2:$J$621,COLUMN(J338)-COLUMN($B$4)+2,FALSE)</f>
        <v>否</v>
      </c>
      <c r="K338">
        <f ca="1" t="shared" si="90"/>
        <v>0</v>
      </c>
      <c r="L338" s="7">
        <f ca="1" t="shared" si="91"/>
        <v>0</v>
      </c>
      <c r="M338" s="7" cm="1">
        <f ca="1" t="array" ref="M338">IF(L337="",IF(OR(G337=0,G337=""),M337,""),IF(ROW()&lt;32,"",AVERAGE(IF(OFFSET(L$2,ROW()-31,0,30,1)&lt;&gt;"",OFFSET(L$2,ROW()-31,0,30,1)))))</f>
        <v>0.733333333333333</v>
      </c>
      <c r="N338" s="8">
        <f ca="1" t="shared" si="86"/>
        <v>0.781720430107527</v>
      </c>
      <c r="O338" s="7">
        <f ca="1" t="array" ref="O338">IF(L337="","",IF(ROW()&lt;32,"",AVERAGE(IF(OFFSET(L$2,ROW()-21,0,20,1)&lt;&gt;"",OFFSET(L$2,ROW()-21,0,20,1)))))</f>
        <v>0.75</v>
      </c>
      <c r="P338" s="8">
        <f ca="1" t="shared" si="77"/>
        <v>0.766129032258065</v>
      </c>
      <c r="Q338" s="7">
        <f ca="1" t="shared" si="92"/>
        <v>-100</v>
      </c>
      <c r="R338" s="7">
        <f ca="1" t="shared" si="94"/>
        <v>8528.7647999999</v>
      </c>
      <c r="S338" s="14">
        <f ca="1" t="shared" si="78"/>
        <v>0.0197201695298778</v>
      </c>
      <c r="T338" s="15">
        <f ca="1" t="shared" si="79"/>
        <v>0.781720430107527</v>
      </c>
      <c r="U338" s="14">
        <f ca="1" t="shared" si="80"/>
        <v>0.0461680813032498</v>
      </c>
      <c r="V338" s="9">
        <f ca="1" t="shared" si="81"/>
        <v>-0.729325312350957</v>
      </c>
      <c r="W338" s="16">
        <f ca="1" t="shared" si="87"/>
        <v>1.1683044275318</v>
      </c>
      <c r="X338" s="17">
        <f ca="1" t="shared" si="82"/>
        <v>0.192307624007579</v>
      </c>
      <c r="Y338" s="9">
        <f ca="1" t="shared" si="83"/>
        <v>0.109323554355846</v>
      </c>
      <c r="Z338" s="5">
        <f ca="1" t="shared" si="84"/>
        <v>0.0593372580445826</v>
      </c>
      <c r="AA338">
        <f ca="1" t="shared" si="93"/>
        <v>0</v>
      </c>
      <c r="AB338">
        <f ca="1" t="shared" si="89"/>
        <v>9748.4024</v>
      </c>
      <c r="AC338">
        <f ca="1" t="shared" si="85"/>
        <v>0</v>
      </c>
      <c r="AD338" s="5">
        <f ca="1" t="shared" si="88"/>
        <v>0</v>
      </c>
      <c r="AE338">
        <f ca="1">IF(X338&gt;=$Y$1,I338,0)</f>
        <v>0</v>
      </c>
    </row>
    <row r="339" spans="1:31">
      <c r="A339" cm="1">
        <f ca="1" t="array" ref="A339">INDEX(Sheet1!$A$2:$J$621,RANDBETWEEN(1,COUNTA(Sheet1!$A$2:$A$621)),COLUMN(A338))</f>
        <v>3275595</v>
      </c>
      <c r="B339" t="str">
        <f ca="1">VLOOKUP($A339,Sheet1!$A$2:$J$621,COLUMN(B339)-COLUMN($B$4)+2,FALSE)</f>
        <v>2025-04-19 12:07:16</v>
      </c>
      <c r="C339" t="str">
        <f ca="1">VLOOKUP($A339,Sheet1!$A$2:$J$621,COLUMN(C339)-COLUMN($B$4)+2,FALSE)</f>
        <v>小单31.45  小双34.28  大单34.28</v>
      </c>
      <c r="D339" t="str">
        <f ca="1">VLOOKUP($A339,Sheet1!$A$2:$J$621,COLUMN(D339)-COLUMN($B$4)+2,FALSE)</f>
        <v>小单</v>
      </c>
      <c r="E339">
        <f ca="1">VLOOKUP($A339,Sheet1!$A$2:$J$621,COLUMN(E339)-COLUMN($B$4)+2,FALSE)</f>
        <v>100.01</v>
      </c>
      <c r="F339">
        <f ca="1">VLOOKUP($A339,Sheet1!$A$2:$J$621,COLUMN(F339)-COLUMN($B$4)+2,FALSE)</f>
        <v>14</v>
      </c>
      <c r="G339" t="str">
        <f ca="1">VLOOKUP($A339,Sheet1!$A$2:$J$621,COLUMN(G339)-COLUMN($B$4)+2,FALSE)</f>
        <v>大双</v>
      </c>
      <c r="H339">
        <f ca="1">VLOOKUP($A339,Sheet1!$A$2:$J$621,COLUMN(H339)-COLUMN($B$4)+2,FALSE)</f>
        <v>0</v>
      </c>
      <c r="I339">
        <f ca="1">VLOOKUP($A339,Sheet1!$A$2:$J$621,COLUMN(I339)-COLUMN($B$4)+2,FALSE)</f>
        <v>-100.01</v>
      </c>
      <c r="J339" t="str">
        <f ca="1">VLOOKUP($A339,Sheet1!$A$2:$J$621,COLUMN(J339)-COLUMN($B$4)+2,FALSE)</f>
        <v>否</v>
      </c>
      <c r="K339">
        <f ca="1" t="shared" si="90"/>
        <v>0</v>
      </c>
      <c r="L339" s="7">
        <f ca="1" t="shared" si="91"/>
        <v>0</v>
      </c>
      <c r="M339" s="7" cm="1">
        <f ca="1" t="array" ref="M339">IF(L338="",IF(OR(G338=0,G338=""),M338,""),IF(ROW()&lt;32,"",AVERAGE(IF(OFFSET(L$2,ROW()-31,0,30,1)&lt;&gt;"",OFFSET(L$2,ROW()-31,0,30,1)))))</f>
        <v>0.7</v>
      </c>
      <c r="N339" s="8">
        <f ca="1" t="shared" si="86"/>
        <v>0.686021505376344</v>
      </c>
      <c r="O339" s="7">
        <f ca="1" t="array" ref="O339">IF(L338="","",IF(ROW()&lt;32,"",AVERAGE(IF(OFFSET(L$2,ROW()-21,0,20,1)&lt;&gt;"",OFFSET(L$2,ROW()-21,0,20,1)))))</f>
        <v>0.7</v>
      </c>
      <c r="P339" s="8">
        <f ca="1" t="shared" si="77"/>
        <v>0.654838709677419</v>
      </c>
      <c r="Q339" s="7">
        <f ca="1" t="shared" si="92"/>
        <v>-100.01</v>
      </c>
      <c r="R339" s="7">
        <f ca="1" t="shared" si="94"/>
        <v>8428.7547999999</v>
      </c>
      <c r="S339" s="14">
        <f ca="1" t="shared" si="78"/>
        <v>0.00216767478420083</v>
      </c>
      <c r="T339" s="15">
        <f ca="1" t="shared" si="79"/>
        <v>0.686021505376344</v>
      </c>
      <c r="U339" s="14">
        <f ca="1" t="shared" si="80"/>
        <v>0.0461680813032498</v>
      </c>
      <c r="V339" s="9">
        <f ca="1" t="shared" si="81"/>
        <v>-0.68028682165526</v>
      </c>
      <c r="W339" s="16">
        <f ca="1" t="shared" si="87"/>
        <v>1.00305984700765</v>
      </c>
      <c r="X339" s="17">
        <f ca="1" t="shared" si="82"/>
        <v>0.156281481654793</v>
      </c>
      <c r="Y339" s="9">
        <f ca="1" t="shared" si="83"/>
        <v>0.10911205859489</v>
      </c>
      <c r="Z339" s="5">
        <f ca="1" t="shared" si="84"/>
        <v>0.0591579305161307</v>
      </c>
      <c r="AA339">
        <f ca="1" t="shared" si="93"/>
        <v>0</v>
      </c>
      <c r="AB339">
        <f ca="1" t="shared" si="89"/>
        <v>9748.4024</v>
      </c>
      <c r="AC339">
        <f ca="1" t="shared" si="85"/>
        <v>0</v>
      </c>
      <c r="AD339" s="5">
        <f ca="1" t="shared" si="88"/>
        <v>0</v>
      </c>
      <c r="AE339">
        <f ca="1">IF(X339&gt;=$Y$1,I339,0)</f>
        <v>0</v>
      </c>
    </row>
    <row r="340" spans="1:31">
      <c r="A340" cm="1">
        <f ca="1" t="array" ref="A340">INDEX(Sheet1!$A$2:$J$621,RANDBETWEEN(1,COUNTA(Sheet1!$A$2:$A$621)),COLUMN(A339))</f>
        <v>3275539</v>
      </c>
      <c r="B340" t="str">
        <f ca="1">VLOOKUP($A340,Sheet1!$A$2:$J$621,COLUMN(B340)-COLUMN($B$4)+2,FALSE)</f>
        <v>2025-04-19 08:51:13</v>
      </c>
      <c r="C340" t="str">
        <f ca="1">VLOOKUP($A340,Sheet1!$A$2:$J$621,COLUMN(C340)-COLUMN($B$4)+2,FALSE)</f>
        <v>小单31.45  小双34.28  大单34.28</v>
      </c>
      <c r="D340" t="str">
        <f ca="1">VLOOKUP($A340,Sheet1!$A$2:$J$621,COLUMN(D340)-COLUMN($B$4)+2,FALSE)</f>
        <v>小单</v>
      </c>
      <c r="E340">
        <f ca="1">VLOOKUP($A340,Sheet1!$A$2:$J$621,COLUMN(E340)-COLUMN($B$4)+2,FALSE)</f>
        <v>100.01</v>
      </c>
      <c r="F340">
        <f ca="1">VLOOKUP($A340,Sheet1!$A$2:$J$621,COLUMN(F340)-COLUMN($B$4)+2,FALSE)</f>
        <v>10</v>
      </c>
      <c r="G340" t="str">
        <f ca="1">VLOOKUP($A340,Sheet1!$A$2:$J$621,COLUMN(G340)-COLUMN($B$4)+2,FALSE)</f>
        <v>小双</v>
      </c>
      <c r="H340">
        <f ca="1">VLOOKUP($A340,Sheet1!$A$2:$J$621,COLUMN(H340)-COLUMN($B$4)+2,FALSE)</f>
        <v>148.4324</v>
      </c>
      <c r="I340">
        <f ca="1">VLOOKUP($A340,Sheet1!$A$2:$J$621,COLUMN(I340)-COLUMN($B$4)+2,FALSE)</f>
        <v>48.4224</v>
      </c>
      <c r="J340" t="str">
        <f ca="1">VLOOKUP($A340,Sheet1!$A$2:$J$621,COLUMN(J340)-COLUMN($B$4)+2,FALSE)</f>
        <v>是</v>
      </c>
      <c r="K340">
        <f ca="1" t="shared" si="90"/>
        <v>1</v>
      </c>
      <c r="L340" s="7">
        <f ca="1" t="shared" si="91"/>
        <v>1</v>
      </c>
      <c r="M340" s="7" cm="1">
        <f ca="1" t="array" ref="M340">IF(L339="",IF(OR(G339=0,G339=""),M339,""),IF(ROW()&lt;32,"",AVERAGE(IF(OFFSET(L$2,ROW()-31,0,30,1)&lt;&gt;"",OFFSET(L$2,ROW()-31,0,30,1)))))</f>
        <v>0.7</v>
      </c>
      <c r="N340" s="8">
        <f ca="1" t="shared" si="86"/>
        <v>0.654838709677419</v>
      </c>
      <c r="O340" s="7">
        <f ca="1" t="array" ref="O340">IF(L339="","",IF(ROW()&lt;32,"",AVERAGE(IF(OFFSET(L$2,ROW()-21,0,20,1)&lt;&gt;"",OFFSET(L$2,ROW()-21,0,20,1)))))</f>
        <v>0.75</v>
      </c>
      <c r="P340" s="8">
        <f ca="1" t="shared" si="77"/>
        <v>0.701612903225806</v>
      </c>
      <c r="Q340" s="7">
        <f ca="1" t="shared" si="92"/>
        <v>48.4224</v>
      </c>
      <c r="R340" s="7">
        <f ca="1" t="shared" si="94"/>
        <v>8477.1771999999</v>
      </c>
      <c r="S340" s="14">
        <f ca="1" t="shared" si="78"/>
        <v>-0.015686506055603</v>
      </c>
      <c r="T340" s="15">
        <f ca="1" t="shared" si="79"/>
        <v>0.654838709677419</v>
      </c>
      <c r="U340" s="14">
        <f ca="1" t="shared" si="80"/>
        <v>0.0461680813032498</v>
      </c>
      <c r="V340" s="9">
        <f ca="1" t="shared" si="81"/>
        <v>-0.681179000627307</v>
      </c>
      <c r="W340" s="16">
        <f ca="1" t="shared" si="87"/>
        <v>0.867850480882861</v>
      </c>
      <c r="X340" s="17">
        <f ca="1" t="shared" si="82"/>
        <v>0.131078513753383</v>
      </c>
      <c r="Y340" s="9">
        <f ca="1" t="shared" si="83"/>
        <v>0.107638607690266</v>
      </c>
      <c r="Z340" s="5">
        <f ca="1" t="shared" si="84"/>
        <v>0.0580312413436383</v>
      </c>
      <c r="AA340">
        <f ca="1" t="shared" si="93"/>
        <v>0</v>
      </c>
      <c r="AB340">
        <f ca="1" t="shared" si="89"/>
        <v>9748.4024</v>
      </c>
      <c r="AC340">
        <f ca="1" t="shared" si="85"/>
        <v>1</v>
      </c>
      <c r="AD340" s="5">
        <f ca="1" t="shared" si="88"/>
        <v>0</v>
      </c>
      <c r="AE340">
        <f ca="1">IF(X340&gt;=$Y$1,I340,0)</f>
        <v>0</v>
      </c>
    </row>
    <row r="341" spans="1:31">
      <c r="A341" cm="1">
        <f ca="1" t="array" ref="A341">INDEX(Sheet1!$A$2:$J$621,RANDBETWEEN(1,COUNTA(Sheet1!$A$2:$A$621)),COLUMN(A340))</f>
        <v>3275612</v>
      </c>
      <c r="B341" t="str">
        <f ca="1">VLOOKUP($A341,Sheet1!$A$2:$J$621,COLUMN(B341)-COLUMN($B$4)+2,FALSE)</f>
        <v>2025-04-19 13:06:49</v>
      </c>
      <c r="C341" t="str">
        <f ca="1">VLOOKUP($A341,Sheet1!$A$2:$J$621,COLUMN(C341)-COLUMN($B$4)+2,FALSE)</f>
        <v>小单32.36  大双32.36  大单35.28</v>
      </c>
      <c r="D341" t="str">
        <f ca="1">VLOOKUP($A341,Sheet1!$A$2:$J$621,COLUMN(D341)-COLUMN($B$4)+2,FALSE)</f>
        <v>大单</v>
      </c>
      <c r="E341">
        <f ca="1">VLOOKUP($A341,Sheet1!$A$2:$J$621,COLUMN(E341)-COLUMN($B$4)+2,FALSE)</f>
        <v>100</v>
      </c>
      <c r="F341">
        <f ca="1">VLOOKUP($A341,Sheet1!$A$2:$J$621,COLUMN(F341)-COLUMN($B$4)+2,FALSE)</f>
        <v>15</v>
      </c>
      <c r="G341" t="str">
        <f ca="1">VLOOKUP($A341,Sheet1!$A$2:$J$621,COLUMN(G341)-COLUMN($B$4)+2,FALSE)</f>
        <v>大单</v>
      </c>
      <c r="H341">
        <f ca="1">VLOOKUP($A341,Sheet1!$A$2:$J$621,COLUMN(H341)-COLUMN($B$4)+2,FALSE)</f>
        <v>152.7624</v>
      </c>
      <c r="I341">
        <f ca="1">VLOOKUP($A341,Sheet1!$A$2:$J$621,COLUMN(I341)-COLUMN($B$4)+2,FALSE)</f>
        <v>52.7624</v>
      </c>
      <c r="J341" t="str">
        <f ca="1">VLOOKUP($A341,Sheet1!$A$2:$J$621,COLUMN(J341)-COLUMN($B$4)+2,FALSE)</f>
        <v>是</v>
      </c>
      <c r="K341">
        <f ca="1" t="shared" si="90"/>
        <v>1</v>
      </c>
      <c r="L341" s="7">
        <f ca="1" t="shared" si="91"/>
        <v>1</v>
      </c>
      <c r="M341" s="7" cm="1">
        <f ca="1" t="array" ref="M341">IF(L340="",IF(OR(G340=0,G340=""),M340,""),IF(ROW()&lt;32,"",AVERAGE(IF(OFFSET(L$2,ROW()-31,0,30,1)&lt;&gt;"",OFFSET(L$2,ROW()-31,0,30,1)))))</f>
        <v>0.733333333333333</v>
      </c>
      <c r="N341" s="8">
        <f ca="1" t="shared" si="86"/>
        <v>0.719354838709677</v>
      </c>
      <c r="O341" s="7">
        <f ca="1" t="array" ref="O341">IF(L340="","",IF(ROW()&lt;32,"",AVERAGE(IF(OFFSET(L$2,ROW()-21,0,20,1)&lt;&gt;"",OFFSET(L$2,ROW()-21,0,20,1)))))</f>
        <v>0.75</v>
      </c>
      <c r="P341" s="8">
        <f ca="1" t="shared" si="77"/>
        <v>0.766129032258065</v>
      </c>
      <c r="Q341" s="7">
        <f ca="1" t="shared" si="92"/>
        <v>52.7624</v>
      </c>
      <c r="R341" s="7">
        <f ca="1" t="shared" si="94"/>
        <v>8529.9395999999</v>
      </c>
      <c r="S341" s="14">
        <f ca="1" t="shared" si="78"/>
        <v>0.00166696017719037</v>
      </c>
      <c r="T341" s="15">
        <f ca="1" t="shared" si="79"/>
        <v>0.719354838709677</v>
      </c>
      <c r="U341" s="14">
        <f ca="1" t="shared" si="80"/>
        <v>0.0461680813032498</v>
      </c>
      <c r="V341" s="9">
        <f ca="1" t="shared" si="81"/>
        <v>-0.683213206153066</v>
      </c>
      <c r="W341" s="16">
        <f ca="1" t="shared" si="87"/>
        <v>0.86390524153228</v>
      </c>
      <c r="X341" s="17">
        <f ca="1" t="shared" si="82"/>
        <v>0.148589834942039</v>
      </c>
      <c r="Y341" s="9">
        <f ca="1" t="shared" si="83"/>
        <v>0.106021622031064</v>
      </c>
      <c r="Z341" s="5">
        <f ca="1" t="shared" si="84"/>
        <v>0.0561616947412905</v>
      </c>
      <c r="AA341">
        <f ca="1" t="shared" si="93"/>
        <v>0</v>
      </c>
      <c r="AB341">
        <f ca="1" t="shared" si="89"/>
        <v>9748.4024</v>
      </c>
      <c r="AC341">
        <f ca="1" t="shared" si="85"/>
        <v>0</v>
      </c>
      <c r="AD341" s="5">
        <f ca="1" t="shared" si="88"/>
        <v>0</v>
      </c>
      <c r="AE341">
        <f ca="1">IF(X341&gt;=$Y$1,I341,0)</f>
        <v>0</v>
      </c>
    </row>
    <row r="342" spans="1:31">
      <c r="A342" cm="1">
        <f ca="1" t="array" ref="A342">INDEX(Sheet1!$A$2:$J$621,RANDBETWEEN(1,COUNTA(Sheet1!$A$2:$A$621)),COLUMN(A341))</f>
        <v>3275790</v>
      </c>
      <c r="B342" t="str">
        <f ca="1">VLOOKUP($A342,Sheet1!$A$2:$J$621,COLUMN(B342)-COLUMN($B$4)+2,FALSE)</f>
        <v>2025-04-20 00:02:46</v>
      </c>
      <c r="C342" t="str">
        <f ca="1">VLOOKUP($A342,Sheet1!$A$2:$J$621,COLUMN(C342)-COLUMN($B$4)+2,FALSE)</f>
        <v>大双31.45  小双34.28  大单34.28</v>
      </c>
      <c r="D342" t="str">
        <f ca="1">VLOOKUP($A342,Sheet1!$A$2:$J$621,COLUMN(D342)-COLUMN($B$4)+2,FALSE)</f>
        <v>大双</v>
      </c>
      <c r="E342">
        <f ca="1">VLOOKUP($A342,Sheet1!$A$2:$J$621,COLUMN(E342)-COLUMN($B$4)+2,FALSE)</f>
        <v>100.01</v>
      </c>
      <c r="F342">
        <f ca="1">VLOOKUP($A342,Sheet1!$A$2:$J$621,COLUMN(F342)-COLUMN($B$4)+2,FALSE)</f>
        <v>9</v>
      </c>
      <c r="G342" t="str">
        <f ca="1">VLOOKUP($A342,Sheet1!$A$2:$J$621,COLUMN(G342)-COLUMN($B$4)+2,FALSE)</f>
        <v>小单</v>
      </c>
      <c r="H342">
        <f ca="1">VLOOKUP($A342,Sheet1!$A$2:$J$621,COLUMN(H342)-COLUMN($B$4)+2,FALSE)</f>
        <v>0</v>
      </c>
      <c r="I342">
        <f ca="1">VLOOKUP($A342,Sheet1!$A$2:$J$621,COLUMN(I342)-COLUMN($B$4)+2,FALSE)</f>
        <v>-100.01</v>
      </c>
      <c r="J342" t="str">
        <f ca="1">VLOOKUP($A342,Sheet1!$A$2:$J$621,COLUMN(J342)-COLUMN($B$4)+2,FALSE)</f>
        <v>否</v>
      </c>
      <c r="K342">
        <f ca="1" t="shared" si="90"/>
        <v>0</v>
      </c>
      <c r="L342" s="7">
        <f ca="1" t="shared" si="91"/>
        <v>0</v>
      </c>
      <c r="M342" s="7" cm="1">
        <f ca="1" t="array" ref="M342">IF(L341="",IF(OR(G341=0,G341=""),M341,""),IF(ROW()&lt;32,"",AVERAGE(IF(OFFSET(L$2,ROW()-31,0,30,1)&lt;&gt;"",OFFSET(L$2,ROW()-31,0,30,1)))))</f>
        <v>0.7</v>
      </c>
      <c r="N342" s="8">
        <f ca="1" t="shared" si="86"/>
        <v>0.750537634408602</v>
      </c>
      <c r="O342" s="7">
        <f ca="1" t="array" ref="O342">IF(L341="","",IF(ROW()&lt;32,"",AVERAGE(IF(OFFSET(L$2,ROW()-21,0,20,1)&lt;&gt;"",OFFSET(L$2,ROW()-21,0,20,1)))))</f>
        <v>0.7</v>
      </c>
      <c r="P342" s="8">
        <f ca="1" t="shared" si="77"/>
        <v>0.719354838709677</v>
      </c>
      <c r="Q342" s="7">
        <f ca="1" t="shared" si="92"/>
        <v>-100.01</v>
      </c>
      <c r="R342" s="7">
        <f ca="1" t="shared" si="94"/>
        <v>8429.9295999999</v>
      </c>
      <c r="S342" s="14">
        <f ca="1" t="shared" si="78"/>
        <v>0.0160774852597431</v>
      </c>
      <c r="T342" s="15">
        <f ca="1" t="shared" si="79"/>
        <v>0.750537634408602</v>
      </c>
      <c r="U342" s="14">
        <f ca="1" t="shared" si="80"/>
        <v>0.0461680813032498</v>
      </c>
      <c r="V342" s="9">
        <f ca="1" t="shared" si="81"/>
        <v>-0.624656553153605</v>
      </c>
      <c r="W342" s="16">
        <f ca="1" t="shared" si="87"/>
        <v>1.00305984700765</v>
      </c>
      <c r="X342" s="17">
        <f ca="1" t="shared" si="82"/>
        <v>0.178920677454073</v>
      </c>
      <c r="Y342" s="9">
        <f ca="1" t="shared" si="83"/>
        <v>0.106058166623955</v>
      </c>
      <c r="Z342" s="5">
        <f ca="1" t="shared" si="84"/>
        <v>0.0562087420967036</v>
      </c>
      <c r="AA342">
        <f ca="1" t="shared" si="93"/>
        <v>0</v>
      </c>
      <c r="AB342">
        <f ca="1" t="shared" si="89"/>
        <v>9748.4024</v>
      </c>
      <c r="AC342">
        <f ca="1" t="shared" si="85"/>
        <v>0</v>
      </c>
      <c r="AD342" s="5">
        <f ca="1" t="shared" si="88"/>
        <v>0</v>
      </c>
      <c r="AE342">
        <f ca="1">IF(X342&gt;=$Y$1,I342,0)</f>
        <v>0</v>
      </c>
    </row>
    <row r="343" spans="1:31">
      <c r="A343" cm="1">
        <f ca="1" t="array" ref="A343">INDEX(Sheet1!$A$2:$J$621,RANDBETWEEN(1,COUNTA(Sheet1!$A$2:$A$621)),COLUMN(A342))</f>
        <v>3275428</v>
      </c>
      <c r="B343" t="str">
        <f ca="1">VLOOKUP($A343,Sheet1!$A$2:$J$621,COLUMN(B343)-COLUMN($B$4)+2,FALSE)</f>
        <v>2025-04-19 02:22:42</v>
      </c>
      <c r="C343" t="str">
        <f ca="1">VLOOKUP($A343,Sheet1!$A$2:$J$621,COLUMN(C343)-COLUMN($B$4)+2,FALSE)</f>
        <v>小单32.36  小双35.28  大双32.36</v>
      </c>
      <c r="D343" t="str">
        <f ca="1">VLOOKUP($A343,Sheet1!$A$2:$J$621,COLUMN(D343)-COLUMN($B$4)+2,FALSE)</f>
        <v>小双</v>
      </c>
      <c r="E343">
        <f ca="1">VLOOKUP($A343,Sheet1!$A$2:$J$621,COLUMN(E343)-COLUMN($B$4)+2,FALSE)</f>
        <v>100</v>
      </c>
      <c r="F343">
        <f ca="1">VLOOKUP($A343,Sheet1!$A$2:$J$621,COLUMN(F343)-COLUMN($B$4)+2,FALSE)</f>
        <v>17</v>
      </c>
      <c r="G343" t="str">
        <f ca="1">VLOOKUP($A343,Sheet1!$A$2:$J$621,COLUMN(G343)-COLUMN($B$4)+2,FALSE)</f>
        <v>大单</v>
      </c>
      <c r="H343">
        <f ca="1">VLOOKUP($A343,Sheet1!$A$2:$J$621,COLUMN(H343)-COLUMN($B$4)+2,FALSE)</f>
        <v>0</v>
      </c>
      <c r="I343">
        <f ca="1">VLOOKUP($A343,Sheet1!$A$2:$J$621,COLUMN(I343)-COLUMN($B$4)+2,FALSE)</f>
        <v>-100</v>
      </c>
      <c r="J343" t="str">
        <f ca="1">VLOOKUP($A343,Sheet1!$A$2:$J$621,COLUMN(J343)-COLUMN($B$4)+2,FALSE)</f>
        <v>否</v>
      </c>
      <c r="K343">
        <f ca="1" t="shared" si="90"/>
        <v>0</v>
      </c>
      <c r="L343" s="7">
        <f ca="1" t="shared" si="91"/>
        <v>0</v>
      </c>
      <c r="M343" s="7" cm="1">
        <f ca="1" t="array" ref="M343">IF(L342="",IF(OR(G342=0,G342=""),M342,""),IF(ROW()&lt;32,"",AVERAGE(IF(OFFSET(L$2,ROW()-31,0,30,1)&lt;&gt;"",OFFSET(L$2,ROW()-31,0,30,1)))))</f>
        <v>0.666666666666667</v>
      </c>
      <c r="N343" s="8">
        <f ca="1" t="shared" si="86"/>
        <v>0.654838709677419</v>
      </c>
      <c r="O343" s="7">
        <f ca="1" t="array" ref="O343">IF(L342="","",IF(ROW()&lt;32,"",AVERAGE(IF(OFFSET(L$2,ROW()-21,0,20,1)&lt;&gt;"",OFFSET(L$2,ROW()-21,0,20,1)))))</f>
        <v>0.65</v>
      </c>
      <c r="P343" s="8">
        <f ca="1" t="shared" si="77"/>
        <v>0.608064516129032</v>
      </c>
      <c r="Q343" s="7">
        <f ca="1" t="shared" si="92"/>
        <v>-100</v>
      </c>
      <c r="R343" s="7">
        <f ca="1" t="shared" si="94"/>
        <v>8329.9295999999</v>
      </c>
      <c r="S343" s="14">
        <f ca="1" t="shared" si="78"/>
        <v>-0.00210461800009135</v>
      </c>
      <c r="T343" s="15">
        <f ca="1" t="shared" si="79"/>
        <v>0.654838709677419</v>
      </c>
      <c r="U343" s="14">
        <f ca="1" t="shared" si="80"/>
        <v>0.0461680813032498</v>
      </c>
      <c r="V343" s="9">
        <f ca="1" t="shared" si="81"/>
        <v>-0.590531489455713</v>
      </c>
      <c r="W343" s="16">
        <f ca="1" t="shared" si="87"/>
        <v>1.00304981701098</v>
      </c>
      <c r="X343" s="17">
        <f ca="1" t="shared" si="82"/>
        <v>0.157737764900008</v>
      </c>
      <c r="Y343" s="9">
        <f ca="1" t="shared" si="83"/>
        <v>0.105593056292457</v>
      </c>
      <c r="Z343" s="5">
        <f ca="1" t="shared" si="84"/>
        <v>0.0557193243111178</v>
      </c>
      <c r="AA343">
        <f ca="1" t="shared" si="93"/>
        <v>0</v>
      </c>
      <c r="AB343">
        <f ca="1" t="shared" si="89"/>
        <v>9748.4024</v>
      </c>
      <c r="AC343">
        <f ca="1" t="shared" si="85"/>
        <v>0</v>
      </c>
      <c r="AD343" s="5">
        <f ca="1" t="shared" si="88"/>
        <v>0</v>
      </c>
      <c r="AE343">
        <f ca="1">IF(X343&gt;=$Y$1,I343,0)</f>
        <v>0</v>
      </c>
    </row>
    <row r="344" spans="1:31">
      <c r="A344" cm="1">
        <f ca="1" t="array" ref="A344">INDEX(Sheet1!$A$2:$J$621,RANDBETWEEN(1,COUNTA(Sheet1!$A$2:$A$621)),COLUMN(A343))</f>
        <v>3275781</v>
      </c>
      <c r="B344" t="str">
        <f ca="1">VLOOKUP($A344,Sheet1!$A$2:$J$621,COLUMN(B344)-COLUMN($B$4)+2,FALSE)</f>
        <v>2025-04-19 23:31:18</v>
      </c>
      <c r="C344" t="str">
        <f ca="1">VLOOKUP($A344,Sheet1!$A$2:$J$621,COLUMN(C344)-COLUMN($B$4)+2,FALSE)</f>
        <v>小单32.36  大双32.36  大单35.28</v>
      </c>
      <c r="D344" t="str">
        <f ca="1">VLOOKUP($A344,Sheet1!$A$2:$J$621,COLUMN(D344)-COLUMN($B$4)+2,FALSE)</f>
        <v>大单</v>
      </c>
      <c r="E344">
        <f ca="1">VLOOKUP($A344,Sheet1!$A$2:$J$621,COLUMN(E344)-COLUMN($B$4)+2,FALSE)</f>
        <v>100</v>
      </c>
      <c r="F344">
        <f ca="1">VLOOKUP($A344,Sheet1!$A$2:$J$621,COLUMN(F344)-COLUMN($B$4)+2,FALSE)</f>
        <v>13</v>
      </c>
      <c r="G344" t="str">
        <f ca="1">VLOOKUP($A344,Sheet1!$A$2:$J$621,COLUMN(G344)-COLUMN($B$4)+2,FALSE)</f>
        <v>小单</v>
      </c>
      <c r="H344">
        <f ca="1">VLOOKUP($A344,Sheet1!$A$2:$J$621,COLUMN(H344)-COLUMN($B$4)+2,FALSE)</f>
        <v>0</v>
      </c>
      <c r="I344">
        <f ca="1">VLOOKUP($A344,Sheet1!$A$2:$J$621,COLUMN(I344)-COLUMN($B$4)+2,FALSE)</f>
        <v>-100</v>
      </c>
      <c r="J344" t="str">
        <f ca="1">VLOOKUP($A344,Sheet1!$A$2:$J$621,COLUMN(J344)-COLUMN($B$4)+2,FALSE)</f>
        <v>否</v>
      </c>
      <c r="K344">
        <f ca="1" t="shared" si="90"/>
        <v>0</v>
      </c>
      <c r="L344" s="7">
        <f ca="1" t="shared" si="91"/>
        <v>1</v>
      </c>
      <c r="M344" s="7" cm="1">
        <f ca="1" t="array" ref="M344">IF(L343="",IF(OR(G343=0,G343=""),M343,""),IF(ROW()&lt;32,"",AVERAGE(IF(OFFSET(L$2,ROW()-31,0,30,1)&lt;&gt;"",OFFSET(L$2,ROW()-31,0,30,1)))))</f>
        <v>0.7</v>
      </c>
      <c r="N344" s="8">
        <f ca="1" t="shared" si="86"/>
        <v>0.623655913978495</v>
      </c>
      <c r="O344" s="7">
        <f ca="1" t="array" ref="O344">IF(L343="","",IF(ROW()&lt;32,"",AVERAGE(IF(OFFSET(L$2,ROW()-21,0,20,1)&lt;&gt;"",OFFSET(L$2,ROW()-21,0,20,1)))))</f>
        <v>0.65</v>
      </c>
      <c r="P344" s="8">
        <f ca="1" t="shared" si="77"/>
        <v>0.608064516129032</v>
      </c>
      <c r="Q344" s="7">
        <f ca="1" t="shared" si="92"/>
        <v>-68.1</v>
      </c>
      <c r="R344" s="7">
        <f ca="1" t="shared" si="94"/>
        <v>8261.8295999999</v>
      </c>
      <c r="S344" s="14">
        <f ca="1" t="shared" si="78"/>
        <v>-0.00212982992411165</v>
      </c>
      <c r="T344" s="15">
        <f ca="1" t="shared" si="79"/>
        <v>0.623655913978495</v>
      </c>
      <c r="U344" s="14">
        <f ca="1" t="shared" si="80"/>
        <v>0.0478385500943582</v>
      </c>
      <c r="V344" s="9">
        <f ca="1" t="shared" si="81"/>
        <v>-0.557281492816409</v>
      </c>
      <c r="W344" s="16">
        <f ca="1" t="shared" si="87"/>
        <v>0.863926331291021</v>
      </c>
      <c r="X344" s="17">
        <f ca="1" t="shared" si="82"/>
        <v>0.140405152637619</v>
      </c>
      <c r="Y344" s="9">
        <f ca="1" t="shared" si="83"/>
        <v>0.104636364958645</v>
      </c>
      <c r="Z344" s="5">
        <f ca="1" t="shared" si="84"/>
        <v>0.0548603794405686</v>
      </c>
      <c r="AA344">
        <f ca="1" t="shared" si="93"/>
        <v>0</v>
      </c>
      <c r="AB344">
        <f ca="1" t="shared" si="89"/>
        <v>9748.4024</v>
      </c>
      <c r="AC344">
        <f ca="1" t="shared" si="85"/>
        <v>0</v>
      </c>
      <c r="AD344" s="5">
        <f ca="1" t="shared" si="88"/>
        <v>0</v>
      </c>
      <c r="AE344">
        <f ca="1">IF(X344&gt;=$Y$1,I344,0)</f>
        <v>0</v>
      </c>
    </row>
    <row r="345" spans="1:31">
      <c r="A345" cm="1">
        <f ca="1" t="array" ref="A345">INDEX(Sheet1!$A$2:$J$621,RANDBETWEEN(1,COUNTA(Sheet1!$A$2:$A$621)),COLUMN(A344))</f>
        <v>3275557</v>
      </c>
      <c r="B345" t="str">
        <f ca="1">VLOOKUP($A345,Sheet1!$A$2:$J$621,COLUMN(B345)-COLUMN($B$4)+2,FALSE)</f>
        <v>2025-04-19 09:54:16</v>
      </c>
      <c r="C345" t="str">
        <f ca="1">VLOOKUP($A345,Sheet1!$A$2:$J$621,COLUMN(C345)-COLUMN($B$4)+2,FALSE)</f>
        <v>小单32.36  小双35.28  大双32.36</v>
      </c>
      <c r="D345" t="str">
        <f ca="1">VLOOKUP($A345,Sheet1!$A$2:$J$621,COLUMN(D345)-COLUMN($B$4)+2,FALSE)</f>
        <v>小双</v>
      </c>
      <c r="E345">
        <f ca="1">VLOOKUP($A345,Sheet1!$A$2:$J$621,COLUMN(E345)-COLUMN($B$4)+2,FALSE)</f>
        <v>100</v>
      </c>
      <c r="F345">
        <f ca="1">VLOOKUP($A345,Sheet1!$A$2:$J$621,COLUMN(F345)-COLUMN($B$4)+2,FALSE)</f>
        <v>18</v>
      </c>
      <c r="G345" t="str">
        <f ca="1">VLOOKUP($A345,Sheet1!$A$2:$J$621,COLUMN(G345)-COLUMN($B$4)+2,FALSE)</f>
        <v>大双</v>
      </c>
      <c r="H345">
        <f ca="1">VLOOKUP($A345,Sheet1!$A$2:$J$621,COLUMN(H345)-COLUMN($B$4)+2,FALSE)</f>
        <v>152.7392</v>
      </c>
      <c r="I345">
        <f ca="1">VLOOKUP($A345,Sheet1!$A$2:$J$621,COLUMN(I345)-COLUMN($B$4)+2,FALSE)</f>
        <v>52.7392</v>
      </c>
      <c r="J345" t="str">
        <f ca="1">VLOOKUP($A345,Sheet1!$A$2:$J$621,COLUMN(J345)-COLUMN($B$4)+2,FALSE)</f>
        <v>是</v>
      </c>
      <c r="K345">
        <f ca="1" t="shared" si="90"/>
        <v>1</v>
      </c>
      <c r="L345" s="7">
        <f ca="1" t="shared" si="91"/>
        <v>1</v>
      </c>
      <c r="M345" s="7" cm="1">
        <f ca="1" t="array" ref="M345">IF(L344="",IF(OR(G344=0,G344=""),M344,""),IF(ROW()&lt;32,"",AVERAGE(IF(OFFSET(L$2,ROW()-31,0,30,1)&lt;&gt;"",OFFSET(L$2,ROW()-31,0,30,1)))))</f>
        <v>0.7</v>
      </c>
      <c r="N345" s="8">
        <f ca="1" t="shared" si="86"/>
        <v>0.719354838709677</v>
      </c>
      <c r="O345" s="7">
        <f ca="1" t="array" ref="O345">IF(L344="","",IF(ROW()&lt;32,"",AVERAGE(IF(OFFSET(L$2,ROW()-21,0,20,1)&lt;&gt;"",OFFSET(L$2,ROW()-21,0,20,1)))))</f>
        <v>0.7</v>
      </c>
      <c r="P345" s="8">
        <f ca="1" t="shared" si="77"/>
        <v>0.719354838709677</v>
      </c>
      <c r="Q345" s="7">
        <f ca="1" t="shared" si="92"/>
        <v>52.7392</v>
      </c>
      <c r="R345" s="7">
        <f ca="1" t="shared" si="94"/>
        <v>8314.5687999999</v>
      </c>
      <c r="S345" s="14">
        <f ca="1" t="shared" si="78"/>
        <v>-0.0159956528549734</v>
      </c>
      <c r="T345" s="15">
        <f ca="1" t="shared" si="79"/>
        <v>0.719354838709677</v>
      </c>
      <c r="U345" s="14">
        <f ca="1" t="shared" si="80"/>
        <v>0.0556227929214014</v>
      </c>
      <c r="V345" s="9">
        <f ca="1" t="shared" si="81"/>
        <v>-0.544123593549351</v>
      </c>
      <c r="W345" s="16">
        <f ca="1" t="shared" si="87"/>
        <v>0.863926331291021</v>
      </c>
      <c r="X345" s="17">
        <f ca="1" t="shared" si="82"/>
        <v>0.15436570778319</v>
      </c>
      <c r="Y345" s="9">
        <f ca="1" t="shared" si="83"/>
        <v>0.10535328461822</v>
      </c>
      <c r="Z345" s="5">
        <f ca="1" t="shared" si="84"/>
        <v>0.0553627305294239</v>
      </c>
      <c r="AA345">
        <f ca="1" t="shared" si="93"/>
        <v>0</v>
      </c>
      <c r="AB345">
        <f ca="1" t="shared" si="89"/>
        <v>9748.4024</v>
      </c>
      <c r="AC345">
        <f ca="1" t="shared" si="85"/>
        <v>1</v>
      </c>
      <c r="AD345" s="5">
        <f ca="1" t="shared" si="88"/>
        <v>0</v>
      </c>
      <c r="AE345">
        <f ca="1">IF(X345&gt;=$Y$1,I345,0)</f>
        <v>0</v>
      </c>
    </row>
    <row r="346" spans="1:31">
      <c r="A346" cm="1">
        <f ca="1" t="array" ref="A346">INDEX(Sheet1!$A$2:$J$621,RANDBETWEEN(1,COUNTA(Sheet1!$A$2:$A$621)),COLUMN(A345))</f>
        <v>3275821</v>
      </c>
      <c r="B346" t="str">
        <f ca="1">VLOOKUP($A346,Sheet1!$A$2:$J$621,COLUMN(B346)-COLUMN($B$4)+2,FALSE)</f>
        <v>2025-04-20 01:51:13</v>
      </c>
      <c r="C346" t="str">
        <f ca="1">VLOOKUP($A346,Sheet1!$A$2:$J$621,COLUMN(C346)-COLUMN($B$4)+2,FALSE)</f>
        <v>小单32.36  大双32.36  大单35.28</v>
      </c>
      <c r="D346" t="str">
        <f ca="1">VLOOKUP($A346,Sheet1!$A$2:$J$621,COLUMN(D346)-COLUMN($B$4)+2,FALSE)</f>
        <v>大单</v>
      </c>
      <c r="E346">
        <f ca="1">VLOOKUP($A346,Sheet1!$A$2:$J$621,COLUMN(E346)-COLUMN($B$4)+2,FALSE)</f>
        <v>100</v>
      </c>
      <c r="F346">
        <f ca="1">VLOOKUP($A346,Sheet1!$A$2:$J$621,COLUMN(F346)-COLUMN($B$4)+2,FALSE)</f>
        <v>7</v>
      </c>
      <c r="G346" t="str">
        <f ca="1">VLOOKUP($A346,Sheet1!$A$2:$J$621,COLUMN(G346)-COLUMN($B$4)+2,FALSE)</f>
        <v>小单</v>
      </c>
      <c r="H346">
        <f ca="1">VLOOKUP($A346,Sheet1!$A$2:$J$621,COLUMN(H346)-COLUMN($B$4)+2,FALSE)</f>
        <v>152.7392</v>
      </c>
      <c r="I346">
        <f ca="1">VLOOKUP($A346,Sheet1!$A$2:$J$621,COLUMN(I346)-COLUMN($B$4)+2,FALSE)</f>
        <v>52.7392</v>
      </c>
      <c r="J346" t="str">
        <f ca="1">VLOOKUP($A346,Sheet1!$A$2:$J$621,COLUMN(J346)-COLUMN($B$4)+2,FALSE)</f>
        <v>是</v>
      </c>
      <c r="K346">
        <f ca="1" t="shared" si="90"/>
        <v>1</v>
      </c>
      <c r="L346" s="7">
        <f ca="1" t="shared" si="91"/>
        <v>1</v>
      </c>
      <c r="M346" s="7" cm="1">
        <f ca="1" t="array" ref="M346">IF(L345="",IF(OR(G345=0,G345=""),M345,""),IF(ROW()&lt;32,"",AVERAGE(IF(OFFSET(L$2,ROW()-31,0,30,1)&lt;&gt;"",OFFSET(L$2,ROW()-31,0,30,1)))))</f>
        <v>0.7</v>
      </c>
      <c r="N346" s="8">
        <f ca="1" t="shared" si="86"/>
        <v>0.719354838709677</v>
      </c>
      <c r="O346" s="7">
        <f ca="1" t="array" ref="O346">IF(L345="","",IF(ROW()&lt;32,"",AVERAGE(IF(OFFSET(L$2,ROW()-21,0,20,1)&lt;&gt;"",OFFSET(L$2,ROW()-21,0,20,1)))))</f>
        <v>0.7</v>
      </c>
      <c r="P346" s="8">
        <f ca="1" t="shared" si="77"/>
        <v>0.719354838709677</v>
      </c>
      <c r="Q346" s="7">
        <f ca="1" t="shared" si="92"/>
        <v>52.7392</v>
      </c>
      <c r="R346" s="7">
        <f ca="1" t="shared" si="94"/>
        <v>8367.3079999999</v>
      </c>
      <c r="S346" s="14">
        <f ca="1" t="shared" si="78"/>
        <v>-0.0153927378707159</v>
      </c>
      <c r="T346" s="15">
        <f ca="1" t="shared" si="79"/>
        <v>0.719354838709677</v>
      </c>
      <c r="U346" s="14">
        <f ca="1" t="shared" si="80"/>
        <v>0.0556227929214014</v>
      </c>
      <c r="V346" s="9">
        <f ca="1" t="shared" si="81"/>
        <v>-0.530372194815954</v>
      </c>
      <c r="W346" s="16">
        <f ca="1" t="shared" si="87"/>
        <v>0.867850480882861</v>
      </c>
      <c r="X346" s="17">
        <f ca="1" t="shared" si="82"/>
        <v>0.156314137110991</v>
      </c>
      <c r="Y346" s="9">
        <f ca="1" t="shared" si="83"/>
        <v>0.105251272493563</v>
      </c>
      <c r="Z346" s="5">
        <f ca="1" t="shared" si="84"/>
        <v>0.055265831047027</v>
      </c>
      <c r="AA346">
        <f ca="1" t="shared" si="93"/>
        <v>0</v>
      </c>
      <c r="AB346">
        <f ca="1" t="shared" si="89"/>
        <v>9748.4024</v>
      </c>
      <c r="AC346">
        <f ca="1" t="shared" si="85"/>
        <v>0</v>
      </c>
      <c r="AD346" s="5">
        <f ca="1" t="shared" si="88"/>
        <v>0</v>
      </c>
      <c r="AE346">
        <f ca="1">IF(X346&gt;=$Y$1,I346,0)</f>
        <v>0</v>
      </c>
    </row>
    <row r="347" spans="1:31">
      <c r="A347" cm="1">
        <f ca="1" t="array" ref="A347">INDEX(Sheet1!$A$2:$J$621,RANDBETWEEN(1,COUNTA(Sheet1!$A$2:$A$621)),COLUMN(A346))</f>
        <v>3275981</v>
      </c>
      <c r="B347" t="str">
        <f ca="1">VLOOKUP($A347,Sheet1!$A$2:$J$621,COLUMN(B347)-COLUMN($B$4)+2,FALSE)</f>
        <v>2025-04-20 11:11:10</v>
      </c>
      <c r="C347" t="str">
        <f ca="1">VLOOKUP($A347,Sheet1!$A$2:$J$621,COLUMN(C347)-COLUMN($B$4)+2,FALSE)</f>
        <v>小单32.36  大双32.36  大单35.28</v>
      </c>
      <c r="D347" t="str">
        <f ca="1">VLOOKUP($A347,Sheet1!$A$2:$J$621,COLUMN(D347)-COLUMN($B$4)+2,FALSE)</f>
        <v>大单</v>
      </c>
      <c r="E347">
        <f ca="1">VLOOKUP($A347,Sheet1!$A$2:$J$621,COLUMN(E347)-COLUMN($B$4)+2,FALSE)</f>
        <v>100</v>
      </c>
      <c r="F347">
        <f ca="1">VLOOKUP($A347,Sheet1!$A$2:$J$621,COLUMN(F347)-COLUMN($B$4)+2,FALSE)</f>
        <v>8</v>
      </c>
      <c r="G347" t="str">
        <f ca="1">VLOOKUP($A347,Sheet1!$A$2:$J$621,COLUMN(G347)-COLUMN($B$4)+2,FALSE)</f>
        <v>小双</v>
      </c>
      <c r="H347">
        <f ca="1">VLOOKUP($A347,Sheet1!$A$2:$J$621,COLUMN(H347)-COLUMN($B$4)+2,FALSE)</f>
        <v>0</v>
      </c>
      <c r="I347">
        <f ca="1">VLOOKUP($A347,Sheet1!$A$2:$J$621,COLUMN(I347)-COLUMN($B$4)+2,FALSE)</f>
        <v>-100</v>
      </c>
      <c r="J347" t="str">
        <f ca="1">VLOOKUP($A347,Sheet1!$A$2:$J$621,COLUMN(J347)-COLUMN($B$4)+2,FALSE)</f>
        <v>否</v>
      </c>
      <c r="K347">
        <f ca="1" t="shared" si="90"/>
        <v>0</v>
      </c>
      <c r="L347" s="7">
        <f ca="1" t="shared" si="91"/>
        <v>0</v>
      </c>
      <c r="M347" s="7" cm="1">
        <f ca="1" t="array" ref="M347">IF(L346="",IF(OR(G346=0,G346=""),M346,""),IF(ROW()&lt;32,"",AVERAGE(IF(OFFSET(L$2,ROW()-31,0,30,1)&lt;&gt;"",OFFSET(L$2,ROW()-31,0,30,1)))))</f>
        <v>0.7</v>
      </c>
      <c r="N347" s="8">
        <f ca="1" t="shared" si="86"/>
        <v>0.719354838709677</v>
      </c>
      <c r="O347" s="7">
        <f ca="1" t="array" ref="O347">IF(L346="","",IF(ROW()&lt;32,"",AVERAGE(IF(OFFSET(L$2,ROW()-21,0,20,1)&lt;&gt;"",OFFSET(L$2,ROW()-21,0,20,1)))))</f>
        <v>0.65</v>
      </c>
      <c r="P347" s="8">
        <f ca="1" t="shared" si="77"/>
        <v>0.67258064516129</v>
      </c>
      <c r="Q347" s="7">
        <f ca="1" t="shared" si="92"/>
        <v>-100</v>
      </c>
      <c r="R347" s="7">
        <f ca="1" t="shared" si="94"/>
        <v>8267.3079999999</v>
      </c>
      <c r="S347" s="14">
        <f ca="1" t="shared" si="78"/>
        <v>0.00272805812890608</v>
      </c>
      <c r="T347" s="15">
        <f ca="1" t="shared" si="79"/>
        <v>0.719354838709677</v>
      </c>
      <c r="U347" s="14">
        <f ca="1" t="shared" si="80"/>
        <v>0.0556227929214014</v>
      </c>
      <c r="V347" s="9">
        <f ca="1" t="shared" si="81"/>
        <v>-0.489433462748061</v>
      </c>
      <c r="W347" s="16">
        <f ca="1" t="shared" si="87"/>
        <v>0.871774630474701</v>
      </c>
      <c r="X347" s="17">
        <f ca="1" t="shared" si="82"/>
        <v>0.166236664076851</v>
      </c>
      <c r="Y347" s="9">
        <f ca="1" t="shared" si="83"/>
        <v>0.105634922267045</v>
      </c>
      <c r="Z347" s="5">
        <f ca="1" t="shared" si="84"/>
        <v>0.0556465932743628</v>
      </c>
      <c r="AA347">
        <f ca="1" t="shared" si="93"/>
        <v>0</v>
      </c>
      <c r="AB347">
        <f ca="1" t="shared" si="89"/>
        <v>9748.4024</v>
      </c>
      <c r="AC347">
        <f ca="1" t="shared" si="85"/>
        <v>0</v>
      </c>
      <c r="AD347" s="5">
        <f ca="1" t="shared" si="88"/>
        <v>0</v>
      </c>
      <c r="AE347">
        <f ca="1">IF(X347&gt;=$Y$1,I347,0)</f>
        <v>0</v>
      </c>
    </row>
    <row r="348" spans="1:31">
      <c r="A348" cm="1">
        <f ca="1" t="array" ref="A348">INDEX(Sheet1!$A$2:$J$621,RANDBETWEEN(1,COUNTA(Sheet1!$A$2:$A$621)),COLUMN(A347))</f>
        <v>3275721</v>
      </c>
      <c r="B348" t="str">
        <f ca="1">VLOOKUP($A348,Sheet1!$A$2:$J$621,COLUMN(B348)-COLUMN($B$4)+2,FALSE)</f>
        <v>2025-04-19 20:01:17</v>
      </c>
      <c r="C348" t="str">
        <f ca="1">VLOOKUP($A348,Sheet1!$A$2:$J$621,COLUMN(C348)-COLUMN($B$4)+2,FALSE)</f>
        <v>小单32.36  小双35.28  大双32.36</v>
      </c>
      <c r="D348" t="str">
        <f ca="1">VLOOKUP($A348,Sheet1!$A$2:$J$621,COLUMN(D348)-COLUMN($B$4)+2,FALSE)</f>
        <v>小双</v>
      </c>
      <c r="E348">
        <f ca="1">VLOOKUP($A348,Sheet1!$A$2:$J$621,COLUMN(E348)-COLUMN($B$4)+2,FALSE)</f>
        <v>100</v>
      </c>
      <c r="F348">
        <f ca="1">VLOOKUP($A348,Sheet1!$A$2:$J$621,COLUMN(F348)-COLUMN($B$4)+2,FALSE)</f>
        <v>14</v>
      </c>
      <c r="G348" t="str">
        <f ca="1">VLOOKUP($A348,Sheet1!$A$2:$J$621,COLUMN(G348)-COLUMN($B$4)+2,FALSE)</f>
        <v>大双</v>
      </c>
      <c r="H348">
        <f ca="1">VLOOKUP($A348,Sheet1!$A$2:$J$621,COLUMN(H348)-COLUMN($B$4)+2,FALSE)</f>
        <v>0</v>
      </c>
      <c r="I348">
        <f ca="1">VLOOKUP($A348,Sheet1!$A$2:$J$621,COLUMN(I348)-COLUMN($B$4)+2,FALSE)</f>
        <v>-100</v>
      </c>
      <c r="J348" t="str">
        <f ca="1">VLOOKUP($A348,Sheet1!$A$2:$J$621,COLUMN(J348)-COLUMN($B$4)+2,FALSE)</f>
        <v>否</v>
      </c>
      <c r="K348">
        <f ca="1" t="shared" si="90"/>
        <v>0</v>
      </c>
      <c r="L348" s="7">
        <f ca="1" t="shared" si="91"/>
        <v>1</v>
      </c>
      <c r="M348" s="7" cm="1">
        <f ca="1" t="array" ref="M348">IF(L347="",IF(OR(G347=0,G347=""),M347,""),IF(ROW()&lt;32,"",AVERAGE(IF(OFFSET(L$2,ROW()-31,0,30,1)&lt;&gt;"",OFFSET(L$2,ROW()-31,0,30,1)))))</f>
        <v>0.7</v>
      </c>
      <c r="N348" s="8">
        <f ca="1" t="shared" si="86"/>
        <v>0.654838709677419</v>
      </c>
      <c r="O348" s="7">
        <f ca="1" t="array" ref="O348">IF(L347="","",IF(ROW()&lt;32,"",AVERAGE(IF(OFFSET(L$2,ROW()-21,0,20,1)&lt;&gt;"",OFFSET(L$2,ROW()-21,0,20,1)))))</f>
        <v>0.7</v>
      </c>
      <c r="P348" s="8">
        <f ca="1" t="shared" si="77"/>
        <v>0.654838709677419</v>
      </c>
      <c r="Q348" s="7">
        <f ca="1" t="shared" si="92"/>
        <v>-68.1</v>
      </c>
      <c r="R348" s="7">
        <f ca="1" t="shared" si="94"/>
        <v>8199.2079999999</v>
      </c>
      <c r="S348" s="14">
        <f ca="1" t="shared" si="78"/>
        <v>-0.0149731842486997</v>
      </c>
      <c r="T348" s="15">
        <f ca="1" t="shared" si="79"/>
        <v>0.654838709677419</v>
      </c>
      <c r="U348" s="14">
        <f ca="1" t="shared" si="80"/>
        <v>0.0556227929214014</v>
      </c>
      <c r="V348" s="9">
        <f ca="1" t="shared" si="81"/>
        <v>-0.463092762945119</v>
      </c>
      <c r="W348" s="16">
        <f ca="1" t="shared" si="87"/>
        <v>0.871782555338394</v>
      </c>
      <c r="X348" s="17">
        <f ca="1" t="shared" si="82"/>
        <v>0.150657928023781</v>
      </c>
      <c r="Y348" s="9">
        <f ca="1" t="shared" si="83"/>
        <v>0.106831545555511</v>
      </c>
      <c r="Z348" s="5">
        <f ca="1" t="shared" si="84"/>
        <v>0.0562130355996132</v>
      </c>
      <c r="AA348">
        <f ca="1" t="shared" si="93"/>
        <v>0</v>
      </c>
      <c r="AB348">
        <f ca="1" t="shared" si="89"/>
        <v>9748.4024</v>
      </c>
      <c r="AC348">
        <f ca="1" t="shared" si="85"/>
        <v>0</v>
      </c>
      <c r="AD348" s="5">
        <f ca="1" t="shared" si="88"/>
        <v>0</v>
      </c>
      <c r="AE348">
        <f ca="1">IF(X348&gt;=$Y$1,I348,0)</f>
        <v>0</v>
      </c>
    </row>
    <row r="349" spans="1:31">
      <c r="A349" cm="1">
        <f ca="1" t="array" ref="A349">INDEX(Sheet1!$A$2:$J$621,RANDBETWEEN(1,COUNTA(Sheet1!$A$2:$A$621)),COLUMN(A348))</f>
        <v>3275496</v>
      </c>
      <c r="B349" t="str">
        <f ca="1">VLOOKUP($A349,Sheet1!$A$2:$J$621,COLUMN(B349)-COLUMN($B$4)+2,FALSE)</f>
        <v>2025-04-19 06:20:41</v>
      </c>
      <c r="C349" t="str">
        <f ca="1">VLOOKUP($A349,Sheet1!$A$2:$J$621,COLUMN(C349)-COLUMN($B$4)+2,FALSE)</f>
        <v>小单32.36  小双35.28  大双32.36</v>
      </c>
      <c r="D349" t="str">
        <f ca="1">VLOOKUP($A349,Sheet1!$A$2:$J$621,COLUMN(D349)-COLUMN($B$4)+2,FALSE)</f>
        <v>小双</v>
      </c>
      <c r="E349">
        <f ca="1">VLOOKUP($A349,Sheet1!$A$2:$J$621,COLUMN(E349)-COLUMN($B$4)+2,FALSE)</f>
        <v>100</v>
      </c>
      <c r="F349">
        <f ca="1">VLOOKUP($A349,Sheet1!$A$2:$J$621,COLUMN(F349)-COLUMN($B$4)+2,FALSE)</f>
        <v>4</v>
      </c>
      <c r="G349" t="str">
        <f ca="1">VLOOKUP($A349,Sheet1!$A$2:$J$621,COLUMN(G349)-COLUMN($B$4)+2,FALSE)</f>
        <v>小双</v>
      </c>
      <c r="H349">
        <f ca="1">VLOOKUP($A349,Sheet1!$A$2:$J$621,COLUMN(H349)-COLUMN($B$4)+2,FALSE)</f>
        <v>152.7624</v>
      </c>
      <c r="I349">
        <f ca="1">VLOOKUP($A349,Sheet1!$A$2:$J$621,COLUMN(I349)-COLUMN($B$4)+2,FALSE)</f>
        <v>52.7624</v>
      </c>
      <c r="J349" t="str">
        <f ca="1">VLOOKUP($A349,Sheet1!$A$2:$J$621,COLUMN(J349)-COLUMN($B$4)+2,FALSE)</f>
        <v>是</v>
      </c>
      <c r="K349">
        <f ca="1" t="shared" si="90"/>
        <v>1</v>
      </c>
      <c r="L349" s="7">
        <f ca="1" t="shared" si="91"/>
        <v>1</v>
      </c>
      <c r="M349" s="7" cm="1">
        <f ca="1" t="array" ref="M349">IF(L348="",IF(OR(G348=0,G348=""),M348,""),IF(ROW()&lt;32,"",AVERAGE(IF(OFFSET(L$2,ROW()-31,0,30,1)&lt;&gt;"",OFFSET(L$2,ROW()-31,0,30,1)))))</f>
        <v>0.7</v>
      </c>
      <c r="N349" s="8">
        <f ca="1" t="shared" si="86"/>
        <v>0.719354838709677</v>
      </c>
      <c r="O349" s="7">
        <f ca="1" t="array" ref="O349">IF(L348="","",IF(ROW()&lt;32,"",AVERAGE(IF(OFFSET(L$2,ROW()-21,0,20,1)&lt;&gt;"",OFFSET(L$2,ROW()-21,0,20,1)))))</f>
        <v>0.7</v>
      </c>
      <c r="P349" s="8">
        <f ca="1" t="shared" si="77"/>
        <v>0.719354838709677</v>
      </c>
      <c r="Q349" s="7">
        <f ca="1" t="shared" si="92"/>
        <v>52.7624</v>
      </c>
      <c r="R349" s="7">
        <f ca="1" t="shared" si="94"/>
        <v>8251.9703999999</v>
      </c>
      <c r="S349" s="14">
        <f ca="1" t="shared" si="78"/>
        <v>-0.0291901005714136</v>
      </c>
      <c r="T349" s="15">
        <f ca="1" t="shared" si="79"/>
        <v>0.719354838709677</v>
      </c>
      <c r="U349" s="14">
        <f ca="1" t="shared" si="80"/>
        <v>0.0627808214179943</v>
      </c>
      <c r="V349" s="9">
        <f ca="1" t="shared" si="81"/>
        <v>-0.451799010092851</v>
      </c>
      <c r="W349" s="16">
        <f ca="1" t="shared" si="87"/>
        <v>0.75877705095621</v>
      </c>
      <c r="X349" s="17">
        <f ca="1" t="shared" si="82"/>
        <v>0.146977495231449</v>
      </c>
      <c r="Y349" s="9">
        <f ca="1" t="shared" si="83"/>
        <v>0.107799779355486</v>
      </c>
      <c r="Z349" s="5">
        <f ca="1" t="shared" si="84"/>
        <v>0.0566443724010268</v>
      </c>
      <c r="AA349">
        <f ca="1" t="shared" si="93"/>
        <v>0</v>
      </c>
      <c r="AB349">
        <f ca="1" t="shared" si="89"/>
        <v>9748.4024</v>
      </c>
      <c r="AC349">
        <f ca="1" t="shared" si="85"/>
        <v>1</v>
      </c>
      <c r="AD349" s="5">
        <f ca="1" t="shared" si="88"/>
        <v>0</v>
      </c>
      <c r="AE349">
        <f ca="1">IF(X349&gt;=$Y$1,I349,0)</f>
        <v>0</v>
      </c>
    </row>
    <row r="350" spans="1:31">
      <c r="A350" cm="1">
        <f ca="1" t="array" ref="A350">INDEX(Sheet1!$A$2:$J$621,RANDBETWEEN(1,COUNTA(Sheet1!$A$2:$A$621)),COLUMN(A349))</f>
        <v>3275465</v>
      </c>
      <c r="B350" t="str">
        <f ca="1">VLOOKUP($A350,Sheet1!$A$2:$J$621,COLUMN(B350)-COLUMN($B$4)+2,FALSE)</f>
        <v>2025-04-19 04:32:08</v>
      </c>
      <c r="C350" t="str">
        <f ca="1">VLOOKUP($A350,Sheet1!$A$2:$J$621,COLUMN(C350)-COLUMN($B$4)+2,FALSE)</f>
        <v>小单31.45  小双34.28  大单34.28</v>
      </c>
      <c r="D350" t="str">
        <f ca="1">VLOOKUP($A350,Sheet1!$A$2:$J$621,COLUMN(D350)-COLUMN($B$4)+2,FALSE)</f>
        <v>小单</v>
      </c>
      <c r="E350">
        <f ca="1">VLOOKUP($A350,Sheet1!$A$2:$J$621,COLUMN(E350)-COLUMN($B$4)+2,FALSE)</f>
        <v>100.01</v>
      </c>
      <c r="F350">
        <f ca="1">VLOOKUP($A350,Sheet1!$A$2:$J$621,COLUMN(F350)-COLUMN($B$4)+2,FALSE)</f>
        <v>14</v>
      </c>
      <c r="G350" t="str">
        <f ca="1">VLOOKUP($A350,Sheet1!$A$2:$J$621,COLUMN(G350)-COLUMN($B$4)+2,FALSE)</f>
        <v>大双</v>
      </c>
      <c r="H350">
        <f ca="1">VLOOKUP($A350,Sheet1!$A$2:$J$621,COLUMN(H350)-COLUMN($B$4)+2,FALSE)</f>
        <v>0</v>
      </c>
      <c r="I350">
        <f ca="1">VLOOKUP($A350,Sheet1!$A$2:$J$621,COLUMN(I350)-COLUMN($B$4)+2,FALSE)</f>
        <v>-100.01</v>
      </c>
      <c r="J350" t="str">
        <f ca="1">VLOOKUP($A350,Sheet1!$A$2:$J$621,COLUMN(J350)-COLUMN($B$4)+2,FALSE)</f>
        <v>否</v>
      </c>
      <c r="K350">
        <f ca="1" t="shared" si="90"/>
        <v>0</v>
      </c>
      <c r="L350" s="7">
        <f ca="1" t="shared" si="91"/>
        <v>0</v>
      </c>
      <c r="M350" s="7" cm="1">
        <f ca="1" t="array" ref="M350">IF(L349="",IF(OR(G349=0,G349=""),M349,""),IF(ROW()&lt;32,"",AVERAGE(IF(OFFSET(L$2,ROW()-31,0,30,1)&lt;&gt;"",OFFSET(L$2,ROW()-31,0,30,1)))))</f>
        <v>0.7</v>
      </c>
      <c r="N350" s="8">
        <f ca="1" t="shared" si="86"/>
        <v>0.719354838709677</v>
      </c>
      <c r="O350" s="7">
        <f ca="1" t="array" ref="O350">IF(L349="","",IF(ROW()&lt;32,"",AVERAGE(IF(OFFSET(L$2,ROW()-21,0,20,1)&lt;&gt;"",OFFSET(L$2,ROW()-21,0,20,1)))))</f>
        <v>0.65</v>
      </c>
      <c r="P350" s="8">
        <f ca="1" t="shared" si="77"/>
        <v>0.67258064516129</v>
      </c>
      <c r="Q350" s="7">
        <f ca="1" t="shared" si="92"/>
        <v>-100.01</v>
      </c>
      <c r="R350" s="7">
        <f ca="1" t="shared" si="94"/>
        <v>8151.9603999999</v>
      </c>
      <c r="S350" s="14">
        <f ca="1" t="shared" si="78"/>
        <v>-0.0112356244023909</v>
      </c>
      <c r="T350" s="15">
        <f ca="1" t="shared" si="79"/>
        <v>0.719354838709677</v>
      </c>
      <c r="U350" s="14">
        <f ca="1" t="shared" si="80"/>
        <v>0.0627808214179943</v>
      </c>
      <c r="V350" s="9">
        <f ca="1" t="shared" si="81"/>
        <v>-0.419993780511144</v>
      </c>
      <c r="W350" s="16">
        <f ca="1" t="shared" si="87"/>
        <v>0.75877705095621</v>
      </c>
      <c r="X350" s="17">
        <f ca="1" t="shared" si="82"/>
        <v>0.155544361040327</v>
      </c>
      <c r="Y350" s="9">
        <f ca="1" t="shared" si="83"/>
        <v>0.10938584082956</v>
      </c>
      <c r="Z350" s="5">
        <f ca="1" t="shared" si="84"/>
        <v>0.0572892074210546</v>
      </c>
      <c r="AA350">
        <f ca="1" t="shared" si="93"/>
        <v>0</v>
      </c>
      <c r="AB350">
        <f ca="1" t="shared" si="89"/>
        <v>9748.4024</v>
      </c>
      <c r="AC350">
        <f ca="1" t="shared" si="85"/>
        <v>0</v>
      </c>
      <c r="AD350" s="5">
        <f ca="1" t="shared" si="88"/>
        <v>0</v>
      </c>
      <c r="AE350">
        <f ca="1">IF(X350&gt;=$Y$1,I350,0)</f>
        <v>0</v>
      </c>
    </row>
    <row r="351" spans="1:31">
      <c r="A351" cm="1">
        <f ca="1" t="array" ref="A351">INDEX(Sheet1!$A$2:$J$621,RANDBETWEEN(1,COUNTA(Sheet1!$A$2:$A$621)),COLUMN(A350))</f>
        <v>3275916</v>
      </c>
      <c r="B351" t="str">
        <f ca="1">VLOOKUP($A351,Sheet1!$A$2:$J$621,COLUMN(B351)-COLUMN($B$4)+2,FALSE)</f>
        <v>2025-04-20 07:23:39</v>
      </c>
      <c r="C351" t="str">
        <f ca="1">VLOOKUP($A351,Sheet1!$A$2:$J$621,COLUMN(C351)-COLUMN($B$4)+2,FALSE)</f>
        <v>小单31.45  小双34.28  大单34.28</v>
      </c>
      <c r="D351" t="str">
        <f ca="1">VLOOKUP($A351,Sheet1!$A$2:$J$621,COLUMN(D351)-COLUMN($B$4)+2,FALSE)</f>
        <v>小单</v>
      </c>
      <c r="E351">
        <f ca="1">VLOOKUP($A351,Sheet1!$A$2:$J$621,COLUMN(E351)-COLUMN($B$4)+2,FALSE)</f>
        <v>100.01</v>
      </c>
      <c r="F351">
        <f ca="1">VLOOKUP($A351,Sheet1!$A$2:$J$621,COLUMN(F351)-COLUMN($B$4)+2,FALSE)</f>
        <v>21</v>
      </c>
      <c r="G351" t="str">
        <f ca="1">VLOOKUP($A351,Sheet1!$A$2:$J$621,COLUMN(G351)-COLUMN($B$4)+2,FALSE)</f>
        <v>大单</v>
      </c>
      <c r="H351">
        <f ca="1">VLOOKUP($A351,Sheet1!$A$2:$J$621,COLUMN(H351)-COLUMN($B$4)+2,FALSE)</f>
        <v>148.4324</v>
      </c>
      <c r="I351">
        <f ca="1">VLOOKUP($A351,Sheet1!$A$2:$J$621,COLUMN(I351)-COLUMN($B$4)+2,FALSE)</f>
        <v>48.4224</v>
      </c>
      <c r="J351" t="str">
        <f ca="1">VLOOKUP($A351,Sheet1!$A$2:$J$621,COLUMN(J351)-COLUMN($B$4)+2,FALSE)</f>
        <v>是</v>
      </c>
      <c r="K351">
        <f ca="1" t="shared" si="90"/>
        <v>1</v>
      </c>
      <c r="L351" s="7">
        <f ca="1" t="shared" si="91"/>
        <v>1</v>
      </c>
      <c r="M351" s="7" cm="1">
        <f ca="1" t="array" ref="M351">IF(L350="",IF(OR(G350=0,G350=""),M350,""),IF(ROW()&lt;32,"",AVERAGE(IF(OFFSET(L$2,ROW()-31,0,30,1)&lt;&gt;"",OFFSET(L$2,ROW()-31,0,30,1)))))</f>
        <v>0.7</v>
      </c>
      <c r="N351" s="8">
        <f ca="1" t="shared" si="86"/>
        <v>0.654838709677419</v>
      </c>
      <c r="O351" s="7">
        <f ca="1" t="array" ref="O351">IF(L350="","",IF(ROW()&lt;32,"",AVERAGE(IF(OFFSET(L$2,ROW()-21,0,20,1)&lt;&gt;"",OFFSET(L$2,ROW()-21,0,20,1)))))</f>
        <v>0.65</v>
      </c>
      <c r="P351" s="8">
        <f ca="1" t="shared" si="77"/>
        <v>0.608064516129032</v>
      </c>
      <c r="Q351" s="7">
        <f ca="1" t="shared" si="92"/>
        <v>48.4224</v>
      </c>
      <c r="R351" s="7">
        <f ca="1" t="shared" si="94"/>
        <v>8200.3827999999</v>
      </c>
      <c r="S351" s="14">
        <f ca="1" t="shared" si="78"/>
        <v>-0.0293527904432997</v>
      </c>
      <c r="T351" s="15">
        <f ca="1" t="shared" si="79"/>
        <v>0.654838709677419</v>
      </c>
      <c r="U351" s="14">
        <f ca="1" t="shared" si="80"/>
        <v>0.0681815085163057</v>
      </c>
      <c r="V351" s="9">
        <f ca="1" t="shared" si="81"/>
        <v>-0.406902277075856</v>
      </c>
      <c r="W351" s="16">
        <f ca="1" t="shared" si="87"/>
        <v>0.75877072813026</v>
      </c>
      <c r="X351" s="17">
        <f ca="1" t="shared" si="82"/>
        <v>0.136894297353043</v>
      </c>
      <c r="Y351" s="9">
        <f ca="1" t="shared" si="83"/>
        <v>0.111663162128362</v>
      </c>
      <c r="Z351" s="5">
        <f ca="1" t="shared" si="84"/>
        <v>0.0569787022805147</v>
      </c>
      <c r="AA351">
        <f ca="1" t="shared" si="93"/>
        <v>0</v>
      </c>
      <c r="AB351">
        <f ca="1" t="shared" si="89"/>
        <v>9748.4024</v>
      </c>
      <c r="AC351">
        <f ca="1" t="shared" si="85"/>
        <v>1</v>
      </c>
      <c r="AD351" s="5">
        <f ca="1" t="shared" si="88"/>
        <v>0</v>
      </c>
      <c r="AE351">
        <f ca="1">IF(X351&gt;=$Y$1,I351,0)</f>
        <v>0</v>
      </c>
    </row>
    <row r="352" spans="1:31">
      <c r="A352" cm="1">
        <f ca="1" t="array" ref="A352">INDEX(Sheet1!$A$2:$J$621,RANDBETWEEN(1,COUNTA(Sheet1!$A$2:$A$621)),COLUMN(A351))</f>
        <v>3275453</v>
      </c>
      <c r="B352" t="str">
        <f ca="1">VLOOKUP($A352,Sheet1!$A$2:$J$621,COLUMN(B352)-COLUMN($B$4)+2,FALSE)</f>
        <v>2025-04-19 03:50:10</v>
      </c>
      <c r="C352" t="str">
        <f ca="1">VLOOKUP($A352,Sheet1!$A$2:$J$621,COLUMN(C352)-COLUMN($B$4)+2,FALSE)</f>
        <v>小单31.45  小双34.28  大单34.28</v>
      </c>
      <c r="D352" t="str">
        <f ca="1">VLOOKUP($A352,Sheet1!$A$2:$J$621,COLUMN(D352)-COLUMN($B$4)+2,FALSE)</f>
        <v>小单</v>
      </c>
      <c r="E352">
        <f ca="1">VLOOKUP($A352,Sheet1!$A$2:$J$621,COLUMN(E352)-COLUMN($B$4)+2,FALSE)</f>
        <v>100.01</v>
      </c>
      <c r="F352">
        <f ca="1">VLOOKUP($A352,Sheet1!$A$2:$J$621,COLUMN(F352)-COLUMN($B$4)+2,FALSE)</f>
        <v>9</v>
      </c>
      <c r="G352" t="str">
        <f ca="1">VLOOKUP($A352,Sheet1!$A$2:$J$621,COLUMN(G352)-COLUMN($B$4)+2,FALSE)</f>
        <v>小单</v>
      </c>
      <c r="H352">
        <f ca="1">VLOOKUP($A352,Sheet1!$A$2:$J$621,COLUMN(H352)-COLUMN($B$4)+2,FALSE)</f>
        <v>148.444</v>
      </c>
      <c r="I352">
        <f ca="1">VLOOKUP($A352,Sheet1!$A$2:$J$621,COLUMN(I352)-COLUMN($B$4)+2,FALSE)</f>
        <v>48.434</v>
      </c>
      <c r="J352" t="str">
        <f ca="1">VLOOKUP($A352,Sheet1!$A$2:$J$621,COLUMN(J352)-COLUMN($B$4)+2,FALSE)</f>
        <v>是</v>
      </c>
      <c r="K352">
        <f ca="1" t="shared" si="90"/>
        <v>1</v>
      </c>
      <c r="L352" s="7">
        <f ca="1" t="shared" si="91"/>
        <v>1</v>
      </c>
      <c r="M352" s="7" cm="1">
        <f ca="1" t="array" ref="M352">IF(L351="",IF(OR(G351=0,G351=""),M351,""),IF(ROW()&lt;32,"",AVERAGE(IF(OFFSET(L$2,ROW()-31,0,30,1)&lt;&gt;"",OFFSET(L$2,ROW()-31,0,30,1)))))</f>
        <v>0.7</v>
      </c>
      <c r="N352" s="8">
        <f ca="1" t="shared" si="86"/>
        <v>0.719354838709677</v>
      </c>
      <c r="O352" s="7">
        <f ca="1" t="array" ref="O352">IF(L351="","",IF(ROW()&lt;32,"",AVERAGE(IF(OFFSET(L$2,ROW()-21,0,20,1)&lt;&gt;"",OFFSET(L$2,ROW()-21,0,20,1)))))</f>
        <v>0.65</v>
      </c>
      <c r="P352" s="8">
        <f ca="1" t="shared" ref="P352:P415" si="95">IF(G351=0,P350,IF(L351="","",IF(ROW()&lt;32,"",IF(ROW()=32,AVERAGE(L321:L350),2/31*L351+(1-2/31)*O352))))</f>
        <v>0.67258064516129</v>
      </c>
      <c r="Q352" s="7">
        <f ca="1" t="shared" si="92"/>
        <v>48.434</v>
      </c>
      <c r="R352" s="7">
        <f ca="1" t="shared" si="94"/>
        <v>8248.8167999999</v>
      </c>
      <c r="S352" s="14">
        <f ca="1" t="shared" si="78"/>
        <v>-0.0296830704733387</v>
      </c>
      <c r="T352" s="15">
        <f ca="1" t="shared" si="79"/>
        <v>0.719354838709677</v>
      </c>
      <c r="U352" s="14">
        <f ca="1" t="shared" si="80"/>
        <v>0.0681815085163057</v>
      </c>
      <c r="V352" s="9">
        <f ca="1" t="shared" si="81"/>
        <v>-0.394371685584874</v>
      </c>
      <c r="W352" s="16">
        <f ca="1" t="shared" si="87"/>
        <v>0.7551735746546</v>
      </c>
      <c r="X352" s="17">
        <f ca="1" t="shared" si="82"/>
        <v>0.150591782952015</v>
      </c>
      <c r="Y352" s="9">
        <f ca="1" t="shared" si="83"/>
        <v>0.113913469069614</v>
      </c>
      <c r="Z352" s="5">
        <f ca="1" t="shared" si="84"/>
        <v>0.0571383836282754</v>
      </c>
      <c r="AA352">
        <f ca="1" t="shared" si="93"/>
        <v>0</v>
      </c>
      <c r="AB352">
        <f ca="1" t="shared" si="89"/>
        <v>9748.4024</v>
      </c>
      <c r="AC352">
        <f ca="1" t="shared" si="85"/>
        <v>0</v>
      </c>
      <c r="AD352" s="5">
        <f ca="1" t="shared" si="88"/>
        <v>0</v>
      </c>
      <c r="AE352">
        <f ca="1">IF(X352&gt;=$Y$1,I352,0)</f>
        <v>0</v>
      </c>
    </row>
    <row r="353" spans="1:31">
      <c r="A353" cm="1">
        <f ca="1" t="array" ref="A353">INDEX(Sheet1!$A$2:$J$621,RANDBETWEEN(1,COUNTA(Sheet1!$A$2:$A$621)),COLUMN(A352))</f>
        <v>3275594</v>
      </c>
      <c r="B353" t="str">
        <f ca="1">VLOOKUP($A353,Sheet1!$A$2:$J$621,COLUMN(B353)-COLUMN($B$4)+2,FALSE)</f>
        <v>2025-04-19 12:03:45</v>
      </c>
      <c r="C353" t="str">
        <f ca="1">VLOOKUP($A353,Sheet1!$A$2:$J$621,COLUMN(C353)-COLUMN($B$4)+2,FALSE)</f>
        <v>小单31.45  小双34.28  大单34.28</v>
      </c>
      <c r="D353" t="str">
        <f ca="1">VLOOKUP($A353,Sheet1!$A$2:$J$621,COLUMN(D353)-COLUMN($B$4)+2,FALSE)</f>
        <v>小单</v>
      </c>
      <c r="E353">
        <f ca="1">VLOOKUP($A353,Sheet1!$A$2:$J$621,COLUMN(E353)-COLUMN($B$4)+2,FALSE)</f>
        <v>100.01</v>
      </c>
      <c r="F353">
        <f ca="1">VLOOKUP($A353,Sheet1!$A$2:$J$621,COLUMN(F353)-COLUMN($B$4)+2,FALSE)</f>
        <v>13</v>
      </c>
      <c r="G353" t="str">
        <f ca="1">VLOOKUP($A353,Sheet1!$A$2:$J$621,COLUMN(G353)-COLUMN($B$4)+2,FALSE)</f>
        <v>小单</v>
      </c>
      <c r="H353">
        <f ca="1">VLOOKUP($A353,Sheet1!$A$2:$J$621,COLUMN(H353)-COLUMN($B$4)+2,FALSE)</f>
        <v>0</v>
      </c>
      <c r="I353">
        <f ca="1">VLOOKUP($A353,Sheet1!$A$2:$J$621,COLUMN(I353)-COLUMN($B$4)+2,FALSE)</f>
        <v>-100.01</v>
      </c>
      <c r="J353" t="str">
        <f ca="1">VLOOKUP($A353,Sheet1!$A$2:$J$621,COLUMN(J353)-COLUMN($B$4)+2,FALSE)</f>
        <v>否</v>
      </c>
      <c r="K353">
        <f ca="1" t="shared" si="90"/>
        <v>0</v>
      </c>
      <c r="L353" s="7">
        <f ca="1" t="shared" si="91"/>
        <v>1</v>
      </c>
      <c r="M353" s="7" cm="1">
        <f ca="1" t="array" ref="M353">IF(L352="",IF(OR(G352=0,G352=""),M352,""),IF(ROW()&lt;32,"",AVERAGE(IF(OFFSET(L$2,ROW()-31,0,30,1)&lt;&gt;"",OFFSET(L$2,ROW()-31,0,30,1)))))</f>
        <v>0.7</v>
      </c>
      <c r="N353" s="8">
        <f ca="1" t="shared" si="86"/>
        <v>0.719354838709677</v>
      </c>
      <c r="O353" s="7">
        <f ca="1" t="array" ref="O353">IF(L352="","",IF(ROW()&lt;32,"",AVERAGE(IF(OFFSET(L$2,ROW()-21,0,20,1)&lt;&gt;"",OFFSET(L$2,ROW()-21,0,20,1)))))</f>
        <v>0.65</v>
      </c>
      <c r="P353" s="8">
        <f ca="1" t="shared" si="95"/>
        <v>0.67258064516129</v>
      </c>
      <c r="Q353" s="7">
        <f ca="1" t="shared" si="92"/>
        <v>-68.1</v>
      </c>
      <c r="R353" s="7">
        <f ca="1" t="shared" si="94"/>
        <v>8180.7167999999</v>
      </c>
      <c r="S353" s="14">
        <f ca="1" t="shared" ref="S353:S416" si="96">IF(R352="","",(R352-R323)/R323)</f>
        <v>-0.0295139263903215</v>
      </c>
      <c r="T353" s="15">
        <f ca="1" t="shared" ref="T353:T416" si="97">N353</f>
        <v>0.719354838709677</v>
      </c>
      <c r="U353" s="14">
        <f ca="1" t="shared" ref="U353:U416" si="98">IF(R352="","",(MAX(R323:R352)-MIN(R323:R352))/MAX(R323:R352))</f>
        <v>0.0681815085163057</v>
      </c>
      <c r="V353" s="9">
        <f ca="1" t="shared" ref="V353:V416" si="99">IF(ROW()&lt;=62,"",IF(S353="","",(AVERAGE(S324:S353)-0)/(_xlfn.STDEV.P(S324:S353)+1/1000000)))</f>
        <v>-0.381735343508673</v>
      </c>
      <c r="W353" s="16">
        <f ca="1" t="shared" si="87"/>
        <v>0.751566754995583</v>
      </c>
      <c r="X353" s="17">
        <f ca="1" t="shared" ref="X353:X416" si="100">IF(V353="","",S353*0.3+T353*0.2-0.3*U353+0.1*V353+0.1*W353)</f>
        <v>0.151545478418638</v>
      </c>
      <c r="Y353" s="9">
        <f ca="1" t="shared" ref="Y353:Y416" si="101">IF(X353="","",AVERAGE(X324:X353))</f>
        <v>0.116431902762467</v>
      </c>
      <c r="Z353" s="5">
        <f ca="1" t="shared" ref="Z353:Z416" si="102">IF(X353="","",(_xlfn.STDEV.P(X324:X353)))</f>
        <v>0.057076479989365</v>
      </c>
      <c r="AA353">
        <f ca="1" t="shared" si="93"/>
        <v>0</v>
      </c>
      <c r="AB353">
        <f ca="1" t="shared" si="89"/>
        <v>9748.4024</v>
      </c>
      <c r="AC353">
        <f ca="1" t="shared" ref="AC353:AC416" si="103">IF(S353="","",IF(OR(F352=13,F352=14),1,0))</f>
        <v>0</v>
      </c>
      <c r="AD353" s="5">
        <f ca="1" t="shared" si="88"/>
        <v>0</v>
      </c>
      <c r="AE353">
        <f ca="1">IF(X353&gt;=$Y$1,I353,0)</f>
        <v>0</v>
      </c>
    </row>
    <row r="354" spans="1:31">
      <c r="A354" cm="1">
        <f ca="1" t="array" ref="A354">INDEX(Sheet1!$A$2:$J$621,RANDBETWEEN(1,COUNTA(Sheet1!$A$2:$A$621)),COLUMN(A353))</f>
        <v>3275922</v>
      </c>
      <c r="B354" t="str">
        <f ca="1">VLOOKUP($A354,Sheet1!$A$2:$J$621,COLUMN(B354)-COLUMN($B$4)+2,FALSE)</f>
        <v>2025-04-20 07:44:44</v>
      </c>
      <c r="C354" t="str">
        <f ca="1">VLOOKUP($A354,Sheet1!$A$2:$J$621,COLUMN(C354)-COLUMN($B$4)+2,FALSE)</f>
        <v>小单32.36  大双32.36  大单35.28</v>
      </c>
      <c r="D354" t="str">
        <f ca="1">VLOOKUP($A354,Sheet1!$A$2:$J$621,COLUMN(D354)-COLUMN($B$4)+2,FALSE)</f>
        <v>大单</v>
      </c>
      <c r="E354">
        <f ca="1">VLOOKUP($A354,Sheet1!$A$2:$J$621,COLUMN(E354)-COLUMN($B$4)+2,FALSE)</f>
        <v>100</v>
      </c>
      <c r="F354">
        <f ca="1">VLOOKUP($A354,Sheet1!$A$2:$J$621,COLUMN(F354)-COLUMN($B$4)+2,FALSE)</f>
        <v>6</v>
      </c>
      <c r="G354" t="str">
        <f ca="1">VLOOKUP($A354,Sheet1!$A$2:$J$621,COLUMN(G354)-COLUMN($B$4)+2,FALSE)</f>
        <v>小双</v>
      </c>
      <c r="H354">
        <f ca="1">VLOOKUP($A354,Sheet1!$A$2:$J$621,COLUMN(H354)-COLUMN($B$4)+2,FALSE)</f>
        <v>0</v>
      </c>
      <c r="I354">
        <f ca="1">VLOOKUP($A354,Sheet1!$A$2:$J$621,COLUMN(I354)-COLUMN($B$4)+2,FALSE)</f>
        <v>-100</v>
      </c>
      <c r="J354" t="str">
        <f ca="1">VLOOKUP($A354,Sheet1!$A$2:$J$621,COLUMN(J354)-COLUMN($B$4)+2,FALSE)</f>
        <v>否</v>
      </c>
      <c r="K354">
        <f ca="1" t="shared" si="90"/>
        <v>0</v>
      </c>
      <c r="L354" s="7">
        <f ca="1" t="shared" si="91"/>
        <v>0</v>
      </c>
      <c r="M354" s="7" cm="1">
        <f ca="1" t="array" ref="M354">IF(L353="",IF(OR(G353=0,G353=""),M353,""),IF(ROW()&lt;32,"",AVERAGE(IF(OFFSET(L$2,ROW()-31,0,30,1)&lt;&gt;"",OFFSET(L$2,ROW()-31,0,30,1)))))</f>
        <v>0.666666666666667</v>
      </c>
      <c r="N354" s="8">
        <f ca="1" t="shared" ref="N354:N417" si="104">IF(OR(G353=0,G353=""),N353,IF(L353="","",IF(ROW()&lt;32,"",IF(ROW()=32,AVERAGE(L323:L352),2/31*L353+(1-2/31)*M353))))</f>
        <v>0.719354838709677</v>
      </c>
      <c r="O354" s="7">
        <f ca="1" t="array" ref="O354">IF(L353="","",IF(ROW()&lt;32,"",AVERAGE(IF(OFFSET(L$2,ROW()-21,0,20,1)&lt;&gt;"",OFFSET(L$2,ROW()-21,0,20,1)))))</f>
        <v>0.6</v>
      </c>
      <c r="P354" s="8">
        <f ca="1" t="shared" si="95"/>
        <v>0.625806451612903</v>
      </c>
      <c r="Q354" s="7">
        <f ca="1" t="shared" si="92"/>
        <v>-100</v>
      </c>
      <c r="R354" s="7">
        <f ca="1" t="shared" si="94"/>
        <v>8080.7167999999</v>
      </c>
      <c r="S354" s="14">
        <f ca="1" t="shared" si="96"/>
        <v>-0.0429781221506835</v>
      </c>
      <c r="T354" s="15">
        <f ca="1" t="shared" si="97"/>
        <v>0.719354838709677</v>
      </c>
      <c r="U354" s="14">
        <f ca="1" t="shared" si="98"/>
        <v>0.0681815085163057</v>
      </c>
      <c r="V354" s="9">
        <f ca="1" t="shared" si="99"/>
        <v>-0.379346372358417</v>
      </c>
      <c r="W354" s="16">
        <f ca="1" t="shared" ref="W354:W417" si="105">IF(I353="",W353,IF(ABS(SUMIF(I324:I353,"&lt;0"))=0,10,IF(SUMIF(I324:I353,"&gt;0")/ABS(SUMIF(I324:I353,"&lt;0"))&gt;10,10,SUMIF(I324:I353,"&gt;0")/ABS(SUMIF(I324:I353,"&lt;0")))))</f>
        <v>0.656496342504634</v>
      </c>
      <c r="X354" s="17">
        <f ca="1" t="shared" si="100"/>
        <v>0.13823807555646</v>
      </c>
      <c r="Y354" s="9">
        <f ca="1" t="shared" si="101"/>
        <v>0.119035471503727</v>
      </c>
      <c r="Z354" s="5">
        <f ca="1" t="shared" si="102"/>
        <v>0.056223986267232</v>
      </c>
      <c r="AA354">
        <f ca="1" t="shared" si="93"/>
        <v>0</v>
      </c>
      <c r="AB354">
        <f ca="1" t="shared" si="89"/>
        <v>9748.4024</v>
      </c>
      <c r="AC354">
        <f ca="1" t="shared" si="103"/>
        <v>1</v>
      </c>
      <c r="AD354" s="5">
        <f ca="1" t="shared" si="88"/>
        <v>0</v>
      </c>
      <c r="AE354">
        <f ca="1">IF(X354&gt;=$Y$1,I354,0)</f>
        <v>0</v>
      </c>
    </row>
    <row r="355" spans="1:31">
      <c r="A355" cm="1">
        <f ca="1" t="array" ref="A355">INDEX(Sheet1!$A$2:$J$621,RANDBETWEEN(1,COUNTA(Sheet1!$A$2:$A$621)),COLUMN(A354))</f>
        <v>3275663</v>
      </c>
      <c r="B355" t="str">
        <f ca="1">VLOOKUP($A355,Sheet1!$A$2:$J$621,COLUMN(B355)-COLUMN($B$4)+2,FALSE)</f>
        <v>2025-04-19 16:05:11</v>
      </c>
      <c r="C355" t="str">
        <f ca="1">VLOOKUP($A355,Sheet1!$A$2:$J$621,COLUMN(C355)-COLUMN($B$4)+2,FALSE)</f>
        <v>大双31.45  小双34.28  大单34.28</v>
      </c>
      <c r="D355" t="str">
        <f ca="1">VLOOKUP($A355,Sheet1!$A$2:$J$621,COLUMN(D355)-COLUMN($B$4)+2,FALSE)</f>
        <v>大双</v>
      </c>
      <c r="E355">
        <f ca="1">VLOOKUP($A355,Sheet1!$A$2:$J$621,COLUMN(E355)-COLUMN($B$4)+2,FALSE)</f>
        <v>100.01</v>
      </c>
      <c r="F355">
        <f ca="1">VLOOKUP($A355,Sheet1!$A$2:$J$621,COLUMN(F355)-COLUMN($B$4)+2,FALSE)</f>
        <v>20</v>
      </c>
      <c r="G355" t="str">
        <f ca="1">VLOOKUP($A355,Sheet1!$A$2:$J$621,COLUMN(G355)-COLUMN($B$4)+2,FALSE)</f>
        <v>大双</v>
      </c>
      <c r="H355">
        <f ca="1">VLOOKUP($A355,Sheet1!$A$2:$J$621,COLUMN(H355)-COLUMN($B$4)+2,FALSE)</f>
        <v>148.444</v>
      </c>
      <c r="I355">
        <f ca="1">VLOOKUP($A355,Sheet1!$A$2:$J$621,COLUMN(I355)-COLUMN($B$4)+2,FALSE)</f>
        <v>48.434</v>
      </c>
      <c r="J355" t="str">
        <f ca="1">VLOOKUP($A355,Sheet1!$A$2:$J$621,COLUMN(J355)-COLUMN($B$4)+2,FALSE)</f>
        <v>是</v>
      </c>
      <c r="K355">
        <f ca="1" t="shared" si="90"/>
        <v>1</v>
      </c>
      <c r="L355" s="7">
        <f ca="1" t="shared" si="91"/>
        <v>1</v>
      </c>
      <c r="M355" s="7" cm="1">
        <f ca="1" t="array" ref="M355">IF(L354="",IF(OR(G354=0,G354=""),M354,""),IF(ROW()&lt;32,"",AVERAGE(IF(OFFSET(L$2,ROW()-31,0,30,1)&lt;&gt;"",OFFSET(L$2,ROW()-31,0,30,1)))))</f>
        <v>0.7</v>
      </c>
      <c r="N355" s="8">
        <f ca="1" t="shared" si="104"/>
        <v>0.623655913978495</v>
      </c>
      <c r="O355" s="7">
        <f ca="1" t="array" ref="O355">IF(L354="","",IF(ROW()&lt;32,"",AVERAGE(IF(OFFSET(L$2,ROW()-21,0,20,1)&lt;&gt;"",OFFSET(L$2,ROW()-21,0,20,1)))))</f>
        <v>0.6</v>
      </c>
      <c r="P355" s="8">
        <f ca="1" t="shared" si="95"/>
        <v>0.561290322580645</v>
      </c>
      <c r="Q355" s="7">
        <f ca="1" t="shared" si="92"/>
        <v>48.434</v>
      </c>
      <c r="R355" s="7">
        <f ca="1" t="shared" si="94"/>
        <v>8129.1507999999</v>
      </c>
      <c r="S355" s="14">
        <f ca="1" t="shared" si="96"/>
        <v>-0.0434857212661626</v>
      </c>
      <c r="T355" s="15">
        <f ca="1" t="shared" si="97"/>
        <v>0.623655913978495</v>
      </c>
      <c r="U355" s="14">
        <f ca="1" t="shared" si="98"/>
        <v>0.0763250838800759</v>
      </c>
      <c r="V355" s="9">
        <f ca="1" t="shared" si="99"/>
        <v>-0.38803667709563</v>
      </c>
      <c r="W355" s="16">
        <f ca="1" t="shared" si="105"/>
        <v>0.575020391837551</v>
      </c>
      <c r="X355" s="17">
        <f ca="1" t="shared" si="100"/>
        <v>0.107486312726019</v>
      </c>
      <c r="Y355" s="9">
        <f ca="1" t="shared" si="101"/>
        <v>0.120999026843722</v>
      </c>
      <c r="Z355" s="5">
        <f ca="1" t="shared" si="102"/>
        <v>0.0547381016315617</v>
      </c>
      <c r="AA355">
        <f ca="1" t="shared" si="93"/>
        <v>0</v>
      </c>
      <c r="AB355">
        <f ca="1" t="shared" si="89"/>
        <v>9748.4024</v>
      </c>
      <c r="AC355">
        <f ca="1" t="shared" si="103"/>
        <v>0</v>
      </c>
      <c r="AD355" s="5">
        <f ca="1" t="shared" si="88"/>
        <v>0</v>
      </c>
      <c r="AE355">
        <f ca="1">IF(X355&gt;=$Y$1,I355,0)</f>
        <v>0</v>
      </c>
    </row>
    <row r="356" spans="1:31">
      <c r="A356" cm="1">
        <f ca="1" t="array" ref="A356">INDEX(Sheet1!$A$2:$J$621,RANDBETWEEN(1,COUNTA(Sheet1!$A$2:$A$621)),COLUMN(A355))</f>
        <v>3275446</v>
      </c>
      <c r="B356" t="str">
        <f ca="1">VLOOKUP($A356,Sheet1!$A$2:$J$621,COLUMN(B356)-COLUMN($B$4)+2,FALSE)</f>
        <v>2025-04-19 03:25:45</v>
      </c>
      <c r="C356" t="str">
        <f ca="1">VLOOKUP($A356,Sheet1!$A$2:$J$621,COLUMN(C356)-COLUMN($B$4)+2,FALSE)</f>
        <v>小单31.45  小双34.28  大单34.28</v>
      </c>
      <c r="D356" t="str">
        <f ca="1">VLOOKUP($A356,Sheet1!$A$2:$J$621,COLUMN(D356)-COLUMN($B$4)+2,FALSE)</f>
        <v>小单</v>
      </c>
      <c r="E356">
        <f ca="1">VLOOKUP($A356,Sheet1!$A$2:$J$621,COLUMN(E356)-COLUMN($B$4)+2,FALSE)</f>
        <v>100.01</v>
      </c>
      <c r="F356">
        <f ca="1">VLOOKUP($A356,Sheet1!$A$2:$J$621,COLUMN(F356)-COLUMN($B$4)+2,FALSE)</f>
        <v>11</v>
      </c>
      <c r="G356" t="str">
        <f ca="1">VLOOKUP($A356,Sheet1!$A$2:$J$621,COLUMN(G356)-COLUMN($B$4)+2,FALSE)</f>
        <v>小单</v>
      </c>
      <c r="H356">
        <f ca="1">VLOOKUP($A356,Sheet1!$A$2:$J$621,COLUMN(H356)-COLUMN($B$4)+2,FALSE)</f>
        <v>148.444</v>
      </c>
      <c r="I356">
        <f ca="1">VLOOKUP($A356,Sheet1!$A$2:$J$621,COLUMN(I356)-COLUMN($B$4)+2,FALSE)</f>
        <v>48.434</v>
      </c>
      <c r="J356" t="str">
        <f ca="1">VLOOKUP($A356,Sheet1!$A$2:$J$621,COLUMN(J356)-COLUMN($B$4)+2,FALSE)</f>
        <v>是</v>
      </c>
      <c r="K356">
        <f ca="1" t="shared" si="90"/>
        <v>1</v>
      </c>
      <c r="L356" s="7">
        <f ca="1" t="shared" si="91"/>
        <v>1</v>
      </c>
      <c r="M356" s="7" cm="1">
        <f ca="1" t="array" ref="M356">IF(L355="",IF(OR(G355=0,G355=""),M355,""),IF(ROW()&lt;32,"",AVERAGE(IF(OFFSET(L$2,ROW()-31,0,30,1)&lt;&gt;"",OFFSET(L$2,ROW()-31,0,30,1)))))</f>
        <v>0.7</v>
      </c>
      <c r="N356" s="8">
        <f ca="1" t="shared" si="104"/>
        <v>0.719354838709677</v>
      </c>
      <c r="O356" s="7">
        <f ca="1" t="array" ref="O356">IF(L355="","",IF(ROW()&lt;32,"",AVERAGE(IF(OFFSET(L$2,ROW()-21,0,20,1)&lt;&gt;"",OFFSET(L$2,ROW()-21,0,20,1)))))</f>
        <v>0.65</v>
      </c>
      <c r="P356" s="8">
        <f ca="1" t="shared" si="95"/>
        <v>0.67258064516129</v>
      </c>
      <c r="Q356" s="7">
        <f ca="1" t="shared" si="92"/>
        <v>48.434</v>
      </c>
      <c r="R356" s="7">
        <f ca="1" t="shared" si="94"/>
        <v>8177.5847999999</v>
      </c>
      <c r="S356" s="14">
        <f ca="1" t="shared" si="96"/>
        <v>-0.0437223803349411</v>
      </c>
      <c r="T356" s="15">
        <f ca="1" t="shared" si="97"/>
        <v>0.719354838709677</v>
      </c>
      <c r="U356" s="14">
        <f ca="1" t="shared" si="98"/>
        <v>0.0763250838800759</v>
      </c>
      <c r="V356" s="9">
        <f ca="1" t="shared" si="99"/>
        <v>-0.396489246500459</v>
      </c>
      <c r="W356" s="16">
        <f ca="1" t="shared" si="105"/>
        <v>0.656510314908543</v>
      </c>
      <c r="X356" s="17">
        <f ca="1" t="shared" si="100"/>
        <v>0.133858835318239</v>
      </c>
      <c r="Y356" s="9">
        <f ca="1" t="shared" si="101"/>
        <v>0.124636430645707</v>
      </c>
      <c r="Z356" s="5">
        <f ca="1" t="shared" si="102"/>
        <v>0.0517654373469745</v>
      </c>
      <c r="AA356">
        <f ca="1" t="shared" si="93"/>
        <v>0</v>
      </c>
      <c r="AB356">
        <f ca="1" t="shared" si="89"/>
        <v>9748.4024</v>
      </c>
      <c r="AC356">
        <f ca="1" t="shared" si="103"/>
        <v>0</v>
      </c>
      <c r="AD356" s="5">
        <f ca="1" t="shared" si="88"/>
        <v>0</v>
      </c>
      <c r="AE356">
        <f ca="1">IF(X356&gt;=$Y$1,I356,0)</f>
        <v>0</v>
      </c>
    </row>
    <row r="357" spans="1:31">
      <c r="A357" cm="1">
        <f ca="1" t="array" ref="A357">INDEX(Sheet1!$A$2:$J$621,RANDBETWEEN(1,COUNTA(Sheet1!$A$2:$A$621)),COLUMN(A356))</f>
        <v>3275848</v>
      </c>
      <c r="B357" t="str">
        <f ca="1">VLOOKUP($A357,Sheet1!$A$2:$J$621,COLUMN(B357)-COLUMN($B$4)+2,FALSE)</f>
        <v>2025-04-20 03:25:47</v>
      </c>
      <c r="C357" t="str">
        <f ca="1">VLOOKUP($A357,Sheet1!$A$2:$J$621,COLUMN(C357)-COLUMN($B$4)+2,FALSE)</f>
        <v>小单31.45  小双34.28  大单34.28</v>
      </c>
      <c r="D357" t="str">
        <f ca="1">VLOOKUP($A357,Sheet1!$A$2:$J$621,COLUMN(D357)-COLUMN($B$4)+2,FALSE)</f>
        <v>小单</v>
      </c>
      <c r="E357">
        <f ca="1">VLOOKUP($A357,Sheet1!$A$2:$J$621,COLUMN(E357)-COLUMN($B$4)+2,FALSE)</f>
        <v>100.01</v>
      </c>
      <c r="F357">
        <f ca="1">VLOOKUP($A357,Sheet1!$A$2:$J$621,COLUMN(F357)-COLUMN($B$4)+2,FALSE)</f>
        <v>9</v>
      </c>
      <c r="G357" t="str">
        <f ca="1">VLOOKUP($A357,Sheet1!$A$2:$J$621,COLUMN(G357)-COLUMN($B$4)+2,FALSE)</f>
        <v>小单</v>
      </c>
      <c r="H357">
        <f ca="1">VLOOKUP($A357,Sheet1!$A$2:$J$621,COLUMN(H357)-COLUMN($B$4)+2,FALSE)</f>
        <v>148.444</v>
      </c>
      <c r="I357">
        <f ca="1">VLOOKUP($A357,Sheet1!$A$2:$J$621,COLUMN(I357)-COLUMN($B$4)+2,FALSE)</f>
        <v>48.434</v>
      </c>
      <c r="J357" t="str">
        <f ca="1">VLOOKUP($A357,Sheet1!$A$2:$J$621,COLUMN(J357)-COLUMN($B$4)+2,FALSE)</f>
        <v>是</v>
      </c>
      <c r="K357">
        <f ca="1" t="shared" si="90"/>
        <v>1</v>
      </c>
      <c r="L357" s="7">
        <f ca="1" t="shared" si="91"/>
        <v>1</v>
      </c>
      <c r="M357" s="7" cm="1">
        <f ca="1" t="array" ref="M357">IF(L356="",IF(OR(G356=0,G356=""),M356,""),IF(ROW()&lt;32,"",AVERAGE(IF(OFFSET(L$2,ROW()-31,0,30,1)&lt;&gt;"",OFFSET(L$2,ROW()-31,0,30,1)))))</f>
        <v>0.7</v>
      </c>
      <c r="N357" s="8">
        <f ca="1" t="shared" si="104"/>
        <v>0.719354838709677</v>
      </c>
      <c r="O357" s="7">
        <f ca="1" t="array" ref="O357">IF(L356="","",IF(ROW()&lt;32,"",AVERAGE(IF(OFFSET(L$2,ROW()-21,0,20,1)&lt;&gt;"",OFFSET(L$2,ROW()-21,0,20,1)))))</f>
        <v>0.65</v>
      </c>
      <c r="P357" s="8">
        <f ca="1" t="shared" si="95"/>
        <v>0.67258064516129</v>
      </c>
      <c r="Q357" s="7">
        <f ca="1" t="shared" si="92"/>
        <v>48.434</v>
      </c>
      <c r="R357" s="7">
        <f ca="1" t="shared" si="94"/>
        <v>8226.0187999999</v>
      </c>
      <c r="S357" s="14">
        <f ca="1" t="shared" si="96"/>
        <v>-0.0434746805957937</v>
      </c>
      <c r="T357" s="15">
        <f ca="1" t="shared" si="97"/>
        <v>0.719354838709677</v>
      </c>
      <c r="U357" s="14">
        <f ca="1" t="shared" si="98"/>
        <v>0.0763250838800759</v>
      </c>
      <c r="V357" s="9">
        <f ca="1" t="shared" si="99"/>
        <v>-0.404930257716715</v>
      </c>
      <c r="W357" s="16">
        <f ca="1" t="shared" si="105"/>
        <v>0.653198775441133</v>
      </c>
      <c r="X357" s="17">
        <f ca="1" t="shared" si="100"/>
        <v>0.132757890171616</v>
      </c>
      <c r="Y357" s="9">
        <f ca="1" t="shared" si="101"/>
        <v>0.127434443702953</v>
      </c>
      <c r="Z357" s="5">
        <f ca="1" t="shared" si="102"/>
        <v>0.0498238217542002</v>
      </c>
      <c r="AA357">
        <f ca="1" t="shared" si="93"/>
        <v>0</v>
      </c>
      <c r="AB357">
        <f ca="1" t="shared" si="89"/>
        <v>9748.4024</v>
      </c>
      <c r="AC357">
        <f ca="1" t="shared" si="103"/>
        <v>0</v>
      </c>
      <c r="AD357" s="5">
        <f ca="1" t="shared" si="88"/>
        <v>0</v>
      </c>
      <c r="AE357">
        <f ca="1">IF(X357&gt;=$Y$1,I357,0)</f>
        <v>0</v>
      </c>
    </row>
    <row r="358" spans="1:31">
      <c r="A358" cm="1">
        <f ca="1" t="array" ref="A358">INDEX(Sheet1!$A$2:$J$621,RANDBETWEEN(1,COUNTA(Sheet1!$A$2:$A$621)),COLUMN(A357))</f>
        <v>3275678</v>
      </c>
      <c r="B358" t="str">
        <f ca="1">VLOOKUP($A358,Sheet1!$A$2:$J$621,COLUMN(B358)-COLUMN($B$4)+2,FALSE)</f>
        <v>2025-04-19 16:57:44</v>
      </c>
      <c r="C358" t="str">
        <f ca="1">VLOOKUP($A358,Sheet1!$A$2:$J$621,COLUMN(C358)-COLUMN($B$4)+2,FALSE)</f>
        <v>小单32.36  大双32.36  大单35.28</v>
      </c>
      <c r="D358" t="str">
        <f ca="1">VLOOKUP($A358,Sheet1!$A$2:$J$621,COLUMN(D358)-COLUMN($B$4)+2,FALSE)</f>
        <v>大单</v>
      </c>
      <c r="E358">
        <f ca="1">VLOOKUP($A358,Sheet1!$A$2:$J$621,COLUMN(E358)-COLUMN($B$4)+2,FALSE)</f>
        <v>100</v>
      </c>
      <c r="F358">
        <f ca="1">VLOOKUP($A358,Sheet1!$A$2:$J$621,COLUMN(F358)-COLUMN($B$4)+2,FALSE)</f>
        <v>8</v>
      </c>
      <c r="G358" t="str">
        <f ca="1">VLOOKUP($A358,Sheet1!$A$2:$J$621,COLUMN(G358)-COLUMN($B$4)+2,FALSE)</f>
        <v>小双</v>
      </c>
      <c r="H358">
        <f ca="1">VLOOKUP($A358,Sheet1!$A$2:$J$621,COLUMN(H358)-COLUMN($B$4)+2,FALSE)</f>
        <v>0</v>
      </c>
      <c r="I358">
        <f ca="1">VLOOKUP($A358,Sheet1!$A$2:$J$621,COLUMN(I358)-COLUMN($B$4)+2,FALSE)</f>
        <v>-100</v>
      </c>
      <c r="J358" t="str">
        <f ca="1">VLOOKUP($A358,Sheet1!$A$2:$J$621,COLUMN(J358)-COLUMN($B$4)+2,FALSE)</f>
        <v>否</v>
      </c>
      <c r="K358">
        <f ca="1" t="shared" si="90"/>
        <v>0</v>
      </c>
      <c r="L358" s="7">
        <f ca="1" t="shared" si="91"/>
        <v>0</v>
      </c>
      <c r="M358" s="7" cm="1">
        <f ca="1" t="array" ref="M358">IF(L357="",IF(OR(G357=0,G357=""),M357,""),IF(ROW()&lt;32,"",AVERAGE(IF(OFFSET(L$2,ROW()-31,0,30,1)&lt;&gt;"",OFFSET(L$2,ROW()-31,0,30,1)))))</f>
        <v>0.7</v>
      </c>
      <c r="N358" s="8">
        <f ca="1" t="shared" si="104"/>
        <v>0.719354838709677</v>
      </c>
      <c r="O358" s="7">
        <f ca="1" t="array" ref="O358">IF(L357="","",IF(ROW()&lt;32,"",AVERAGE(IF(OFFSET(L$2,ROW()-21,0,20,1)&lt;&gt;"",OFFSET(L$2,ROW()-21,0,20,1)))))</f>
        <v>0.65</v>
      </c>
      <c r="P358" s="8">
        <f ca="1" t="shared" si="95"/>
        <v>0.67258064516129</v>
      </c>
      <c r="Q358" s="7">
        <f ca="1" t="shared" si="92"/>
        <v>-100</v>
      </c>
      <c r="R358" s="7">
        <f ca="1" t="shared" si="94"/>
        <v>8126.0187999999</v>
      </c>
      <c r="S358" s="14">
        <f ca="1" t="shared" si="96"/>
        <v>-0.0264203767548076</v>
      </c>
      <c r="T358" s="15">
        <f ca="1" t="shared" si="97"/>
        <v>0.719354838709677</v>
      </c>
      <c r="U358" s="14">
        <f ca="1" t="shared" si="98"/>
        <v>0.0763250838800759</v>
      </c>
      <c r="V358" s="9">
        <f ca="1" t="shared" si="99"/>
        <v>-0.418445819391911</v>
      </c>
      <c r="W358" s="16">
        <f ca="1" t="shared" si="105"/>
        <v>0.653198775441133</v>
      </c>
      <c r="X358" s="17">
        <f ca="1" t="shared" si="100"/>
        <v>0.136522625156393</v>
      </c>
      <c r="Y358" s="9">
        <f ca="1" t="shared" si="101"/>
        <v>0.130474525574982</v>
      </c>
      <c r="Z358" s="5">
        <f ca="1" t="shared" si="102"/>
        <v>0.0474464520709309</v>
      </c>
      <c r="AA358">
        <f ca="1" t="shared" si="93"/>
        <v>0</v>
      </c>
      <c r="AB358">
        <f ca="1" t="shared" si="89"/>
        <v>9748.4024</v>
      </c>
      <c r="AC358">
        <f ca="1" t="shared" si="103"/>
        <v>0</v>
      </c>
      <c r="AD358" s="5">
        <f ca="1" t="shared" si="88"/>
        <v>0</v>
      </c>
      <c r="AE358">
        <f ca="1">IF(X358&gt;=$Y$1,I358,0)</f>
        <v>0</v>
      </c>
    </row>
    <row r="359" spans="1:31">
      <c r="A359" cm="1">
        <f ca="1" t="array" ref="A359">INDEX(Sheet1!$A$2:$J$621,RANDBETWEEN(1,COUNTA(Sheet1!$A$2:$A$621)),COLUMN(A358))</f>
        <v>3275830</v>
      </c>
      <c r="B359" t="str">
        <f ca="1">VLOOKUP($A359,Sheet1!$A$2:$J$621,COLUMN(B359)-COLUMN($B$4)+2,FALSE)</f>
        <v>2025-04-20 02:22:41</v>
      </c>
      <c r="C359" t="str">
        <f ca="1">VLOOKUP($A359,Sheet1!$A$2:$J$621,COLUMN(C359)-COLUMN($B$4)+2,FALSE)</f>
        <v>小单31.45  小双34.28  大单34.28</v>
      </c>
      <c r="D359" t="str">
        <f ca="1">VLOOKUP($A359,Sheet1!$A$2:$J$621,COLUMN(D359)-COLUMN($B$4)+2,FALSE)</f>
        <v>小单</v>
      </c>
      <c r="E359">
        <f ca="1">VLOOKUP($A359,Sheet1!$A$2:$J$621,COLUMN(E359)-COLUMN($B$4)+2,FALSE)</f>
        <v>100.01</v>
      </c>
      <c r="F359">
        <f ca="1">VLOOKUP($A359,Sheet1!$A$2:$J$621,COLUMN(F359)-COLUMN($B$4)+2,FALSE)</f>
        <v>11</v>
      </c>
      <c r="G359" t="str">
        <f ca="1">VLOOKUP($A359,Sheet1!$A$2:$J$621,COLUMN(G359)-COLUMN($B$4)+2,FALSE)</f>
        <v>小单</v>
      </c>
      <c r="H359">
        <f ca="1">VLOOKUP($A359,Sheet1!$A$2:$J$621,COLUMN(H359)-COLUMN($B$4)+2,FALSE)</f>
        <v>148.444</v>
      </c>
      <c r="I359">
        <f ca="1">VLOOKUP($A359,Sheet1!$A$2:$J$621,COLUMN(I359)-COLUMN($B$4)+2,FALSE)</f>
        <v>48.434</v>
      </c>
      <c r="J359" t="str">
        <f ca="1">VLOOKUP($A359,Sheet1!$A$2:$J$621,COLUMN(J359)-COLUMN($B$4)+2,FALSE)</f>
        <v>是</v>
      </c>
      <c r="K359">
        <f ca="1" t="shared" si="90"/>
        <v>1</v>
      </c>
      <c r="L359" s="7">
        <f ca="1" t="shared" si="91"/>
        <v>1</v>
      </c>
      <c r="M359" s="7" cm="1">
        <f ca="1" t="array" ref="M359">IF(L358="",IF(OR(G358=0,G358=""),M358,""),IF(ROW()&lt;32,"",AVERAGE(IF(OFFSET(L$2,ROW()-31,0,30,1)&lt;&gt;"",OFFSET(L$2,ROW()-31,0,30,1)))))</f>
        <v>0.7</v>
      </c>
      <c r="N359" s="8">
        <f ca="1" t="shared" si="104"/>
        <v>0.654838709677419</v>
      </c>
      <c r="O359" s="7">
        <f ca="1" t="array" ref="O359">IF(L358="","",IF(ROW()&lt;32,"",AVERAGE(IF(OFFSET(L$2,ROW()-21,0,20,1)&lt;&gt;"",OFFSET(L$2,ROW()-21,0,20,1)))))</f>
        <v>0.7</v>
      </c>
      <c r="P359" s="8">
        <f ca="1" t="shared" si="95"/>
        <v>0.654838709677419</v>
      </c>
      <c r="Q359" s="7">
        <f ca="1" t="shared" si="92"/>
        <v>48.434</v>
      </c>
      <c r="R359" s="7">
        <f ca="1" t="shared" si="94"/>
        <v>8174.4527999999</v>
      </c>
      <c r="S359" s="14">
        <f ca="1" t="shared" si="96"/>
        <v>-0.0437360644212096</v>
      </c>
      <c r="T359" s="15">
        <f ca="1" t="shared" si="97"/>
        <v>0.654838709677419</v>
      </c>
      <c r="U359" s="14">
        <f ca="1" t="shared" si="98"/>
        <v>0.0763250838800759</v>
      </c>
      <c r="V359" s="9">
        <f ca="1" t="shared" si="99"/>
        <v>-0.444748181676661</v>
      </c>
      <c r="W359" s="16">
        <f ca="1" t="shared" si="105"/>
        <v>0.653203799853852</v>
      </c>
      <c r="X359" s="17">
        <f ca="1" t="shared" si="100"/>
        <v>0.115794959262817</v>
      </c>
      <c r="Y359" s="9">
        <f ca="1" t="shared" si="101"/>
        <v>0.133708910350197</v>
      </c>
      <c r="Z359" s="5">
        <f ca="1" t="shared" si="102"/>
        <v>0.0428008001262477</v>
      </c>
      <c r="AA359">
        <f ca="1" t="shared" si="93"/>
        <v>0</v>
      </c>
      <c r="AB359">
        <f ca="1" t="shared" si="89"/>
        <v>9748.4024</v>
      </c>
      <c r="AC359">
        <f ca="1" t="shared" si="103"/>
        <v>0</v>
      </c>
      <c r="AD359" s="5">
        <f ca="1" t="shared" si="88"/>
        <v>0</v>
      </c>
      <c r="AE359">
        <f ca="1">IF(X359&gt;=$Y$1,I359,0)</f>
        <v>0</v>
      </c>
    </row>
    <row r="360" spans="1:31">
      <c r="A360" cm="1">
        <f ca="1" t="array" ref="A360">INDEX(Sheet1!$A$2:$J$621,RANDBETWEEN(1,COUNTA(Sheet1!$A$2:$A$621)),COLUMN(A359))</f>
        <v>3275750</v>
      </c>
      <c r="B360" t="str">
        <f ca="1">VLOOKUP($A360,Sheet1!$A$2:$J$621,COLUMN(B360)-COLUMN($B$4)+2,FALSE)</f>
        <v>2025-04-19 21:42:41</v>
      </c>
      <c r="C360" t="str">
        <f ca="1">VLOOKUP($A360,Sheet1!$A$2:$J$621,COLUMN(C360)-COLUMN($B$4)+2,FALSE)</f>
        <v>小单31.45  小双34.28  大单34.28</v>
      </c>
      <c r="D360" t="str">
        <f ca="1">VLOOKUP($A360,Sheet1!$A$2:$J$621,COLUMN(D360)-COLUMN($B$4)+2,FALSE)</f>
        <v>小单</v>
      </c>
      <c r="E360">
        <f ca="1">VLOOKUP($A360,Sheet1!$A$2:$J$621,COLUMN(E360)-COLUMN($B$4)+2,FALSE)</f>
        <v>100.01</v>
      </c>
      <c r="F360">
        <f ca="1">VLOOKUP($A360,Sheet1!$A$2:$J$621,COLUMN(F360)-COLUMN($B$4)+2,FALSE)</f>
        <v>16</v>
      </c>
      <c r="G360" t="str">
        <f ca="1">VLOOKUP($A360,Sheet1!$A$2:$J$621,COLUMN(G360)-COLUMN($B$4)+2,FALSE)</f>
        <v>大双</v>
      </c>
      <c r="H360">
        <f ca="1">VLOOKUP($A360,Sheet1!$A$2:$J$621,COLUMN(H360)-COLUMN($B$4)+2,FALSE)</f>
        <v>0</v>
      </c>
      <c r="I360">
        <f ca="1">VLOOKUP($A360,Sheet1!$A$2:$J$621,COLUMN(I360)-COLUMN($B$4)+2,FALSE)</f>
        <v>-100.01</v>
      </c>
      <c r="J360" t="str">
        <f ca="1">VLOOKUP($A360,Sheet1!$A$2:$J$621,COLUMN(J360)-COLUMN($B$4)+2,FALSE)</f>
        <v>否</v>
      </c>
      <c r="K360">
        <f ca="1" t="shared" si="90"/>
        <v>0</v>
      </c>
      <c r="L360" s="7">
        <f ca="1" t="shared" si="91"/>
        <v>0</v>
      </c>
      <c r="M360" s="7" cm="1">
        <f ca="1" t="array" ref="M360">IF(L359="",IF(OR(G359=0,G359=""),M359,""),IF(ROW()&lt;32,"",AVERAGE(IF(OFFSET(L$2,ROW()-31,0,30,1)&lt;&gt;"",OFFSET(L$2,ROW()-31,0,30,1)))))</f>
        <v>0.666666666666667</v>
      </c>
      <c r="N360" s="8">
        <f ca="1" t="shared" si="104"/>
        <v>0.719354838709677</v>
      </c>
      <c r="O360" s="7">
        <f ca="1" t="array" ref="O360">IF(L359="","",IF(ROW()&lt;32,"",AVERAGE(IF(OFFSET(L$2,ROW()-21,0,20,1)&lt;&gt;"",OFFSET(L$2,ROW()-21,0,20,1)))))</f>
        <v>0.65</v>
      </c>
      <c r="P360" s="8">
        <f ca="1" t="shared" si="95"/>
        <v>0.67258064516129</v>
      </c>
      <c r="Q360" s="7">
        <f ca="1" t="shared" si="92"/>
        <v>-100.01</v>
      </c>
      <c r="R360" s="7">
        <f ca="1" t="shared" si="94"/>
        <v>8074.4427999999</v>
      </c>
      <c r="S360" s="14">
        <f ca="1" t="shared" si="96"/>
        <v>-0.0434868974090638</v>
      </c>
      <c r="T360" s="15">
        <f ca="1" t="shared" si="97"/>
        <v>0.719354838709677</v>
      </c>
      <c r="U360" s="14">
        <f ca="1" t="shared" si="98"/>
        <v>0.0763250838800759</v>
      </c>
      <c r="V360" s="9">
        <f ca="1" t="shared" si="99"/>
        <v>-0.469894707579444</v>
      </c>
      <c r="W360" s="16">
        <f ca="1" t="shared" si="105"/>
        <v>0.653212722587593</v>
      </c>
      <c r="X360" s="17">
        <f ca="1" t="shared" si="100"/>
        <v>0.126259174856008</v>
      </c>
      <c r="Y360" s="9">
        <f ca="1" t="shared" si="101"/>
        <v>0.136711526923467</v>
      </c>
      <c r="Z360" s="5">
        <f ca="1" t="shared" si="102"/>
        <v>0.0388289093080903</v>
      </c>
      <c r="AA360">
        <f ca="1" t="shared" si="93"/>
        <v>0</v>
      </c>
      <c r="AB360">
        <f ca="1" t="shared" si="89"/>
        <v>9748.4024</v>
      </c>
      <c r="AC360">
        <f ca="1" t="shared" si="103"/>
        <v>0</v>
      </c>
      <c r="AD360" s="5">
        <f ca="1" t="shared" si="88"/>
        <v>0</v>
      </c>
      <c r="AE360">
        <f ca="1">IF(X360&gt;=$Y$1,I360,0)</f>
        <v>0</v>
      </c>
    </row>
    <row r="361" spans="1:31">
      <c r="A361" cm="1">
        <f ca="1" t="array" ref="A361">INDEX(Sheet1!$A$2:$J$621,RANDBETWEEN(1,COUNTA(Sheet1!$A$2:$A$621)),COLUMN(A360))</f>
        <v>3275845</v>
      </c>
      <c r="B361" t="str">
        <f ca="1">VLOOKUP($A361,Sheet1!$A$2:$J$621,COLUMN(B361)-COLUMN($B$4)+2,FALSE)</f>
        <v>2025-04-20 03:15:14</v>
      </c>
      <c r="C361" t="str">
        <f ca="1">VLOOKUP($A361,Sheet1!$A$2:$J$621,COLUMN(C361)-COLUMN($B$4)+2,FALSE)</f>
        <v>小单31.45  小双34.28  大单34.28</v>
      </c>
      <c r="D361" t="str">
        <f ca="1">VLOOKUP($A361,Sheet1!$A$2:$J$621,COLUMN(D361)-COLUMN($B$4)+2,FALSE)</f>
        <v>小单</v>
      </c>
      <c r="E361">
        <f ca="1">VLOOKUP($A361,Sheet1!$A$2:$J$621,COLUMN(E361)-COLUMN($B$4)+2,FALSE)</f>
        <v>100.01</v>
      </c>
      <c r="F361">
        <f ca="1">VLOOKUP($A361,Sheet1!$A$2:$J$621,COLUMN(F361)-COLUMN($B$4)+2,FALSE)</f>
        <v>9</v>
      </c>
      <c r="G361" t="str">
        <f ca="1">VLOOKUP($A361,Sheet1!$A$2:$J$621,COLUMN(G361)-COLUMN($B$4)+2,FALSE)</f>
        <v>小单</v>
      </c>
      <c r="H361">
        <f ca="1">VLOOKUP($A361,Sheet1!$A$2:$J$621,COLUMN(H361)-COLUMN($B$4)+2,FALSE)</f>
        <v>148.444</v>
      </c>
      <c r="I361">
        <f ca="1">VLOOKUP($A361,Sheet1!$A$2:$J$621,COLUMN(I361)-COLUMN($B$4)+2,FALSE)</f>
        <v>48.434</v>
      </c>
      <c r="J361" t="str">
        <f ca="1">VLOOKUP($A361,Sheet1!$A$2:$J$621,COLUMN(J361)-COLUMN($B$4)+2,FALSE)</f>
        <v>是</v>
      </c>
      <c r="K361">
        <f ca="1" t="shared" si="90"/>
        <v>1</v>
      </c>
      <c r="L361" s="7">
        <f ca="1" t="shared" si="91"/>
        <v>1</v>
      </c>
      <c r="M361" s="7" cm="1">
        <f ca="1" t="array" ref="M361">IF(L360="",IF(OR(G360=0,G360=""),M360,""),IF(ROW()&lt;32,"",AVERAGE(IF(OFFSET(L$2,ROW()-31,0,30,1)&lt;&gt;"",OFFSET(L$2,ROW()-31,0,30,1)))))</f>
        <v>0.666666666666667</v>
      </c>
      <c r="N361" s="8">
        <f ca="1" t="shared" si="104"/>
        <v>0.623655913978495</v>
      </c>
      <c r="O361" s="7">
        <f ca="1" t="array" ref="O361">IF(L360="","",IF(ROW()&lt;32,"",AVERAGE(IF(OFFSET(L$2,ROW()-21,0,20,1)&lt;&gt;"",OFFSET(L$2,ROW()-21,0,20,1)))))</f>
        <v>0.65</v>
      </c>
      <c r="P361" s="8">
        <f ca="1" t="shared" si="95"/>
        <v>0.608064516129032</v>
      </c>
      <c r="Q361" s="7">
        <f ca="1" t="shared" si="92"/>
        <v>48.434</v>
      </c>
      <c r="R361" s="7">
        <f ca="1" t="shared" si="94"/>
        <v>8122.8767999999</v>
      </c>
      <c r="S361" s="14">
        <f ca="1" t="shared" si="96"/>
        <v>-0.0605124773483541</v>
      </c>
      <c r="T361" s="15">
        <f ca="1" t="shared" si="97"/>
        <v>0.623655913978495</v>
      </c>
      <c r="U361" s="14">
        <f ca="1" t="shared" si="98"/>
        <v>0.0770422401135101</v>
      </c>
      <c r="V361" s="9">
        <f ca="1" t="shared" si="99"/>
        <v>-0.49959586686438</v>
      </c>
      <c r="W361" s="16">
        <f ca="1" t="shared" si="105"/>
        <v>0.571966058597489</v>
      </c>
      <c r="X361" s="17">
        <f ca="1" t="shared" si="100"/>
        <v>0.0907017867304505</v>
      </c>
      <c r="Y361" s="9">
        <f ca="1" t="shared" si="101"/>
        <v>0.139048297662715</v>
      </c>
      <c r="Z361" s="5">
        <f ca="1" t="shared" si="102"/>
        <v>0.0335168666006701</v>
      </c>
      <c r="AA361">
        <f ca="1" t="shared" si="93"/>
        <v>0</v>
      </c>
      <c r="AB361">
        <f ca="1" t="shared" si="89"/>
        <v>9748.4024</v>
      </c>
      <c r="AC361">
        <f ca="1" t="shared" si="103"/>
        <v>0</v>
      </c>
      <c r="AD361" s="5">
        <f ca="1" t="shared" si="88"/>
        <v>0</v>
      </c>
      <c r="AE361">
        <f ca="1">IF(X361&gt;=$Y$1,I361,0)</f>
        <v>0</v>
      </c>
    </row>
    <row r="362" spans="1:31">
      <c r="A362" cm="1">
        <f ca="1" t="array" ref="A362">INDEX(Sheet1!$A$2:$J$621,RANDBETWEEN(1,COUNTA(Sheet1!$A$2:$A$621)),COLUMN(A361))</f>
        <v>3275674</v>
      </c>
      <c r="B362" t="str">
        <f ca="1">VLOOKUP($A362,Sheet1!$A$2:$J$621,COLUMN(B362)-COLUMN($B$4)+2,FALSE)</f>
        <v>2025-04-19 16:43:41</v>
      </c>
      <c r="C362" t="str">
        <f ca="1">VLOOKUP($A362,Sheet1!$A$2:$J$621,COLUMN(C362)-COLUMN($B$4)+2,FALSE)</f>
        <v>小单31.45  小双34.28  大单34.28</v>
      </c>
      <c r="D362" t="str">
        <f ca="1">VLOOKUP($A362,Sheet1!$A$2:$J$621,COLUMN(D362)-COLUMN($B$4)+2,FALSE)</f>
        <v>小单</v>
      </c>
      <c r="E362">
        <f ca="1">VLOOKUP($A362,Sheet1!$A$2:$J$621,COLUMN(E362)-COLUMN($B$4)+2,FALSE)</f>
        <v>100.01</v>
      </c>
      <c r="F362">
        <f ca="1">VLOOKUP($A362,Sheet1!$A$2:$J$621,COLUMN(F362)-COLUMN($B$4)+2,FALSE)</f>
        <v>10</v>
      </c>
      <c r="G362" t="str">
        <f ca="1">VLOOKUP($A362,Sheet1!$A$2:$J$621,COLUMN(G362)-COLUMN($B$4)+2,FALSE)</f>
        <v>小双</v>
      </c>
      <c r="H362">
        <f ca="1">VLOOKUP($A362,Sheet1!$A$2:$J$621,COLUMN(H362)-COLUMN($B$4)+2,FALSE)</f>
        <v>148.4324</v>
      </c>
      <c r="I362">
        <f ca="1">VLOOKUP($A362,Sheet1!$A$2:$J$621,COLUMN(I362)-COLUMN($B$4)+2,FALSE)</f>
        <v>48.4224</v>
      </c>
      <c r="J362" t="str">
        <f ca="1">VLOOKUP($A362,Sheet1!$A$2:$J$621,COLUMN(J362)-COLUMN($B$4)+2,FALSE)</f>
        <v>是</v>
      </c>
      <c r="K362">
        <f ca="1" t="shared" si="90"/>
        <v>1</v>
      </c>
      <c r="L362" s="7">
        <f ca="1" t="shared" si="91"/>
        <v>1</v>
      </c>
      <c r="M362" s="7" cm="1">
        <f ca="1" t="array" ref="M362">IF(L361="",IF(OR(G361=0,G361=""),M361,""),IF(ROW()&lt;32,"",AVERAGE(IF(OFFSET(L$2,ROW()-31,0,30,1)&lt;&gt;"",OFFSET(L$2,ROW()-31,0,30,1)))))</f>
        <v>0.666666666666667</v>
      </c>
      <c r="N362" s="8">
        <f ca="1" t="shared" si="104"/>
        <v>0.688172043010753</v>
      </c>
      <c r="O362" s="7">
        <f ca="1" t="array" ref="O362">IF(L361="","",IF(ROW()&lt;32,"",AVERAGE(IF(OFFSET(L$2,ROW()-21,0,20,1)&lt;&gt;"",OFFSET(L$2,ROW()-21,0,20,1)))))</f>
        <v>0.7</v>
      </c>
      <c r="P362" s="8">
        <f ca="1" t="shared" si="95"/>
        <v>0.719354838709677</v>
      </c>
      <c r="Q362" s="7">
        <f ca="1" t="shared" si="92"/>
        <v>48.4224</v>
      </c>
      <c r="R362" s="7">
        <f ca="1" t="shared" si="94"/>
        <v>8171.2991999999</v>
      </c>
      <c r="S362" s="14">
        <f ca="1" t="shared" si="96"/>
        <v>-0.0601721117886185</v>
      </c>
      <c r="T362" s="15">
        <f ca="1" t="shared" si="97"/>
        <v>0.688172043010753</v>
      </c>
      <c r="U362" s="14">
        <f ca="1" t="shared" si="98"/>
        <v>0.0770422401135101</v>
      </c>
      <c r="V362" s="9">
        <f ca="1" t="shared" si="99"/>
        <v>-0.547844578896235</v>
      </c>
      <c r="W362" s="16">
        <f ca="1" t="shared" si="105"/>
        <v>0.571974343956687</v>
      </c>
      <c r="X362" s="17">
        <f ca="1" t="shared" si="100"/>
        <v>0.0988830795375572</v>
      </c>
      <c r="Y362" s="9">
        <f ca="1" t="shared" si="101"/>
        <v>0.141645223821321</v>
      </c>
      <c r="Z362" s="5">
        <f ca="1" t="shared" si="102"/>
        <v>0.026565077561068</v>
      </c>
      <c r="AA362">
        <f ca="1" t="shared" si="93"/>
        <v>0</v>
      </c>
      <c r="AB362">
        <f ca="1" t="shared" si="89"/>
        <v>9748.4024</v>
      </c>
      <c r="AC362">
        <f ca="1" t="shared" si="103"/>
        <v>0</v>
      </c>
      <c r="AD362" s="5">
        <f ca="1" t="shared" si="88"/>
        <v>0</v>
      </c>
      <c r="AE362">
        <f ca="1">IF(X362&gt;=$Y$1,I362,0)</f>
        <v>0</v>
      </c>
    </row>
    <row r="363" spans="1:31">
      <c r="A363" cm="1">
        <f ca="1" t="array" ref="A363">INDEX(Sheet1!$A$2:$J$621,RANDBETWEEN(1,COUNTA(Sheet1!$A$2:$A$621)),COLUMN(A362))</f>
        <v>3275891</v>
      </c>
      <c r="B363" t="str">
        <f ca="1">VLOOKUP($A363,Sheet1!$A$2:$J$621,COLUMN(B363)-COLUMN($B$4)+2,FALSE)</f>
        <v>2025-04-20 05:56:16</v>
      </c>
      <c r="C363" t="str">
        <f ca="1">VLOOKUP($A363,Sheet1!$A$2:$J$621,COLUMN(C363)-COLUMN($B$4)+2,FALSE)</f>
        <v>小单32.36  大双32.36  大单35.28</v>
      </c>
      <c r="D363" t="str">
        <f ca="1">VLOOKUP($A363,Sheet1!$A$2:$J$621,COLUMN(D363)-COLUMN($B$4)+2,FALSE)</f>
        <v>大单</v>
      </c>
      <c r="E363">
        <f ca="1">VLOOKUP($A363,Sheet1!$A$2:$J$621,COLUMN(E363)-COLUMN($B$4)+2,FALSE)</f>
        <v>100</v>
      </c>
      <c r="F363">
        <f ca="1">VLOOKUP($A363,Sheet1!$A$2:$J$621,COLUMN(F363)-COLUMN($B$4)+2,FALSE)</f>
        <v>16</v>
      </c>
      <c r="G363" t="str">
        <f ca="1">VLOOKUP($A363,Sheet1!$A$2:$J$621,COLUMN(G363)-COLUMN($B$4)+2,FALSE)</f>
        <v>大双</v>
      </c>
      <c r="H363">
        <f ca="1">VLOOKUP($A363,Sheet1!$A$2:$J$621,COLUMN(H363)-COLUMN($B$4)+2,FALSE)</f>
        <v>152.7392</v>
      </c>
      <c r="I363">
        <f ca="1">VLOOKUP($A363,Sheet1!$A$2:$J$621,COLUMN(I363)-COLUMN($B$4)+2,FALSE)</f>
        <v>52.7392</v>
      </c>
      <c r="J363" t="str">
        <f ca="1">VLOOKUP($A363,Sheet1!$A$2:$J$621,COLUMN(J363)-COLUMN($B$4)+2,FALSE)</f>
        <v>是</v>
      </c>
      <c r="K363">
        <f ca="1" t="shared" si="90"/>
        <v>1</v>
      </c>
      <c r="L363" s="7">
        <f ca="1" t="shared" si="91"/>
        <v>1</v>
      </c>
      <c r="M363" s="7" cm="1">
        <f ca="1" t="array" ref="M363">IF(L362="",IF(OR(G362=0,G362=""),M362,""),IF(ROW()&lt;32,"",AVERAGE(IF(OFFSET(L$2,ROW()-31,0,30,1)&lt;&gt;"",OFFSET(L$2,ROW()-31,0,30,1)))))</f>
        <v>0.666666666666667</v>
      </c>
      <c r="N363" s="8">
        <f ca="1" t="shared" si="104"/>
        <v>0.688172043010753</v>
      </c>
      <c r="O363" s="7">
        <f ca="1" t="array" ref="O363">IF(L362="","",IF(ROW()&lt;32,"",AVERAGE(IF(OFFSET(L$2,ROW()-21,0,20,1)&lt;&gt;"",OFFSET(L$2,ROW()-21,0,20,1)))))</f>
        <v>0.75</v>
      </c>
      <c r="P363" s="8">
        <f ca="1" t="shared" si="95"/>
        <v>0.766129032258065</v>
      </c>
      <c r="Q363" s="7">
        <f ca="1" t="shared" si="92"/>
        <v>52.7392</v>
      </c>
      <c r="R363" s="7">
        <f ca="1" t="shared" si="94"/>
        <v>8224.0383999999</v>
      </c>
      <c r="S363" s="14">
        <f ca="1" t="shared" si="96"/>
        <v>-0.0603035990284844</v>
      </c>
      <c r="T363" s="15">
        <f ca="1" t="shared" si="97"/>
        <v>0.688172043010753</v>
      </c>
      <c r="U363" s="14">
        <f ca="1" t="shared" si="98"/>
        <v>0.0770422401135101</v>
      </c>
      <c r="V363" s="9">
        <f ca="1" t="shared" si="99"/>
        <v>-0.627809840176538</v>
      </c>
      <c r="W363" s="16">
        <f ca="1" t="shared" si="105"/>
        <v>0.571974343956688</v>
      </c>
      <c r="X363" s="17">
        <f ca="1" t="shared" si="100"/>
        <v>0.0908471072375671</v>
      </c>
      <c r="Y363" s="9">
        <f ca="1" t="shared" si="101"/>
        <v>0.142489644393681</v>
      </c>
      <c r="Z363" s="5">
        <f ca="1" t="shared" si="102"/>
        <v>0.0244501322546704</v>
      </c>
      <c r="AA363">
        <f ca="1" t="shared" si="93"/>
        <v>0</v>
      </c>
      <c r="AB363">
        <f ca="1" t="shared" si="89"/>
        <v>9748.4024</v>
      </c>
      <c r="AC363">
        <f ca="1" t="shared" si="103"/>
        <v>0</v>
      </c>
      <c r="AD363" s="5">
        <f ca="1" t="shared" si="88"/>
        <v>0</v>
      </c>
      <c r="AE363">
        <f ca="1">IF(X363&gt;=$Y$1,I363,0)</f>
        <v>0</v>
      </c>
    </row>
    <row r="364" spans="1:31">
      <c r="A364" cm="1">
        <f ca="1" t="array" ref="A364">INDEX(Sheet1!$A$2:$J$621,RANDBETWEEN(1,COUNTA(Sheet1!$A$2:$A$621)),COLUMN(A363))</f>
        <v>3275854</v>
      </c>
      <c r="B364" t="str">
        <f ca="1">VLOOKUP($A364,Sheet1!$A$2:$J$621,COLUMN(B364)-COLUMN($B$4)+2,FALSE)</f>
        <v>2025-04-20 03:46:42</v>
      </c>
      <c r="C364" t="str">
        <f ca="1">VLOOKUP($A364,Sheet1!$A$2:$J$621,COLUMN(C364)-COLUMN($B$4)+2,FALSE)</f>
        <v>小单31.45  小双34.28  大单34.28</v>
      </c>
      <c r="D364" t="str">
        <f ca="1">VLOOKUP($A364,Sheet1!$A$2:$J$621,COLUMN(D364)-COLUMN($B$4)+2,FALSE)</f>
        <v>小单</v>
      </c>
      <c r="E364">
        <f ca="1">VLOOKUP($A364,Sheet1!$A$2:$J$621,COLUMN(E364)-COLUMN($B$4)+2,FALSE)</f>
        <v>100.01</v>
      </c>
      <c r="F364">
        <f ca="1">VLOOKUP($A364,Sheet1!$A$2:$J$621,COLUMN(F364)-COLUMN($B$4)+2,FALSE)</f>
        <v>17</v>
      </c>
      <c r="G364" t="str">
        <f ca="1">VLOOKUP($A364,Sheet1!$A$2:$J$621,COLUMN(G364)-COLUMN($B$4)+2,FALSE)</f>
        <v>大单</v>
      </c>
      <c r="H364">
        <f ca="1">VLOOKUP($A364,Sheet1!$A$2:$J$621,COLUMN(H364)-COLUMN($B$4)+2,FALSE)</f>
        <v>148.4324</v>
      </c>
      <c r="I364">
        <f ca="1">VLOOKUP($A364,Sheet1!$A$2:$J$621,COLUMN(I364)-COLUMN($B$4)+2,FALSE)</f>
        <v>48.4224</v>
      </c>
      <c r="J364" t="str">
        <f ca="1">VLOOKUP($A364,Sheet1!$A$2:$J$621,COLUMN(J364)-COLUMN($B$4)+2,FALSE)</f>
        <v>是</v>
      </c>
      <c r="K364">
        <f ca="1" t="shared" si="90"/>
        <v>1</v>
      </c>
      <c r="L364" s="7">
        <f ca="1" t="shared" si="91"/>
        <v>1</v>
      </c>
      <c r="M364" s="7" cm="1">
        <f ca="1" t="array" ref="M364">IF(L363="",IF(OR(G363=0,G363=""),M363,""),IF(ROW()&lt;32,"",AVERAGE(IF(OFFSET(L$2,ROW()-31,0,30,1)&lt;&gt;"",OFFSET(L$2,ROW()-31,0,30,1)))))</f>
        <v>0.666666666666667</v>
      </c>
      <c r="N364" s="8">
        <f ca="1" t="shared" si="104"/>
        <v>0.688172043010753</v>
      </c>
      <c r="O364" s="7">
        <f ca="1" t="array" ref="O364">IF(L363="","",IF(ROW()&lt;32,"",AVERAGE(IF(OFFSET(L$2,ROW()-21,0,20,1)&lt;&gt;"",OFFSET(L$2,ROW()-21,0,20,1)))))</f>
        <v>0.75</v>
      </c>
      <c r="P364" s="8">
        <f ca="1" t="shared" si="95"/>
        <v>0.766129032258065</v>
      </c>
      <c r="Q364" s="7">
        <f ca="1" t="shared" si="92"/>
        <v>48.4224</v>
      </c>
      <c r="R364" s="7">
        <f ca="1" t="shared" si="94"/>
        <v>8272.4607999999</v>
      </c>
      <c r="S364" s="14">
        <f ca="1" t="shared" si="96"/>
        <v>-0.0599425561743437</v>
      </c>
      <c r="T364" s="15">
        <f ca="1" t="shared" si="97"/>
        <v>0.688172043010753</v>
      </c>
      <c r="U364" s="14">
        <f ca="1" t="shared" si="98"/>
        <v>0.0770422401135101</v>
      </c>
      <c r="V364" s="9">
        <f ca="1" t="shared" si="99"/>
        <v>-0.759994418282596</v>
      </c>
      <c r="W364" s="16">
        <f ca="1" t="shared" si="105"/>
        <v>0.571974343956687</v>
      </c>
      <c r="X364" s="17">
        <f ca="1" t="shared" si="100"/>
        <v>0.0777369622832035</v>
      </c>
      <c r="Y364" s="9">
        <f ca="1" t="shared" si="101"/>
        <v>0.140739202468289</v>
      </c>
      <c r="Z364" s="5">
        <f ca="1" t="shared" si="102"/>
        <v>0.0270095377858845</v>
      </c>
      <c r="AA364">
        <f ca="1" t="shared" si="93"/>
        <v>0</v>
      </c>
      <c r="AB364">
        <f ca="1" t="shared" si="89"/>
        <v>9748.4024</v>
      </c>
      <c r="AC364">
        <f ca="1" t="shared" si="103"/>
        <v>0</v>
      </c>
      <c r="AD364" s="5">
        <f ca="1" t="shared" si="88"/>
        <v>0</v>
      </c>
      <c r="AE364">
        <f ca="1">IF(X364&gt;=$Y$1,I364,0)</f>
        <v>0</v>
      </c>
    </row>
    <row r="365" spans="1:31">
      <c r="A365" cm="1">
        <f ca="1" t="array" ref="A365">INDEX(Sheet1!$A$2:$J$621,RANDBETWEEN(1,COUNTA(Sheet1!$A$2:$A$621)),COLUMN(A364))</f>
        <v>3275542</v>
      </c>
      <c r="B365" t="str">
        <f ca="1">VLOOKUP($A365,Sheet1!$A$2:$J$621,COLUMN(B365)-COLUMN($B$4)+2,FALSE)</f>
        <v>2025-04-19 09:01:45</v>
      </c>
      <c r="C365" t="str">
        <f ca="1">VLOOKUP($A365,Sheet1!$A$2:$J$621,COLUMN(C365)-COLUMN($B$4)+2,FALSE)</f>
        <v>小单31.45  小双34.28  大单34.28</v>
      </c>
      <c r="D365" t="str">
        <f ca="1">VLOOKUP($A365,Sheet1!$A$2:$J$621,COLUMN(D365)-COLUMN($B$4)+2,FALSE)</f>
        <v>小单</v>
      </c>
      <c r="E365">
        <f ca="1">VLOOKUP($A365,Sheet1!$A$2:$J$621,COLUMN(E365)-COLUMN($B$4)+2,FALSE)</f>
        <v>100.01</v>
      </c>
      <c r="F365">
        <f ca="1">VLOOKUP($A365,Sheet1!$A$2:$J$621,COLUMN(F365)-COLUMN($B$4)+2,FALSE)</f>
        <v>16</v>
      </c>
      <c r="G365" t="str">
        <f ca="1">VLOOKUP($A365,Sheet1!$A$2:$J$621,COLUMN(G365)-COLUMN($B$4)+2,FALSE)</f>
        <v>大双</v>
      </c>
      <c r="H365">
        <f ca="1">VLOOKUP($A365,Sheet1!$A$2:$J$621,COLUMN(H365)-COLUMN($B$4)+2,FALSE)</f>
        <v>0</v>
      </c>
      <c r="I365">
        <f ca="1">VLOOKUP($A365,Sheet1!$A$2:$J$621,COLUMN(I365)-COLUMN($B$4)+2,FALSE)</f>
        <v>-100.01</v>
      </c>
      <c r="J365" t="str">
        <f ca="1">VLOOKUP($A365,Sheet1!$A$2:$J$621,COLUMN(J365)-COLUMN($B$4)+2,FALSE)</f>
        <v>否</v>
      </c>
      <c r="K365">
        <f ca="1" t="shared" si="90"/>
        <v>0</v>
      </c>
      <c r="L365" s="7">
        <f ca="1" t="shared" si="91"/>
        <v>0</v>
      </c>
      <c r="M365" s="7" cm="1">
        <f ca="1" t="array" ref="M365">IF(L364="",IF(OR(G364=0,G364=""),M364,""),IF(ROW()&lt;32,"",AVERAGE(IF(OFFSET(L$2,ROW()-31,0,30,1)&lt;&gt;"",OFFSET(L$2,ROW()-31,0,30,1)))))</f>
        <v>0.633333333333333</v>
      </c>
      <c r="N365" s="8">
        <f ca="1" t="shared" si="104"/>
        <v>0.688172043010753</v>
      </c>
      <c r="O365" s="7">
        <f ca="1" t="array" ref="O365">IF(L364="","",IF(ROW()&lt;32,"",AVERAGE(IF(OFFSET(L$2,ROW()-21,0,20,1)&lt;&gt;"",OFFSET(L$2,ROW()-21,0,20,1)))))</f>
        <v>0.7</v>
      </c>
      <c r="P365" s="8">
        <f ca="1" t="shared" si="95"/>
        <v>0.719354838709677</v>
      </c>
      <c r="Q365" s="7">
        <f ca="1" t="shared" si="92"/>
        <v>-100.01</v>
      </c>
      <c r="R365" s="7">
        <f ca="1" t="shared" si="94"/>
        <v>8172.4507999999</v>
      </c>
      <c r="S365" s="14">
        <f ca="1" t="shared" si="96"/>
        <v>-0.0469891141621336</v>
      </c>
      <c r="T365" s="15">
        <f ca="1" t="shared" si="97"/>
        <v>0.688172043010753</v>
      </c>
      <c r="U365" s="14">
        <f ca="1" t="shared" si="98"/>
        <v>0.0698013479283965</v>
      </c>
      <c r="V365" s="9">
        <f ca="1" t="shared" si="99"/>
        <v>-0.91320792052431</v>
      </c>
      <c r="W365" s="16">
        <f ca="1" t="shared" si="105"/>
        <v>0.568874476808137</v>
      </c>
      <c r="X365" s="17">
        <f ca="1" t="shared" si="100"/>
        <v>0.0681639256033742</v>
      </c>
      <c r="Y365" s="9">
        <f ca="1" t="shared" si="101"/>
        <v>0.136932407601396</v>
      </c>
      <c r="Z365" s="5">
        <f ca="1" t="shared" si="102"/>
        <v>0.0288588151585578</v>
      </c>
      <c r="AA365">
        <f ca="1" t="shared" si="93"/>
        <v>0</v>
      </c>
      <c r="AB365">
        <f ca="1" t="shared" si="89"/>
        <v>9748.4024</v>
      </c>
      <c r="AC365">
        <f ca="1" t="shared" si="103"/>
        <v>0</v>
      </c>
      <c r="AD365" s="5">
        <f ca="1" t="shared" si="88"/>
        <v>0</v>
      </c>
      <c r="AE365">
        <f ca="1">IF(X365&gt;=$Y$1,I365,0)</f>
        <v>0</v>
      </c>
    </row>
    <row r="366" spans="1:31">
      <c r="A366" cm="1">
        <f ca="1" t="array" ref="A366">INDEX(Sheet1!$A$2:$J$621,RANDBETWEEN(1,COUNTA(Sheet1!$A$2:$A$621)),COLUMN(A365))</f>
        <v>3275466</v>
      </c>
      <c r="B366" t="str">
        <f ca="1">VLOOKUP($A366,Sheet1!$A$2:$J$621,COLUMN(B366)-COLUMN($B$4)+2,FALSE)</f>
        <v>2025-04-19 04:35:49</v>
      </c>
      <c r="C366" t="str">
        <f ca="1">VLOOKUP($A366,Sheet1!$A$2:$J$621,COLUMN(C366)-COLUMN($B$4)+2,FALSE)</f>
        <v>小单31.45  小双34.28  大单34.28</v>
      </c>
      <c r="D366" t="str">
        <f ca="1">VLOOKUP($A366,Sheet1!$A$2:$J$621,COLUMN(D366)-COLUMN($B$4)+2,FALSE)</f>
        <v>小单</v>
      </c>
      <c r="E366">
        <f ca="1">VLOOKUP($A366,Sheet1!$A$2:$J$621,COLUMN(E366)-COLUMN($B$4)+2,FALSE)</f>
        <v>100.01</v>
      </c>
      <c r="F366">
        <f ca="1">VLOOKUP($A366,Sheet1!$A$2:$J$621,COLUMN(F366)-COLUMN($B$4)+2,FALSE)</f>
        <v>16</v>
      </c>
      <c r="G366" t="str">
        <f ca="1">VLOOKUP($A366,Sheet1!$A$2:$J$621,COLUMN(G366)-COLUMN($B$4)+2,FALSE)</f>
        <v>大双</v>
      </c>
      <c r="H366">
        <f ca="1">VLOOKUP($A366,Sheet1!$A$2:$J$621,COLUMN(H366)-COLUMN($B$4)+2,FALSE)</f>
        <v>0</v>
      </c>
      <c r="I366">
        <f ca="1">VLOOKUP($A366,Sheet1!$A$2:$J$621,COLUMN(I366)-COLUMN($B$4)+2,FALSE)</f>
        <v>-100.01</v>
      </c>
      <c r="J366" t="str">
        <f ca="1">VLOOKUP($A366,Sheet1!$A$2:$J$621,COLUMN(J366)-COLUMN($B$4)+2,FALSE)</f>
        <v>否</v>
      </c>
      <c r="K366">
        <f ca="1" t="shared" si="90"/>
        <v>0</v>
      </c>
      <c r="L366" s="7">
        <f ca="1" t="shared" si="91"/>
        <v>0</v>
      </c>
      <c r="M366" s="7" cm="1">
        <f ca="1" t="array" ref="M366">IF(L365="",IF(OR(G365=0,G365=""),M365,""),IF(ROW()&lt;32,"",AVERAGE(IF(OFFSET(L$2,ROW()-31,0,30,1)&lt;&gt;"",OFFSET(L$2,ROW()-31,0,30,1)))))</f>
        <v>0.633333333333333</v>
      </c>
      <c r="N366" s="8">
        <f ca="1" t="shared" si="104"/>
        <v>0.59247311827957</v>
      </c>
      <c r="O366" s="7">
        <f ca="1" t="array" ref="O366">IF(L365="","",IF(ROW()&lt;32,"",AVERAGE(IF(OFFSET(L$2,ROW()-21,0,20,1)&lt;&gt;"",OFFSET(L$2,ROW()-21,0,20,1)))))</f>
        <v>0.65</v>
      </c>
      <c r="P366" s="8">
        <f ca="1" t="shared" si="95"/>
        <v>0.608064516129032</v>
      </c>
      <c r="Q366" s="7">
        <f ca="1" t="shared" si="92"/>
        <v>-100.01</v>
      </c>
      <c r="R366" s="7">
        <f ca="1" t="shared" si="94"/>
        <v>8072.4407999999</v>
      </c>
      <c r="S366" s="14">
        <f ca="1" t="shared" si="96"/>
        <v>-0.0475379164355969</v>
      </c>
      <c r="T366" s="15">
        <f ca="1" t="shared" si="97"/>
        <v>0.59247311827957</v>
      </c>
      <c r="U366" s="14">
        <f ca="1" t="shared" si="98"/>
        <v>0.0642411762109927</v>
      </c>
      <c r="V366" s="9">
        <f ca="1" t="shared" si="99"/>
        <v>-1.04015739487747</v>
      </c>
      <c r="W366" s="16">
        <f ca="1" t="shared" si="105"/>
        <v>0.568874476808137</v>
      </c>
      <c r="X366" s="17">
        <f ca="1" t="shared" si="100"/>
        <v>0.0378326040550038</v>
      </c>
      <c r="Y366" s="9">
        <f ca="1" t="shared" si="101"/>
        <v>0.132518082218851</v>
      </c>
      <c r="Z366" s="5">
        <f ca="1" t="shared" si="102"/>
        <v>0.03322159602854</v>
      </c>
      <c r="AA366">
        <f ca="1" t="shared" si="93"/>
        <v>0</v>
      </c>
      <c r="AB366">
        <f ca="1" t="shared" si="89"/>
        <v>9748.4024</v>
      </c>
      <c r="AC366">
        <f ca="1" t="shared" si="103"/>
        <v>0</v>
      </c>
      <c r="AD366" s="5">
        <f ca="1" t="shared" si="88"/>
        <v>0</v>
      </c>
      <c r="AE366">
        <f ca="1">IF(X366&gt;=$Y$1,I366,0)</f>
        <v>0</v>
      </c>
    </row>
    <row r="367" spans="1:31">
      <c r="A367" cm="1">
        <f ca="1" t="array" ref="A367">INDEX(Sheet1!$A$2:$J$621,RANDBETWEEN(1,COUNTA(Sheet1!$A$2:$A$621)),COLUMN(A366))</f>
        <v>3275432</v>
      </c>
      <c r="B367" t="str">
        <f ca="1">VLOOKUP($A367,Sheet1!$A$2:$J$621,COLUMN(B367)-COLUMN($B$4)+2,FALSE)</f>
        <v>2025-04-19 02:36:45</v>
      </c>
      <c r="C367" t="str">
        <f ca="1">VLOOKUP($A367,Sheet1!$A$2:$J$621,COLUMN(C367)-COLUMN($B$4)+2,FALSE)</f>
        <v>小单32.36  大双32.36  大单35.28</v>
      </c>
      <c r="D367" t="str">
        <f ca="1">VLOOKUP($A367,Sheet1!$A$2:$J$621,COLUMN(D367)-COLUMN($B$4)+2,FALSE)</f>
        <v>大单</v>
      </c>
      <c r="E367">
        <f ca="1">VLOOKUP($A367,Sheet1!$A$2:$J$621,COLUMN(E367)-COLUMN($B$4)+2,FALSE)</f>
        <v>100</v>
      </c>
      <c r="F367">
        <f ca="1">VLOOKUP($A367,Sheet1!$A$2:$J$621,COLUMN(F367)-COLUMN($B$4)+2,FALSE)</f>
        <v>11</v>
      </c>
      <c r="G367" t="str">
        <f ca="1">VLOOKUP($A367,Sheet1!$A$2:$J$621,COLUMN(G367)-COLUMN($B$4)+2,FALSE)</f>
        <v>小单</v>
      </c>
      <c r="H367">
        <f ca="1">VLOOKUP($A367,Sheet1!$A$2:$J$621,COLUMN(H367)-COLUMN($B$4)+2,FALSE)</f>
        <v>152.7392</v>
      </c>
      <c r="I367">
        <f ca="1">VLOOKUP($A367,Sheet1!$A$2:$J$621,COLUMN(I367)-COLUMN($B$4)+2,FALSE)</f>
        <v>52.7392</v>
      </c>
      <c r="J367" t="str">
        <f ca="1">VLOOKUP($A367,Sheet1!$A$2:$J$621,COLUMN(J367)-COLUMN($B$4)+2,FALSE)</f>
        <v>是</v>
      </c>
      <c r="K367">
        <f ca="1" t="shared" si="90"/>
        <v>1</v>
      </c>
      <c r="L367" s="7">
        <f ca="1" t="shared" si="91"/>
        <v>1</v>
      </c>
      <c r="M367" s="7" cm="1">
        <f ca="1" t="array" ref="M367">IF(L366="",IF(OR(G366=0,G366=""),M366,""),IF(ROW()&lt;32,"",AVERAGE(IF(OFFSET(L$2,ROW()-31,0,30,1)&lt;&gt;"",OFFSET(L$2,ROW()-31,0,30,1)))))</f>
        <v>0.633333333333333</v>
      </c>
      <c r="N367" s="8">
        <f ca="1" t="shared" si="104"/>
        <v>0.59247311827957</v>
      </c>
      <c r="O367" s="7">
        <f ca="1" t="array" ref="O367">IF(L366="","",IF(ROW()&lt;32,"",AVERAGE(IF(OFFSET(L$2,ROW()-21,0,20,1)&lt;&gt;"",OFFSET(L$2,ROW()-21,0,20,1)))))</f>
        <v>0.7</v>
      </c>
      <c r="P367" s="8">
        <f ca="1" t="shared" si="95"/>
        <v>0.654838709677419</v>
      </c>
      <c r="Q367" s="7">
        <f ca="1" t="shared" si="92"/>
        <v>52.7392</v>
      </c>
      <c r="R367" s="7">
        <f ca="1" t="shared" si="94"/>
        <v>8125.1799999999</v>
      </c>
      <c r="S367" s="14">
        <f ca="1" t="shared" si="96"/>
        <v>-0.0644731908789553</v>
      </c>
      <c r="T367" s="15">
        <f ca="1" t="shared" si="97"/>
        <v>0.59247311827957</v>
      </c>
      <c r="U367" s="14">
        <f ca="1" t="shared" si="98"/>
        <v>0.0644731908789553</v>
      </c>
      <c r="V367" s="9">
        <f ca="1" t="shared" si="99"/>
        <v>-1.18063573526982</v>
      </c>
      <c r="W367" s="16">
        <f ca="1" t="shared" si="105"/>
        <v>0.568870413622176</v>
      </c>
      <c r="X367" s="17">
        <f ca="1" t="shared" si="100"/>
        <v>0.0186341769637766</v>
      </c>
      <c r="Y367" s="9">
        <f ca="1" t="shared" si="101"/>
        <v>0.128272213893276</v>
      </c>
      <c r="Z367" s="5">
        <f ca="1" t="shared" si="102"/>
        <v>0.0388831228418236</v>
      </c>
      <c r="AA367">
        <f ca="1" t="shared" si="93"/>
        <v>0</v>
      </c>
      <c r="AB367">
        <f ca="1" t="shared" si="89"/>
        <v>9748.4024</v>
      </c>
      <c r="AC367">
        <f ca="1" t="shared" si="103"/>
        <v>0</v>
      </c>
      <c r="AD367" s="5">
        <f ca="1" t="shared" si="88"/>
        <v>0</v>
      </c>
      <c r="AE367">
        <f ca="1">IF(X367&gt;=$Y$1,I367,0)</f>
        <v>0</v>
      </c>
    </row>
    <row r="368" spans="1:31">
      <c r="A368" cm="1">
        <f ca="1" t="array" ref="A368">INDEX(Sheet1!$A$2:$J$621,RANDBETWEEN(1,COUNTA(Sheet1!$A$2:$A$621)),COLUMN(A367))</f>
        <v>3275801</v>
      </c>
      <c r="B368" t="str">
        <f ca="1">VLOOKUP($A368,Sheet1!$A$2:$J$621,COLUMN(B368)-COLUMN($B$4)+2,FALSE)</f>
        <v>2025-04-20 00:41:15</v>
      </c>
      <c r="C368" t="str">
        <f ca="1">VLOOKUP($A368,Sheet1!$A$2:$J$621,COLUMN(C368)-COLUMN($B$4)+2,FALSE)</f>
        <v>大双31.45  小双34.28  大单34.28</v>
      </c>
      <c r="D368" t="str">
        <f ca="1">VLOOKUP($A368,Sheet1!$A$2:$J$621,COLUMN(D368)-COLUMN($B$4)+2,FALSE)</f>
        <v>大双</v>
      </c>
      <c r="E368">
        <f ca="1">VLOOKUP($A368,Sheet1!$A$2:$J$621,COLUMN(E368)-COLUMN($B$4)+2,FALSE)</f>
        <v>100.01</v>
      </c>
      <c r="F368">
        <f ca="1">VLOOKUP($A368,Sheet1!$A$2:$J$621,COLUMN(F368)-COLUMN($B$4)+2,FALSE)</f>
        <v>11</v>
      </c>
      <c r="G368" t="str">
        <f ca="1">VLOOKUP($A368,Sheet1!$A$2:$J$621,COLUMN(G368)-COLUMN($B$4)+2,FALSE)</f>
        <v>小单</v>
      </c>
      <c r="H368">
        <f ca="1">VLOOKUP($A368,Sheet1!$A$2:$J$621,COLUMN(H368)-COLUMN($B$4)+2,FALSE)</f>
        <v>0</v>
      </c>
      <c r="I368">
        <f ca="1">VLOOKUP($A368,Sheet1!$A$2:$J$621,COLUMN(I368)-COLUMN($B$4)+2,FALSE)</f>
        <v>-100.01</v>
      </c>
      <c r="J368" t="str">
        <f ca="1">VLOOKUP($A368,Sheet1!$A$2:$J$621,COLUMN(J368)-COLUMN($B$4)+2,FALSE)</f>
        <v>否</v>
      </c>
      <c r="K368">
        <f ca="1" t="shared" si="90"/>
        <v>0</v>
      </c>
      <c r="L368" s="7">
        <f ca="1" t="shared" si="91"/>
        <v>0</v>
      </c>
      <c r="M368" s="7" cm="1">
        <f ca="1" t="array" ref="M368">IF(L367="",IF(OR(G367=0,G367=""),M367,""),IF(ROW()&lt;32,"",AVERAGE(IF(OFFSET(L$2,ROW()-31,0,30,1)&lt;&gt;"",OFFSET(L$2,ROW()-31,0,30,1)))))</f>
        <v>0.633333333333333</v>
      </c>
      <c r="N368" s="8">
        <f ca="1" t="shared" si="104"/>
        <v>0.656989247311828</v>
      </c>
      <c r="O368" s="7">
        <f ca="1" t="array" ref="O368">IF(L367="","",IF(ROW()&lt;32,"",AVERAGE(IF(OFFSET(L$2,ROW()-21,0,20,1)&lt;&gt;"",OFFSET(L$2,ROW()-21,0,20,1)))))</f>
        <v>0.65</v>
      </c>
      <c r="P368" s="8">
        <f ca="1" t="shared" si="95"/>
        <v>0.67258064516129</v>
      </c>
      <c r="Q368" s="7">
        <f ca="1" t="shared" si="92"/>
        <v>-100.01</v>
      </c>
      <c r="R368" s="7">
        <f ca="1" t="shared" si="94"/>
        <v>8025.1699999999</v>
      </c>
      <c r="S368" s="14">
        <f ca="1" t="shared" si="96"/>
        <v>-0.0473204279241009</v>
      </c>
      <c r="T368" s="15">
        <f ca="1" t="shared" si="97"/>
        <v>0.656989247311828</v>
      </c>
      <c r="U368" s="14">
        <f ca="1" t="shared" si="98"/>
        <v>0.0536344712218136</v>
      </c>
      <c r="V368" s="9">
        <f ca="1" t="shared" si="99"/>
        <v>-1.3603194596307</v>
      </c>
      <c r="W368" s="16">
        <f ca="1" t="shared" si="105"/>
        <v>0.571953688029884</v>
      </c>
      <c r="X368" s="17">
        <f ca="1" t="shared" si="100"/>
        <v>0.0222748025585098</v>
      </c>
      <c r="Y368" s="9">
        <f ca="1" t="shared" si="101"/>
        <v>0.122604453178307</v>
      </c>
      <c r="Z368" s="5">
        <f ca="1" t="shared" si="102"/>
        <v>0.0414439900642906</v>
      </c>
      <c r="AA368">
        <f ca="1" t="shared" si="93"/>
        <v>0</v>
      </c>
      <c r="AB368">
        <f ca="1" t="shared" si="89"/>
        <v>9748.4024</v>
      </c>
      <c r="AC368">
        <f ca="1" t="shared" si="103"/>
        <v>0</v>
      </c>
      <c r="AD368" s="5">
        <f ca="1" t="shared" si="88"/>
        <v>0</v>
      </c>
      <c r="AE368">
        <f ca="1">IF(X368&gt;=$Y$1,I368,0)</f>
        <v>0</v>
      </c>
    </row>
    <row r="369" spans="1:31">
      <c r="A369" cm="1">
        <f ca="1" t="array" ref="A369">INDEX(Sheet1!$A$2:$J$621,RANDBETWEEN(1,COUNTA(Sheet1!$A$2:$A$621)),COLUMN(A368))</f>
        <v>3275735</v>
      </c>
      <c r="B369" t="str">
        <f ca="1">VLOOKUP($A369,Sheet1!$A$2:$J$621,COLUMN(B369)-COLUMN($B$4)+2,FALSE)</f>
        <v>2025-04-19 20:50:18</v>
      </c>
      <c r="C369" t="str">
        <f ca="1">VLOOKUP($A369,Sheet1!$A$2:$J$621,COLUMN(C369)-COLUMN($B$4)+2,FALSE)</f>
        <v>大双31.45  小双34.28  大单34.28</v>
      </c>
      <c r="D369" t="str">
        <f ca="1">VLOOKUP($A369,Sheet1!$A$2:$J$621,COLUMN(D369)-COLUMN($B$4)+2,FALSE)</f>
        <v>大双</v>
      </c>
      <c r="E369">
        <f ca="1">VLOOKUP($A369,Sheet1!$A$2:$J$621,COLUMN(E369)-COLUMN($B$4)+2,FALSE)</f>
        <v>100.01</v>
      </c>
      <c r="F369">
        <f ca="1">VLOOKUP($A369,Sheet1!$A$2:$J$621,COLUMN(F369)-COLUMN($B$4)+2,FALSE)</f>
        <v>12</v>
      </c>
      <c r="G369" t="str">
        <f ca="1">VLOOKUP($A369,Sheet1!$A$2:$J$621,COLUMN(G369)-COLUMN($B$4)+2,FALSE)</f>
        <v>小双</v>
      </c>
      <c r="H369">
        <f ca="1">VLOOKUP($A369,Sheet1!$A$2:$J$621,COLUMN(H369)-COLUMN($B$4)+2,FALSE)</f>
        <v>148.4324</v>
      </c>
      <c r="I369">
        <f ca="1">VLOOKUP($A369,Sheet1!$A$2:$J$621,COLUMN(I369)-COLUMN($B$4)+2,FALSE)</f>
        <v>48.4224</v>
      </c>
      <c r="J369" t="str">
        <f ca="1">VLOOKUP($A369,Sheet1!$A$2:$J$621,COLUMN(J369)-COLUMN($B$4)+2,FALSE)</f>
        <v>是</v>
      </c>
      <c r="K369">
        <f ca="1" t="shared" si="90"/>
        <v>1</v>
      </c>
      <c r="L369" s="7">
        <f ca="1" t="shared" si="91"/>
        <v>1</v>
      </c>
      <c r="M369" s="7" cm="1">
        <f ca="1" t="array" ref="M369">IF(L368="",IF(OR(G368=0,G368=""),M368,""),IF(ROW()&lt;32,"",AVERAGE(IF(OFFSET(L$2,ROW()-31,0,30,1)&lt;&gt;"",OFFSET(L$2,ROW()-31,0,30,1)))))</f>
        <v>0.666666666666667</v>
      </c>
      <c r="N369" s="8">
        <f ca="1" t="shared" si="104"/>
        <v>0.59247311827957</v>
      </c>
      <c r="O369" s="7">
        <f ca="1" t="array" ref="O369">IF(L368="","",IF(ROW()&lt;32,"",AVERAGE(IF(OFFSET(L$2,ROW()-21,0,20,1)&lt;&gt;"",OFFSET(L$2,ROW()-21,0,20,1)))))</f>
        <v>0.65</v>
      </c>
      <c r="P369" s="8">
        <f ca="1" t="shared" si="95"/>
        <v>0.608064516129032</v>
      </c>
      <c r="Q369" s="7">
        <f ca="1" t="shared" si="92"/>
        <v>48.4224</v>
      </c>
      <c r="R369" s="7">
        <f ca="1" t="shared" si="94"/>
        <v>8073.5923999999</v>
      </c>
      <c r="S369" s="14">
        <f ca="1" t="shared" si="96"/>
        <v>-0.0478819006574979</v>
      </c>
      <c r="T369" s="15">
        <f ca="1" t="shared" si="97"/>
        <v>0.59247311827957</v>
      </c>
      <c r="U369" s="14">
        <f ca="1" t="shared" si="98"/>
        <v>0.0591762220684434</v>
      </c>
      <c r="V369" s="9">
        <f ca="1" t="shared" si="99"/>
        <v>-1.47692447679099</v>
      </c>
      <c r="W369" s="16">
        <f ca="1" t="shared" si="105"/>
        <v>0.571949602879835</v>
      </c>
      <c r="X369" s="17">
        <f ca="1" t="shared" si="100"/>
        <v>-0.00412030055298338</v>
      </c>
      <c r="Y369" s="9">
        <f ca="1" t="shared" si="101"/>
        <v>0.117257727104714</v>
      </c>
      <c r="Z369" s="5">
        <f ca="1" t="shared" si="102"/>
        <v>0.0467602131245284</v>
      </c>
      <c r="AA369">
        <f ca="1" t="shared" si="93"/>
        <v>0</v>
      </c>
      <c r="AB369">
        <f ca="1" t="shared" si="89"/>
        <v>9748.4024</v>
      </c>
      <c r="AC369">
        <f ca="1" t="shared" si="103"/>
        <v>0</v>
      </c>
      <c r="AD369" s="5">
        <f ca="1" t="shared" si="88"/>
        <v>0</v>
      </c>
      <c r="AE369">
        <f ca="1">IF(X369&gt;=$Y$1,I369,0)</f>
        <v>0</v>
      </c>
    </row>
    <row r="370" spans="1:31">
      <c r="A370" cm="1">
        <f ca="1" t="array" ref="A370">INDEX(Sheet1!$A$2:$J$621,RANDBETWEEN(1,COUNTA(Sheet1!$A$2:$A$621)),COLUMN(A369))</f>
        <v>3275803</v>
      </c>
      <c r="B370" t="str">
        <f ca="1">VLOOKUP($A370,Sheet1!$A$2:$J$621,COLUMN(B370)-COLUMN($B$4)+2,FALSE)</f>
        <v>2025-04-20 00:48:17</v>
      </c>
      <c r="C370" t="str">
        <f ca="1">VLOOKUP($A370,Sheet1!$A$2:$J$621,COLUMN(C370)-COLUMN($B$4)+2,FALSE)</f>
        <v>小单32.36  小双35.28  大双32.36</v>
      </c>
      <c r="D370" t="str">
        <f ca="1">VLOOKUP($A370,Sheet1!$A$2:$J$621,COLUMN(D370)-COLUMN($B$4)+2,FALSE)</f>
        <v>小双</v>
      </c>
      <c r="E370">
        <f ca="1">VLOOKUP($A370,Sheet1!$A$2:$J$621,COLUMN(E370)-COLUMN($B$4)+2,FALSE)</f>
        <v>100</v>
      </c>
      <c r="F370">
        <f ca="1">VLOOKUP($A370,Sheet1!$A$2:$J$621,COLUMN(F370)-COLUMN($B$4)+2,FALSE)</f>
        <v>15</v>
      </c>
      <c r="G370" t="str">
        <f ca="1">VLOOKUP($A370,Sheet1!$A$2:$J$621,COLUMN(G370)-COLUMN($B$4)+2,FALSE)</f>
        <v>大单</v>
      </c>
      <c r="H370">
        <f ca="1">VLOOKUP($A370,Sheet1!$A$2:$J$621,COLUMN(H370)-COLUMN($B$4)+2,FALSE)</f>
        <v>0</v>
      </c>
      <c r="I370">
        <f ca="1">VLOOKUP($A370,Sheet1!$A$2:$J$621,COLUMN(I370)-COLUMN($B$4)+2,FALSE)</f>
        <v>-100</v>
      </c>
      <c r="J370" t="str">
        <f ca="1">VLOOKUP($A370,Sheet1!$A$2:$J$621,COLUMN(J370)-COLUMN($B$4)+2,FALSE)</f>
        <v>否</v>
      </c>
      <c r="K370">
        <f ca="1" t="shared" si="90"/>
        <v>0</v>
      </c>
      <c r="L370" s="7">
        <f ca="1" t="shared" si="91"/>
        <v>0</v>
      </c>
      <c r="M370" s="7" cm="1">
        <f ca="1" t="array" ref="M370">IF(L369="",IF(OR(G369=0,G369=""),M369,""),IF(ROW()&lt;32,"",AVERAGE(IF(OFFSET(L$2,ROW()-31,0,30,1)&lt;&gt;"",OFFSET(L$2,ROW()-31,0,30,1)))))</f>
        <v>0.633333333333333</v>
      </c>
      <c r="N370" s="8">
        <f ca="1" t="shared" si="104"/>
        <v>0.688172043010753</v>
      </c>
      <c r="O370" s="7">
        <f ca="1" t="array" ref="O370">IF(L369="","",IF(ROW()&lt;32,"",AVERAGE(IF(OFFSET(L$2,ROW()-21,0,20,1)&lt;&gt;"",OFFSET(L$2,ROW()-21,0,20,1)))))</f>
        <v>0.65</v>
      </c>
      <c r="P370" s="8">
        <f ca="1" t="shared" si="95"/>
        <v>0.67258064516129</v>
      </c>
      <c r="Q370" s="7">
        <f ca="1" t="shared" si="92"/>
        <v>-100</v>
      </c>
      <c r="R370" s="7">
        <f ca="1" t="shared" si="94"/>
        <v>7973.5923999999</v>
      </c>
      <c r="S370" s="14">
        <f ca="1" t="shared" si="96"/>
        <v>-0.0476083949265574</v>
      </c>
      <c r="T370" s="15">
        <f ca="1" t="shared" si="97"/>
        <v>0.688172043010753</v>
      </c>
      <c r="U370" s="14">
        <f ca="1" t="shared" si="98"/>
        <v>0.0591762220684434</v>
      </c>
      <c r="V370" s="9">
        <f ca="1" t="shared" si="99"/>
        <v>-1.52894095591076</v>
      </c>
      <c r="W370" s="16">
        <f ca="1" t="shared" si="105"/>
        <v>0.65319375110571</v>
      </c>
      <c r="X370" s="17">
        <f ca="1" t="shared" si="100"/>
        <v>0.0180243030231451</v>
      </c>
      <c r="Y370" s="9">
        <f ca="1" t="shared" si="101"/>
        <v>0.113489253413706</v>
      </c>
      <c r="Z370" s="5">
        <f ca="1" t="shared" si="102"/>
        <v>0.0499418803664518</v>
      </c>
      <c r="AA370">
        <f ca="1" t="shared" si="93"/>
        <v>0</v>
      </c>
      <c r="AB370">
        <f ca="1" t="shared" si="89"/>
        <v>9748.4024</v>
      </c>
      <c r="AC370">
        <f ca="1" t="shared" si="103"/>
        <v>0</v>
      </c>
      <c r="AD370" s="5">
        <f ca="1" t="shared" si="88"/>
        <v>0</v>
      </c>
      <c r="AE370">
        <f ca="1">IF(X370&gt;=$Y$1,I370,0)</f>
        <v>0</v>
      </c>
    </row>
    <row r="371" spans="1:31">
      <c r="A371" cm="1">
        <f ca="1" t="array" ref="A371">INDEX(Sheet1!$A$2:$J$621,RANDBETWEEN(1,COUNTA(Sheet1!$A$2:$A$621)),COLUMN(A370))</f>
        <v>3275525</v>
      </c>
      <c r="B371" t="str">
        <f ca="1">VLOOKUP($A371,Sheet1!$A$2:$J$621,COLUMN(B371)-COLUMN($B$4)+2,FALSE)</f>
        <v>2025-04-19 08:02:12</v>
      </c>
      <c r="C371" t="str">
        <f ca="1">VLOOKUP($A371,Sheet1!$A$2:$J$621,COLUMN(C371)-COLUMN($B$4)+2,FALSE)</f>
        <v>小单31.45  小双34.28  大单34.28</v>
      </c>
      <c r="D371" t="str">
        <f ca="1">VLOOKUP($A371,Sheet1!$A$2:$J$621,COLUMN(D371)-COLUMN($B$4)+2,FALSE)</f>
        <v>小单</v>
      </c>
      <c r="E371">
        <f ca="1">VLOOKUP($A371,Sheet1!$A$2:$J$621,COLUMN(E371)-COLUMN($B$4)+2,FALSE)</f>
        <v>100.01</v>
      </c>
      <c r="F371">
        <f ca="1">VLOOKUP($A371,Sheet1!$A$2:$J$621,COLUMN(F371)-COLUMN($B$4)+2,FALSE)</f>
        <v>11</v>
      </c>
      <c r="G371" t="str">
        <f ca="1">VLOOKUP($A371,Sheet1!$A$2:$J$621,COLUMN(G371)-COLUMN($B$4)+2,FALSE)</f>
        <v>小单</v>
      </c>
      <c r="H371">
        <f ca="1">VLOOKUP($A371,Sheet1!$A$2:$J$621,COLUMN(H371)-COLUMN($B$4)+2,FALSE)</f>
        <v>148.444</v>
      </c>
      <c r="I371">
        <f ca="1">VLOOKUP($A371,Sheet1!$A$2:$J$621,COLUMN(I371)-COLUMN($B$4)+2,FALSE)</f>
        <v>48.434</v>
      </c>
      <c r="J371" t="str">
        <f ca="1">VLOOKUP($A371,Sheet1!$A$2:$J$621,COLUMN(J371)-COLUMN($B$4)+2,FALSE)</f>
        <v>是</v>
      </c>
      <c r="K371">
        <f ca="1" t="shared" si="90"/>
        <v>1</v>
      </c>
      <c r="L371" s="7">
        <f ca="1" t="shared" si="91"/>
        <v>1</v>
      </c>
      <c r="M371" s="7" cm="1">
        <f ca="1" t="array" ref="M371">IF(L370="",IF(OR(G370=0,G370=""),M370,""),IF(ROW()&lt;32,"",AVERAGE(IF(OFFSET(L$2,ROW()-31,0,30,1)&lt;&gt;"",OFFSET(L$2,ROW()-31,0,30,1)))))</f>
        <v>0.633333333333333</v>
      </c>
      <c r="N371" s="8">
        <f ca="1" t="shared" si="104"/>
        <v>0.59247311827957</v>
      </c>
      <c r="O371" s="7">
        <f ca="1" t="array" ref="O371">IF(L370="","",IF(ROW()&lt;32,"",AVERAGE(IF(OFFSET(L$2,ROW()-21,0,20,1)&lt;&gt;"",OFFSET(L$2,ROW()-21,0,20,1)))))</f>
        <v>0.65</v>
      </c>
      <c r="P371" s="8">
        <f ca="1" t="shared" si="95"/>
        <v>0.608064516129032</v>
      </c>
      <c r="Q371" s="7">
        <f ca="1" t="shared" si="92"/>
        <v>48.434</v>
      </c>
      <c r="R371" s="7">
        <f ca="1" t="shared" si="94"/>
        <v>8022.0263999999</v>
      </c>
      <c r="S371" s="14">
        <f ca="1" t="shared" si="96"/>
        <v>-0.0652228768419426</v>
      </c>
      <c r="T371" s="15">
        <f ca="1" t="shared" si="97"/>
        <v>0.59247311827957</v>
      </c>
      <c r="U371" s="14">
        <f ca="1" t="shared" si="98"/>
        <v>0.0652228768419426</v>
      </c>
      <c r="V371" s="9">
        <f ca="1" t="shared" si="99"/>
        <v>-1.65070614355528</v>
      </c>
      <c r="W371" s="16">
        <f ca="1" t="shared" si="105"/>
        <v>0.571953688029884</v>
      </c>
      <c r="X371" s="17">
        <f ca="1" t="shared" si="100"/>
        <v>-0.0285143480017914</v>
      </c>
      <c r="Y371" s="9">
        <f ca="1" t="shared" si="101"/>
        <v>0.107585780648912</v>
      </c>
      <c r="Z371" s="5">
        <f ca="1" t="shared" si="102"/>
        <v>0.0555917214181253</v>
      </c>
      <c r="AA371">
        <f ca="1" t="shared" si="93"/>
        <v>0</v>
      </c>
      <c r="AB371">
        <f ca="1" t="shared" si="89"/>
        <v>9748.4024</v>
      </c>
      <c r="AC371">
        <f ca="1" t="shared" si="103"/>
        <v>0</v>
      </c>
      <c r="AD371" s="5">
        <f ca="1" t="shared" si="88"/>
        <v>0</v>
      </c>
      <c r="AE371">
        <f ca="1">IF(X371&gt;=$Y$1,I371,0)</f>
        <v>0</v>
      </c>
    </row>
    <row r="372" spans="1:31">
      <c r="A372" cm="1">
        <f ca="1" t="array" ref="A372">INDEX(Sheet1!$A$2:$J$621,RANDBETWEEN(1,COUNTA(Sheet1!$A$2:$A$621)),COLUMN(A371))</f>
        <v>3275422</v>
      </c>
      <c r="B372" t="str">
        <f ca="1">VLOOKUP($A372,Sheet1!$A$2:$J$621,COLUMN(B372)-COLUMN($B$4)+2,FALSE)</f>
        <v>2025-04-19 02:01:48</v>
      </c>
      <c r="C372" t="str">
        <f ca="1">VLOOKUP($A372,Sheet1!$A$2:$J$621,COLUMN(C372)-COLUMN($B$4)+2,FALSE)</f>
        <v>小单32.36  小双35.28  大双32.36</v>
      </c>
      <c r="D372" t="str">
        <f ca="1">VLOOKUP($A372,Sheet1!$A$2:$J$621,COLUMN(D372)-COLUMN($B$4)+2,FALSE)</f>
        <v>小双</v>
      </c>
      <c r="E372">
        <f ca="1">VLOOKUP($A372,Sheet1!$A$2:$J$621,COLUMN(E372)-COLUMN($B$4)+2,FALSE)</f>
        <v>100</v>
      </c>
      <c r="F372">
        <f ca="1">VLOOKUP($A372,Sheet1!$A$2:$J$621,COLUMN(F372)-COLUMN($B$4)+2,FALSE)</f>
        <v>10</v>
      </c>
      <c r="G372" t="str">
        <f ca="1">VLOOKUP($A372,Sheet1!$A$2:$J$621,COLUMN(G372)-COLUMN($B$4)+2,FALSE)</f>
        <v>小双</v>
      </c>
      <c r="H372">
        <f ca="1">VLOOKUP($A372,Sheet1!$A$2:$J$621,COLUMN(H372)-COLUMN($B$4)+2,FALSE)</f>
        <v>152.7624</v>
      </c>
      <c r="I372">
        <f ca="1">VLOOKUP($A372,Sheet1!$A$2:$J$621,COLUMN(I372)-COLUMN($B$4)+2,FALSE)</f>
        <v>52.7624</v>
      </c>
      <c r="J372" t="str">
        <f ca="1">VLOOKUP($A372,Sheet1!$A$2:$J$621,COLUMN(J372)-COLUMN($B$4)+2,FALSE)</f>
        <v>是</v>
      </c>
      <c r="K372">
        <f ca="1" t="shared" si="90"/>
        <v>1</v>
      </c>
      <c r="L372" s="7">
        <f ca="1" t="shared" si="91"/>
        <v>1</v>
      </c>
      <c r="M372" s="7" cm="1">
        <f ca="1" t="array" ref="M372">IF(L371="",IF(OR(G371=0,G371=""),M371,""),IF(ROW()&lt;32,"",AVERAGE(IF(OFFSET(L$2,ROW()-31,0,30,1)&lt;&gt;"",OFFSET(L$2,ROW()-31,0,30,1)))))</f>
        <v>0.666666666666667</v>
      </c>
      <c r="N372" s="8">
        <f ca="1" t="shared" si="104"/>
        <v>0.656989247311828</v>
      </c>
      <c r="O372" s="7">
        <f ca="1" t="array" ref="O372">IF(L371="","",IF(ROW()&lt;32,"",AVERAGE(IF(OFFSET(L$2,ROW()-21,0,20,1)&lt;&gt;"",OFFSET(L$2,ROW()-21,0,20,1)))))</f>
        <v>0.65</v>
      </c>
      <c r="P372" s="8">
        <f ca="1" t="shared" si="95"/>
        <v>0.67258064516129</v>
      </c>
      <c r="Q372" s="7">
        <f ca="1" t="shared" si="92"/>
        <v>52.7624</v>
      </c>
      <c r="R372" s="7">
        <f ca="1" t="shared" si="94"/>
        <v>8074.7887999999</v>
      </c>
      <c r="S372" s="14">
        <f ca="1" t="shared" si="96"/>
        <v>-0.0483874978030667</v>
      </c>
      <c r="T372" s="15">
        <f ca="1" t="shared" si="97"/>
        <v>0.656989247311828</v>
      </c>
      <c r="U372" s="14">
        <f ca="1" t="shared" si="98"/>
        <v>0.054132978761769</v>
      </c>
      <c r="V372" s="9">
        <f ca="1" t="shared" si="99"/>
        <v>-1.9462731472633</v>
      </c>
      <c r="W372" s="16">
        <f ca="1" t="shared" si="105"/>
        <v>0.568862128322155</v>
      </c>
      <c r="X372" s="17">
        <f ca="1" t="shared" si="100"/>
        <v>-0.0370993954011999</v>
      </c>
      <c r="Y372" s="9">
        <f ca="1" t="shared" si="101"/>
        <v>0.100385111553736</v>
      </c>
      <c r="Z372" s="5">
        <f ca="1" t="shared" si="102"/>
        <v>0.0597223655232599</v>
      </c>
      <c r="AA372">
        <f ca="1" t="shared" si="93"/>
        <v>0</v>
      </c>
      <c r="AB372">
        <f ca="1" t="shared" si="89"/>
        <v>9748.4024</v>
      </c>
      <c r="AC372">
        <f ca="1" t="shared" si="103"/>
        <v>0</v>
      </c>
      <c r="AD372" s="5">
        <f ca="1" t="shared" si="88"/>
        <v>0</v>
      </c>
      <c r="AE372">
        <f ca="1">IF(X372&gt;=$Y$1,I372,0)</f>
        <v>0</v>
      </c>
    </row>
    <row r="373" spans="1:31">
      <c r="A373" cm="1">
        <f ca="1" t="array" ref="A373">INDEX(Sheet1!$A$2:$J$621,RANDBETWEEN(1,COUNTA(Sheet1!$A$2:$A$621)),COLUMN(A372))</f>
        <v>3275837</v>
      </c>
      <c r="B373" t="str">
        <f ca="1">VLOOKUP($A373,Sheet1!$A$2:$J$621,COLUMN(B373)-COLUMN($B$4)+2,FALSE)</f>
        <v>2025-04-20 02:47:17</v>
      </c>
      <c r="C373" t="str">
        <f ca="1">VLOOKUP($A373,Sheet1!$A$2:$J$621,COLUMN(C373)-COLUMN($B$4)+2,FALSE)</f>
        <v>小单31.45  小双34.28  大单34.28</v>
      </c>
      <c r="D373" t="str">
        <f ca="1">VLOOKUP($A373,Sheet1!$A$2:$J$621,COLUMN(D373)-COLUMN($B$4)+2,FALSE)</f>
        <v>小单</v>
      </c>
      <c r="E373">
        <f ca="1">VLOOKUP($A373,Sheet1!$A$2:$J$621,COLUMN(E373)-COLUMN($B$4)+2,FALSE)</f>
        <v>100.01</v>
      </c>
      <c r="F373">
        <f ca="1">VLOOKUP($A373,Sheet1!$A$2:$J$621,COLUMN(F373)-COLUMN($B$4)+2,FALSE)</f>
        <v>13</v>
      </c>
      <c r="G373" t="str">
        <f ca="1">VLOOKUP($A373,Sheet1!$A$2:$J$621,COLUMN(G373)-COLUMN($B$4)+2,FALSE)</f>
        <v>小单</v>
      </c>
      <c r="H373">
        <f ca="1">VLOOKUP($A373,Sheet1!$A$2:$J$621,COLUMN(H373)-COLUMN($B$4)+2,FALSE)</f>
        <v>0</v>
      </c>
      <c r="I373">
        <f ca="1">VLOOKUP($A373,Sheet1!$A$2:$J$621,COLUMN(I373)-COLUMN($B$4)+2,FALSE)</f>
        <v>-100.01</v>
      </c>
      <c r="J373" t="str">
        <f ca="1">VLOOKUP($A373,Sheet1!$A$2:$J$621,COLUMN(J373)-COLUMN($B$4)+2,FALSE)</f>
        <v>否</v>
      </c>
      <c r="K373">
        <f ca="1" t="shared" si="90"/>
        <v>0</v>
      </c>
      <c r="L373" s="7">
        <f ca="1" t="shared" si="91"/>
        <v>1</v>
      </c>
      <c r="M373" s="7" cm="1">
        <f ca="1" t="array" ref="M373">IF(L372="",IF(OR(G372=0,G372=""),M372,""),IF(ROW()&lt;32,"",AVERAGE(IF(OFFSET(L$2,ROW()-31,0,30,1)&lt;&gt;"",OFFSET(L$2,ROW()-31,0,30,1)))))</f>
        <v>0.7</v>
      </c>
      <c r="N373" s="8">
        <f ca="1" t="shared" si="104"/>
        <v>0.688172043010753</v>
      </c>
      <c r="O373" s="7">
        <f ca="1" t="array" ref="O373">IF(L372="","",IF(ROW()&lt;32,"",AVERAGE(IF(OFFSET(L$2,ROW()-21,0,20,1)&lt;&gt;"",OFFSET(L$2,ROW()-21,0,20,1)))))</f>
        <v>0.65</v>
      </c>
      <c r="P373" s="8">
        <f ca="1" t="shared" si="95"/>
        <v>0.67258064516129</v>
      </c>
      <c r="Q373" s="7">
        <f ca="1" t="shared" si="92"/>
        <v>-68.1</v>
      </c>
      <c r="R373" s="7">
        <f ca="1" t="shared" si="94"/>
        <v>8006.6887999999</v>
      </c>
      <c r="S373" s="14">
        <f ca="1" t="shared" si="96"/>
        <v>-0.0306294065198349</v>
      </c>
      <c r="T373" s="15">
        <f ca="1" t="shared" si="97"/>
        <v>0.688172043010753</v>
      </c>
      <c r="U373" s="14">
        <f ca="1" t="shared" si="98"/>
        <v>0.0470540345831666</v>
      </c>
      <c r="V373" s="9">
        <f ca="1" t="shared" si="99"/>
        <v>-2.11652790604406</v>
      </c>
      <c r="W373" s="16">
        <f ca="1" t="shared" si="105"/>
        <v>0.653207698106241</v>
      </c>
      <c r="X373" s="17">
        <f ca="1" t="shared" si="100"/>
        <v>-0.0320026445225319</v>
      </c>
      <c r="Y373" s="9">
        <f ca="1" t="shared" si="101"/>
        <v>0.0940604312396513</v>
      </c>
      <c r="Z373" s="5">
        <f ca="1" t="shared" si="102"/>
        <v>0.063256085871007</v>
      </c>
      <c r="AA373">
        <f ca="1" t="shared" si="93"/>
        <v>0</v>
      </c>
      <c r="AB373">
        <f ca="1" t="shared" si="89"/>
        <v>9748.4024</v>
      </c>
      <c r="AC373">
        <f ca="1" t="shared" si="103"/>
        <v>0</v>
      </c>
      <c r="AD373" s="5">
        <f ca="1" t="shared" si="88"/>
        <v>0</v>
      </c>
      <c r="AE373">
        <f ca="1">IF(X373&gt;=$Y$1,I373,0)</f>
        <v>0</v>
      </c>
    </row>
    <row r="374" spans="1:31">
      <c r="A374" cm="1">
        <f ca="1" t="array" ref="A374">INDEX(Sheet1!$A$2:$J$621,RANDBETWEEN(1,COUNTA(Sheet1!$A$2:$A$621)),COLUMN(A373))</f>
        <v>3275979</v>
      </c>
      <c r="B374" t="str">
        <f ca="1">VLOOKUP($A374,Sheet1!$A$2:$J$621,COLUMN(B374)-COLUMN($B$4)+2,FALSE)</f>
        <v>2025-04-20 11:04:18</v>
      </c>
      <c r="C374" t="str">
        <f ca="1">VLOOKUP($A374,Sheet1!$A$2:$J$621,COLUMN(C374)-COLUMN($B$4)+2,FALSE)</f>
        <v>小单31.45  小双34.28  大单34.28</v>
      </c>
      <c r="D374" t="str">
        <f ca="1">VLOOKUP($A374,Sheet1!$A$2:$J$621,COLUMN(D374)-COLUMN($B$4)+2,FALSE)</f>
        <v>小单</v>
      </c>
      <c r="E374">
        <f ca="1">VLOOKUP($A374,Sheet1!$A$2:$J$621,COLUMN(E374)-COLUMN($B$4)+2,FALSE)</f>
        <v>100.01</v>
      </c>
      <c r="F374">
        <f ca="1">VLOOKUP($A374,Sheet1!$A$2:$J$621,COLUMN(F374)-COLUMN($B$4)+2,FALSE)</f>
        <v>14</v>
      </c>
      <c r="G374" t="str">
        <f ca="1">VLOOKUP($A374,Sheet1!$A$2:$J$621,COLUMN(G374)-COLUMN($B$4)+2,FALSE)</f>
        <v>大双</v>
      </c>
      <c r="H374">
        <f ca="1">VLOOKUP($A374,Sheet1!$A$2:$J$621,COLUMN(H374)-COLUMN($B$4)+2,FALSE)</f>
        <v>0</v>
      </c>
      <c r="I374">
        <f ca="1">VLOOKUP($A374,Sheet1!$A$2:$J$621,COLUMN(I374)-COLUMN($B$4)+2,FALSE)</f>
        <v>-100.01</v>
      </c>
      <c r="J374" t="str">
        <f ca="1">VLOOKUP($A374,Sheet1!$A$2:$J$621,COLUMN(J374)-COLUMN($B$4)+2,FALSE)</f>
        <v>否</v>
      </c>
      <c r="K374">
        <f ca="1" t="shared" si="90"/>
        <v>0</v>
      </c>
      <c r="L374" s="7">
        <f ca="1" t="shared" si="91"/>
        <v>0</v>
      </c>
      <c r="M374" s="7" cm="1">
        <f ca="1" t="array" ref="M374">IF(L373="",IF(OR(G373=0,G373=""),M373,""),IF(ROW()&lt;32,"",AVERAGE(IF(OFFSET(L$2,ROW()-31,0,30,1)&lt;&gt;"",OFFSET(L$2,ROW()-31,0,30,1)))))</f>
        <v>0.666666666666667</v>
      </c>
      <c r="N374" s="8">
        <f ca="1" t="shared" si="104"/>
        <v>0.719354838709677</v>
      </c>
      <c r="O374" s="7">
        <f ca="1" t="array" ref="O374">IF(L373="","",IF(ROW()&lt;32,"",AVERAGE(IF(OFFSET(L$2,ROW()-21,0,20,1)&lt;&gt;"",OFFSET(L$2,ROW()-21,0,20,1)))))</f>
        <v>0.65</v>
      </c>
      <c r="P374" s="8">
        <f ca="1" t="shared" si="95"/>
        <v>0.67258064516129</v>
      </c>
      <c r="Q374" s="7">
        <f ca="1" t="shared" si="92"/>
        <v>-100.01</v>
      </c>
      <c r="R374" s="7">
        <f ca="1" t="shared" si="94"/>
        <v>7906.6787999999</v>
      </c>
      <c r="S374" s="14">
        <f ca="1" t="shared" si="96"/>
        <v>-0.0308818763340273</v>
      </c>
      <c r="T374" s="15">
        <f ca="1" t="shared" si="97"/>
        <v>0.719354838709677</v>
      </c>
      <c r="U374" s="14">
        <f ca="1" t="shared" si="98"/>
        <v>0.0470540345831666</v>
      </c>
      <c r="V374" s="9">
        <f ca="1" t="shared" si="99"/>
        <v>-2.32645525073206</v>
      </c>
      <c r="W374" s="16">
        <f ca="1" t="shared" si="105"/>
        <v>0.653202673702185</v>
      </c>
      <c r="X374" s="17">
        <f ca="1" t="shared" si="100"/>
        <v>-0.04683506323621</v>
      </c>
      <c r="Y374" s="9">
        <f ca="1" t="shared" si="101"/>
        <v>0.0878190907105236</v>
      </c>
      <c r="Z374" s="5">
        <f ca="1" t="shared" si="102"/>
        <v>0.0674722286588422</v>
      </c>
      <c r="AA374">
        <f ca="1" t="shared" si="93"/>
        <v>0</v>
      </c>
      <c r="AB374">
        <f ca="1" t="shared" si="89"/>
        <v>9748.4024</v>
      </c>
      <c r="AC374">
        <f ca="1" t="shared" si="103"/>
        <v>1</v>
      </c>
      <c r="AD374" s="5">
        <f ca="1" t="shared" si="88"/>
        <v>0</v>
      </c>
      <c r="AE374">
        <f ca="1">IF(X374&gt;=$Y$1,I374,0)</f>
        <v>0</v>
      </c>
    </row>
    <row r="375" spans="1:31">
      <c r="A375" cm="1">
        <f ca="1" t="array" ref="A375">INDEX(Sheet1!$A$2:$J$621,RANDBETWEEN(1,COUNTA(Sheet1!$A$2:$A$621)),COLUMN(A374))</f>
        <v>3275808</v>
      </c>
      <c r="B375" t="str">
        <f ca="1">VLOOKUP($A375,Sheet1!$A$2:$J$621,COLUMN(B375)-COLUMN($B$4)+2,FALSE)</f>
        <v>2025-04-20 01:05:41</v>
      </c>
      <c r="C375" t="str">
        <f ca="1">VLOOKUP($A375,Sheet1!$A$2:$J$621,COLUMN(C375)-COLUMN($B$4)+2,FALSE)</f>
        <v>大双31.45  小双34.28  大单34.28</v>
      </c>
      <c r="D375" t="str">
        <f ca="1">VLOOKUP($A375,Sheet1!$A$2:$J$621,COLUMN(D375)-COLUMN($B$4)+2,FALSE)</f>
        <v>大双</v>
      </c>
      <c r="E375">
        <f ca="1">VLOOKUP($A375,Sheet1!$A$2:$J$621,COLUMN(E375)-COLUMN($B$4)+2,FALSE)</f>
        <v>100.01</v>
      </c>
      <c r="F375">
        <f ca="1">VLOOKUP($A375,Sheet1!$A$2:$J$621,COLUMN(F375)-COLUMN($B$4)+2,FALSE)</f>
        <v>12</v>
      </c>
      <c r="G375" t="str">
        <f ca="1">VLOOKUP($A375,Sheet1!$A$2:$J$621,COLUMN(G375)-COLUMN($B$4)+2,FALSE)</f>
        <v>小双</v>
      </c>
      <c r="H375">
        <f ca="1">VLOOKUP($A375,Sheet1!$A$2:$J$621,COLUMN(H375)-COLUMN($B$4)+2,FALSE)</f>
        <v>148.4324</v>
      </c>
      <c r="I375">
        <f ca="1">VLOOKUP($A375,Sheet1!$A$2:$J$621,COLUMN(I375)-COLUMN($B$4)+2,FALSE)</f>
        <v>48.4224</v>
      </c>
      <c r="J375" t="str">
        <f ca="1">VLOOKUP($A375,Sheet1!$A$2:$J$621,COLUMN(J375)-COLUMN($B$4)+2,FALSE)</f>
        <v>是</v>
      </c>
      <c r="K375">
        <f ca="1" t="shared" si="90"/>
        <v>1</v>
      </c>
      <c r="L375" s="7">
        <f ca="1" t="shared" si="91"/>
        <v>1</v>
      </c>
      <c r="M375" s="7" cm="1">
        <f ca="1" t="array" ref="M375">IF(L374="",IF(OR(G374=0,G374=""),M374,""),IF(ROW()&lt;32,"",AVERAGE(IF(OFFSET(L$2,ROW()-31,0,30,1)&lt;&gt;"",OFFSET(L$2,ROW()-31,0,30,1)))))</f>
        <v>0.666666666666667</v>
      </c>
      <c r="N375" s="8">
        <f ca="1" t="shared" si="104"/>
        <v>0.623655913978495</v>
      </c>
      <c r="O375" s="7">
        <f ca="1" t="array" ref="O375">IF(L374="","",IF(ROW()&lt;32,"",AVERAGE(IF(OFFSET(L$2,ROW()-21,0,20,1)&lt;&gt;"",OFFSET(L$2,ROW()-21,0,20,1)))))</f>
        <v>0.65</v>
      </c>
      <c r="P375" s="8">
        <f ca="1" t="shared" si="95"/>
        <v>0.608064516129032</v>
      </c>
      <c r="Q375" s="7">
        <f ca="1" t="shared" si="92"/>
        <v>48.4224</v>
      </c>
      <c r="R375" s="7">
        <f ca="1" t="shared" si="94"/>
        <v>7955.1011999999</v>
      </c>
      <c r="S375" s="14">
        <f ca="1" t="shared" si="96"/>
        <v>-0.0490572644007718</v>
      </c>
      <c r="T375" s="15">
        <f ca="1" t="shared" si="97"/>
        <v>0.623655913978495</v>
      </c>
      <c r="U375" s="14">
        <f ca="1" t="shared" si="98"/>
        <v>0.0550510630181187</v>
      </c>
      <c r="V375" s="9">
        <f ca="1" t="shared" si="99"/>
        <v>-2.46217687159352</v>
      </c>
      <c r="W375" s="16">
        <f ca="1" t="shared" si="105"/>
        <v>0.653197649375423</v>
      </c>
      <c r="X375" s="17">
        <f ca="1" t="shared" si="100"/>
        <v>-0.0873992376517782</v>
      </c>
      <c r="Y375" s="9">
        <f ca="1" t="shared" si="101"/>
        <v>0.0797602591960247</v>
      </c>
      <c r="Z375" s="5">
        <f ca="1" t="shared" si="102"/>
        <v>0.0732347177675142</v>
      </c>
      <c r="AA375">
        <f ca="1" t="shared" si="93"/>
        <v>0</v>
      </c>
      <c r="AB375">
        <f ca="1" t="shared" si="89"/>
        <v>9748.4024</v>
      </c>
      <c r="AC375">
        <f ca="1" t="shared" si="103"/>
        <v>1</v>
      </c>
      <c r="AD375" s="5">
        <f ca="1" t="shared" si="88"/>
        <v>0</v>
      </c>
      <c r="AE375">
        <f ca="1">IF(X375&gt;=$Y$1,I375,0)</f>
        <v>0</v>
      </c>
    </row>
    <row r="376" spans="1:31">
      <c r="A376" cm="1">
        <f ca="1" t="array" ref="A376">INDEX(Sheet1!$A$2:$J$621,RANDBETWEEN(1,COUNTA(Sheet1!$A$2:$A$621)),COLUMN(A375))</f>
        <v>3275457</v>
      </c>
      <c r="B376" t="str">
        <f ca="1">VLOOKUP($A376,Sheet1!$A$2:$J$621,COLUMN(B376)-COLUMN($B$4)+2,FALSE)</f>
        <v>2025-04-19 04:04:13</v>
      </c>
      <c r="C376" t="str">
        <f ca="1">VLOOKUP($A376,Sheet1!$A$2:$J$621,COLUMN(C376)-COLUMN($B$4)+2,FALSE)</f>
        <v>小单31.45  小双34.28  大单34.28</v>
      </c>
      <c r="D376" t="str">
        <f ca="1">VLOOKUP($A376,Sheet1!$A$2:$J$621,COLUMN(D376)-COLUMN($B$4)+2,FALSE)</f>
        <v>小单</v>
      </c>
      <c r="E376">
        <f ca="1">VLOOKUP($A376,Sheet1!$A$2:$J$621,COLUMN(E376)-COLUMN($B$4)+2,FALSE)</f>
        <v>100.01</v>
      </c>
      <c r="F376">
        <f ca="1">VLOOKUP($A376,Sheet1!$A$2:$J$621,COLUMN(F376)-COLUMN($B$4)+2,FALSE)</f>
        <v>13</v>
      </c>
      <c r="G376" t="str">
        <f ca="1">VLOOKUP($A376,Sheet1!$A$2:$J$621,COLUMN(G376)-COLUMN($B$4)+2,FALSE)</f>
        <v>小单</v>
      </c>
      <c r="H376">
        <f ca="1">VLOOKUP($A376,Sheet1!$A$2:$J$621,COLUMN(H376)-COLUMN($B$4)+2,FALSE)</f>
        <v>0</v>
      </c>
      <c r="I376">
        <f ca="1">VLOOKUP($A376,Sheet1!$A$2:$J$621,COLUMN(I376)-COLUMN($B$4)+2,FALSE)</f>
        <v>-100.01</v>
      </c>
      <c r="J376" t="str">
        <f ca="1">VLOOKUP($A376,Sheet1!$A$2:$J$621,COLUMN(J376)-COLUMN($B$4)+2,FALSE)</f>
        <v>否</v>
      </c>
      <c r="K376">
        <f ca="1" t="shared" si="90"/>
        <v>0</v>
      </c>
      <c r="L376" s="7">
        <f ca="1" t="shared" si="91"/>
        <v>1</v>
      </c>
      <c r="M376" s="7" cm="1">
        <f ca="1" t="array" ref="M376">IF(L375="",IF(OR(G375=0,G375=""),M375,""),IF(ROW()&lt;32,"",AVERAGE(IF(OFFSET(L$2,ROW()-31,0,30,1)&lt;&gt;"",OFFSET(L$2,ROW()-31,0,30,1)))))</f>
        <v>0.666666666666667</v>
      </c>
      <c r="N376" s="8">
        <f ca="1" t="shared" si="104"/>
        <v>0.688172043010753</v>
      </c>
      <c r="O376" s="7">
        <f ca="1" t="array" ref="O376">IF(L375="","",IF(ROW()&lt;32,"",AVERAGE(IF(OFFSET(L$2,ROW()-21,0,20,1)&lt;&gt;"",OFFSET(L$2,ROW()-21,0,20,1)))))</f>
        <v>0.65</v>
      </c>
      <c r="P376" s="8">
        <f ca="1" t="shared" si="95"/>
        <v>0.67258064516129</v>
      </c>
      <c r="Q376" s="7">
        <f ca="1" t="shared" si="92"/>
        <v>-68.1</v>
      </c>
      <c r="R376" s="7">
        <f ca="1" t="shared" si="94"/>
        <v>7887.0011999999</v>
      </c>
      <c r="S376" s="14">
        <f ca="1" t="shared" si="96"/>
        <v>-0.0492639687698848</v>
      </c>
      <c r="T376" s="15">
        <f ca="1" t="shared" si="97"/>
        <v>0.688172043010753</v>
      </c>
      <c r="U376" s="14">
        <f ca="1" t="shared" si="98"/>
        <v>0.0550510630181187</v>
      </c>
      <c r="V376" s="9">
        <f ca="1" t="shared" si="99"/>
        <v>-2.62776121668166</v>
      </c>
      <c r="W376" s="16">
        <f ca="1" t="shared" si="105"/>
        <v>0.649877238323795</v>
      </c>
      <c r="X376" s="17">
        <f ca="1" t="shared" si="100"/>
        <v>-0.0914484987700365</v>
      </c>
      <c r="Y376" s="9">
        <f ca="1" t="shared" si="101"/>
        <v>0.0715015046666571</v>
      </c>
      <c r="Z376" s="5">
        <f ca="1" t="shared" si="102"/>
        <v>0.0779541421571672</v>
      </c>
      <c r="AA376">
        <f ca="1" t="shared" si="93"/>
        <v>0</v>
      </c>
      <c r="AB376">
        <f ca="1" t="shared" si="89"/>
        <v>9748.4024</v>
      </c>
      <c r="AC376">
        <f ca="1" t="shared" si="103"/>
        <v>0</v>
      </c>
      <c r="AD376" s="5">
        <f ca="1" t="shared" si="88"/>
        <v>0</v>
      </c>
      <c r="AE376">
        <f ca="1">IF(X376&gt;=$Y$1,I376,0)</f>
        <v>0</v>
      </c>
    </row>
    <row r="377" spans="1:31">
      <c r="A377" cm="1">
        <f ca="1" t="array" ref="A377">INDEX(Sheet1!$A$2:$J$621,RANDBETWEEN(1,COUNTA(Sheet1!$A$2:$A$621)),COLUMN(A376))</f>
        <v>3275843</v>
      </c>
      <c r="B377" t="str">
        <f ca="1">VLOOKUP($A377,Sheet1!$A$2:$J$621,COLUMN(B377)-COLUMN($B$4)+2,FALSE)</f>
        <v>2025-04-20 03:08:12</v>
      </c>
      <c r="C377" t="str">
        <f ca="1">VLOOKUP($A377,Sheet1!$A$2:$J$621,COLUMN(C377)-COLUMN($B$4)+2,FALSE)</f>
        <v>小单31.45  小双34.28  大单34.28</v>
      </c>
      <c r="D377" t="str">
        <f ca="1">VLOOKUP($A377,Sheet1!$A$2:$J$621,COLUMN(D377)-COLUMN($B$4)+2,FALSE)</f>
        <v>小单</v>
      </c>
      <c r="E377">
        <f ca="1">VLOOKUP($A377,Sheet1!$A$2:$J$621,COLUMN(E377)-COLUMN($B$4)+2,FALSE)</f>
        <v>100.01</v>
      </c>
      <c r="F377">
        <f ca="1">VLOOKUP($A377,Sheet1!$A$2:$J$621,COLUMN(F377)-COLUMN($B$4)+2,FALSE)</f>
        <v>17</v>
      </c>
      <c r="G377" t="str">
        <f ca="1">VLOOKUP($A377,Sheet1!$A$2:$J$621,COLUMN(G377)-COLUMN($B$4)+2,FALSE)</f>
        <v>大单</v>
      </c>
      <c r="H377">
        <f ca="1">VLOOKUP($A377,Sheet1!$A$2:$J$621,COLUMN(H377)-COLUMN($B$4)+2,FALSE)</f>
        <v>148.4324</v>
      </c>
      <c r="I377">
        <f ca="1">VLOOKUP($A377,Sheet1!$A$2:$J$621,COLUMN(I377)-COLUMN($B$4)+2,FALSE)</f>
        <v>48.4224</v>
      </c>
      <c r="J377" t="str">
        <f ca="1">VLOOKUP($A377,Sheet1!$A$2:$J$621,COLUMN(J377)-COLUMN($B$4)+2,FALSE)</f>
        <v>是</v>
      </c>
      <c r="K377">
        <f ca="1" t="shared" si="90"/>
        <v>1</v>
      </c>
      <c r="L377" s="7">
        <f ca="1" t="shared" si="91"/>
        <v>1</v>
      </c>
      <c r="M377" s="7" cm="1">
        <f ca="1" t="array" ref="M377">IF(L376="",IF(OR(G376=0,G376=""),M376,""),IF(ROW()&lt;32,"",AVERAGE(IF(OFFSET(L$2,ROW()-31,0,30,1)&lt;&gt;"",OFFSET(L$2,ROW()-31,0,30,1)))))</f>
        <v>0.7</v>
      </c>
      <c r="N377" s="8">
        <f ca="1" t="shared" si="104"/>
        <v>0.688172043010753</v>
      </c>
      <c r="O377" s="7">
        <f ca="1" t="array" ref="O377">IF(L376="","",IF(ROW()&lt;32,"",AVERAGE(IF(OFFSET(L$2,ROW()-21,0,20,1)&lt;&gt;"",OFFSET(L$2,ROW()-21,0,20,1)))))</f>
        <v>0.65</v>
      </c>
      <c r="P377" s="8">
        <f ca="1" t="shared" si="95"/>
        <v>0.67258064516129</v>
      </c>
      <c r="Q377" s="7">
        <f ca="1" t="shared" si="92"/>
        <v>48.4224</v>
      </c>
      <c r="R377" s="7">
        <f ca="1" t="shared" si="94"/>
        <v>7935.4235999999</v>
      </c>
      <c r="S377" s="14">
        <f ca="1" t="shared" si="96"/>
        <v>-0.0460012860292622</v>
      </c>
      <c r="T377" s="15">
        <f ca="1" t="shared" si="97"/>
        <v>0.688172043010753</v>
      </c>
      <c r="U377" s="14">
        <f ca="1" t="shared" si="98"/>
        <v>0.0465955184701517</v>
      </c>
      <c r="V377" s="9">
        <f ca="1" t="shared" si="99"/>
        <v>-3.19446938349619</v>
      </c>
      <c r="W377" s="16">
        <f ca="1" t="shared" si="105"/>
        <v>0.565787342242284</v>
      </c>
      <c r="X377" s="17">
        <f ca="1" t="shared" si="100"/>
        <v>-0.153012836873064</v>
      </c>
      <c r="Y377" s="9">
        <f ca="1" t="shared" si="101"/>
        <v>0.0608598546349933</v>
      </c>
      <c r="Z377" s="5">
        <f ca="1" t="shared" si="102"/>
        <v>0.0857010396767823</v>
      </c>
      <c r="AA377">
        <f ca="1" t="shared" si="93"/>
        <v>0</v>
      </c>
      <c r="AB377">
        <f ca="1" t="shared" si="89"/>
        <v>9748.4024</v>
      </c>
      <c r="AC377">
        <f ca="1" t="shared" si="103"/>
        <v>1</v>
      </c>
      <c r="AD377" s="5">
        <f ca="1" t="shared" si="88"/>
        <v>0</v>
      </c>
      <c r="AE377">
        <f ca="1">IF(X377&gt;=$Y$1,I377,0)</f>
        <v>0</v>
      </c>
    </row>
    <row r="378" spans="1:31">
      <c r="A378" cm="1">
        <f ca="1" t="array" ref="A378">INDEX(Sheet1!$A$2:$J$621,RANDBETWEEN(1,COUNTA(Sheet1!$A$2:$A$621)),COLUMN(A377))</f>
        <v>3275864</v>
      </c>
      <c r="B378" t="str">
        <f ca="1">VLOOKUP($A378,Sheet1!$A$2:$J$621,COLUMN(B378)-COLUMN($B$4)+2,FALSE)</f>
        <v>2025-04-20 04:21:41</v>
      </c>
      <c r="C378" t="str">
        <f ca="1">VLOOKUP($A378,Sheet1!$A$2:$J$621,COLUMN(C378)-COLUMN($B$4)+2,FALSE)</f>
        <v>小单31.45  小双34.28  大单34.28</v>
      </c>
      <c r="D378" t="str">
        <f ca="1">VLOOKUP($A378,Sheet1!$A$2:$J$621,COLUMN(D378)-COLUMN($B$4)+2,FALSE)</f>
        <v>小单</v>
      </c>
      <c r="E378">
        <f ca="1">VLOOKUP($A378,Sheet1!$A$2:$J$621,COLUMN(E378)-COLUMN($B$4)+2,FALSE)</f>
        <v>100.01</v>
      </c>
      <c r="F378">
        <f ca="1">VLOOKUP($A378,Sheet1!$A$2:$J$621,COLUMN(F378)-COLUMN($B$4)+2,FALSE)</f>
        <v>4</v>
      </c>
      <c r="G378" t="str">
        <f ca="1">VLOOKUP($A378,Sheet1!$A$2:$J$621,COLUMN(G378)-COLUMN($B$4)+2,FALSE)</f>
        <v>小双</v>
      </c>
      <c r="H378">
        <f ca="1">VLOOKUP($A378,Sheet1!$A$2:$J$621,COLUMN(H378)-COLUMN($B$4)+2,FALSE)</f>
        <v>148.4324</v>
      </c>
      <c r="I378">
        <f ca="1">VLOOKUP($A378,Sheet1!$A$2:$J$621,COLUMN(I378)-COLUMN($B$4)+2,FALSE)</f>
        <v>48.4224</v>
      </c>
      <c r="J378" t="str">
        <f ca="1">VLOOKUP($A378,Sheet1!$A$2:$J$621,COLUMN(J378)-COLUMN($B$4)+2,FALSE)</f>
        <v>是</v>
      </c>
      <c r="K378">
        <f ca="1" t="shared" si="90"/>
        <v>1</v>
      </c>
      <c r="L378" s="7">
        <f ca="1" t="shared" si="91"/>
        <v>1</v>
      </c>
      <c r="M378" s="7" cm="1">
        <f ca="1" t="array" ref="M378">IF(L377="",IF(OR(G377=0,G377=""),M377,""),IF(ROW()&lt;32,"",AVERAGE(IF(OFFSET(L$2,ROW()-31,0,30,1)&lt;&gt;"",OFFSET(L$2,ROW()-31,0,30,1)))))</f>
        <v>0.7</v>
      </c>
      <c r="N378" s="8">
        <f ca="1" t="shared" si="104"/>
        <v>0.719354838709677</v>
      </c>
      <c r="O378" s="7">
        <f ca="1" t="array" ref="O378">IF(L377="","",IF(ROW()&lt;32,"",AVERAGE(IF(OFFSET(L$2,ROW()-21,0,20,1)&lt;&gt;"",OFFSET(L$2,ROW()-21,0,20,1)))))</f>
        <v>0.7</v>
      </c>
      <c r="P378" s="8">
        <f ca="1" t="shared" si="95"/>
        <v>0.719354838709677</v>
      </c>
      <c r="Q378" s="7">
        <f ca="1" t="shared" si="92"/>
        <v>48.4224</v>
      </c>
      <c r="R378" s="7">
        <f ca="1" t="shared" si="94"/>
        <v>7983.8459999999</v>
      </c>
      <c r="S378" s="14">
        <f ca="1" t="shared" si="96"/>
        <v>-0.0321719366065607</v>
      </c>
      <c r="T378" s="15">
        <f ca="1" t="shared" si="97"/>
        <v>0.719354838709677</v>
      </c>
      <c r="U378" s="14">
        <f ca="1" t="shared" si="98"/>
        <v>0.0465955184701517</v>
      </c>
      <c r="V378" s="9">
        <f ca="1" t="shared" si="99"/>
        <v>-3.4600835022915</v>
      </c>
      <c r="W378" s="16">
        <f ca="1" t="shared" si="105"/>
        <v>0.646551854102408</v>
      </c>
      <c r="X378" s="17">
        <f ca="1" t="shared" si="100"/>
        <v>-0.161112433599988</v>
      </c>
      <c r="Y378" s="9">
        <f ca="1" t="shared" si="101"/>
        <v>0.0504675092475344</v>
      </c>
      <c r="Z378" s="5">
        <f ca="1" t="shared" si="102"/>
        <v>0.0927915268277606</v>
      </c>
      <c r="AA378">
        <f ca="1" t="shared" si="93"/>
        <v>0</v>
      </c>
      <c r="AB378">
        <f ca="1" t="shared" si="89"/>
        <v>9748.4024</v>
      </c>
      <c r="AC378">
        <f ca="1" t="shared" si="103"/>
        <v>0</v>
      </c>
      <c r="AD378" s="5">
        <f ca="1" t="shared" si="88"/>
        <v>0</v>
      </c>
      <c r="AE378">
        <f ca="1">IF(X378&gt;=$Y$1,I378,0)</f>
        <v>0</v>
      </c>
    </row>
    <row r="379" spans="1:31">
      <c r="A379" cm="1">
        <f ca="1" t="array" ref="A379">INDEX(Sheet1!$A$2:$J$621,RANDBETWEEN(1,COUNTA(Sheet1!$A$2:$A$621)),COLUMN(A378))</f>
        <v>3275840</v>
      </c>
      <c r="B379" t="str">
        <f ca="1">VLOOKUP($A379,Sheet1!$A$2:$J$621,COLUMN(B379)-COLUMN($B$4)+2,FALSE)</f>
        <v>2025-04-20 02:57:50</v>
      </c>
      <c r="C379" t="str">
        <f ca="1">VLOOKUP($A379,Sheet1!$A$2:$J$621,COLUMN(C379)-COLUMN($B$4)+2,FALSE)</f>
        <v>小单31.45  小双34.28  大单34.28</v>
      </c>
      <c r="D379" t="str">
        <f ca="1">VLOOKUP($A379,Sheet1!$A$2:$J$621,COLUMN(D379)-COLUMN($B$4)+2,FALSE)</f>
        <v>小单</v>
      </c>
      <c r="E379">
        <f ca="1">VLOOKUP($A379,Sheet1!$A$2:$J$621,COLUMN(E379)-COLUMN($B$4)+2,FALSE)</f>
        <v>100.01</v>
      </c>
      <c r="F379">
        <f ca="1">VLOOKUP($A379,Sheet1!$A$2:$J$621,COLUMN(F379)-COLUMN($B$4)+2,FALSE)</f>
        <v>6</v>
      </c>
      <c r="G379" t="str">
        <f ca="1">VLOOKUP($A379,Sheet1!$A$2:$J$621,COLUMN(G379)-COLUMN($B$4)+2,FALSE)</f>
        <v>小双</v>
      </c>
      <c r="H379">
        <f ca="1">VLOOKUP($A379,Sheet1!$A$2:$J$621,COLUMN(H379)-COLUMN($B$4)+2,FALSE)</f>
        <v>148.4324</v>
      </c>
      <c r="I379">
        <f ca="1">VLOOKUP($A379,Sheet1!$A$2:$J$621,COLUMN(I379)-COLUMN($B$4)+2,FALSE)</f>
        <v>48.4224</v>
      </c>
      <c r="J379" t="str">
        <f ca="1">VLOOKUP($A379,Sheet1!$A$2:$J$621,COLUMN(J379)-COLUMN($B$4)+2,FALSE)</f>
        <v>是</v>
      </c>
      <c r="K379">
        <f ca="1" t="shared" si="90"/>
        <v>1</v>
      </c>
      <c r="L379" s="7">
        <f ca="1" t="shared" si="91"/>
        <v>1</v>
      </c>
      <c r="M379" s="7" cm="1">
        <f ca="1" t="array" ref="M379">IF(L378="",IF(OR(G378=0,G378=""),M378,""),IF(ROW()&lt;32,"",AVERAGE(IF(OFFSET(L$2,ROW()-31,0,30,1)&lt;&gt;"",OFFSET(L$2,ROW()-31,0,30,1)))))</f>
        <v>0.7</v>
      </c>
      <c r="N379" s="8">
        <f ca="1" t="shared" si="104"/>
        <v>0.719354838709677</v>
      </c>
      <c r="O379" s="7">
        <f ca="1" t="array" ref="O379">IF(L378="","",IF(ROW()&lt;32,"",AVERAGE(IF(OFFSET(L$2,ROW()-21,0,20,1)&lt;&gt;"",OFFSET(L$2,ROW()-21,0,20,1)))))</f>
        <v>0.7</v>
      </c>
      <c r="P379" s="8">
        <f ca="1" t="shared" si="95"/>
        <v>0.719354838709677</v>
      </c>
      <c r="Q379" s="7">
        <f ca="1" t="shared" si="92"/>
        <v>48.4224</v>
      </c>
      <c r="R379" s="7">
        <f ca="1" t="shared" si="94"/>
        <v>8032.2683999999</v>
      </c>
      <c r="S379" s="14">
        <f ca="1" t="shared" si="96"/>
        <v>-0.032492166961724</v>
      </c>
      <c r="T379" s="15">
        <f ca="1" t="shared" si="97"/>
        <v>0.719354838709677</v>
      </c>
      <c r="U379" s="14">
        <f ca="1" t="shared" si="98"/>
        <v>0.0465955184701517</v>
      </c>
      <c r="V379" s="9">
        <f ca="1" t="shared" si="99"/>
        <v>-3.50012163481347</v>
      </c>
      <c r="W379" s="16">
        <f ca="1" t="shared" si="105"/>
        <v>0.740776108458532</v>
      </c>
      <c r="X379" s="17">
        <f ca="1" t="shared" si="100"/>
        <v>-0.155789890523121</v>
      </c>
      <c r="Y379" s="9">
        <f ca="1" t="shared" si="101"/>
        <v>0.0403752630557153</v>
      </c>
      <c r="Z379" s="5">
        <f ca="1" t="shared" si="102"/>
        <v>0.0980612662404578</v>
      </c>
      <c r="AA379">
        <f ca="1" t="shared" si="93"/>
        <v>0</v>
      </c>
      <c r="AB379">
        <f ca="1" t="shared" si="89"/>
        <v>9748.4024</v>
      </c>
      <c r="AC379">
        <f ca="1" t="shared" si="103"/>
        <v>0</v>
      </c>
      <c r="AD379" s="5">
        <f ca="1" t="shared" si="88"/>
        <v>0</v>
      </c>
      <c r="AE379">
        <f ca="1">IF(X379&gt;=$Y$1,I379,0)</f>
        <v>0</v>
      </c>
    </row>
    <row r="380" spans="1:31">
      <c r="A380" cm="1">
        <f ca="1" t="array" ref="A380">INDEX(Sheet1!$A$2:$J$621,RANDBETWEEN(1,COUNTA(Sheet1!$A$2:$A$621)),COLUMN(A379))</f>
        <v>3276066</v>
      </c>
      <c r="B380" t="str">
        <f ca="1">VLOOKUP($A380,Sheet1!$A$2:$J$621,COLUMN(B380)-COLUMN($B$4)+2,FALSE)</f>
        <v>2025-04-20 16:08:42</v>
      </c>
      <c r="C380" t="str">
        <f ca="1">VLOOKUP($A380,Sheet1!$A$2:$J$621,COLUMN(C380)-COLUMN($B$4)+2,FALSE)</f>
        <v>小单32.36  大双32.36  大单35.28</v>
      </c>
      <c r="D380" t="str">
        <f ca="1">VLOOKUP($A380,Sheet1!$A$2:$J$621,COLUMN(D380)-COLUMN($B$4)+2,FALSE)</f>
        <v>大单</v>
      </c>
      <c r="E380">
        <f ca="1">VLOOKUP($A380,Sheet1!$A$2:$J$621,COLUMN(E380)-COLUMN($B$4)+2,FALSE)</f>
        <v>100</v>
      </c>
      <c r="F380">
        <f ca="1">VLOOKUP($A380,Sheet1!$A$2:$J$621,COLUMN(F380)-COLUMN($B$4)+2,FALSE)</f>
        <v>15</v>
      </c>
      <c r="G380" t="str">
        <f ca="1">VLOOKUP($A380,Sheet1!$A$2:$J$621,COLUMN(G380)-COLUMN($B$4)+2,FALSE)</f>
        <v>大单</v>
      </c>
      <c r="H380">
        <f ca="1">VLOOKUP($A380,Sheet1!$A$2:$J$621,COLUMN(H380)-COLUMN($B$4)+2,FALSE)</f>
        <v>152.7624</v>
      </c>
      <c r="I380">
        <f ca="1">VLOOKUP($A380,Sheet1!$A$2:$J$621,COLUMN(I380)-COLUMN($B$4)+2,FALSE)</f>
        <v>52.7624</v>
      </c>
      <c r="J380" t="str">
        <f ca="1">VLOOKUP($A380,Sheet1!$A$2:$J$621,COLUMN(J380)-COLUMN($B$4)+2,FALSE)</f>
        <v>是</v>
      </c>
      <c r="K380">
        <f ca="1" t="shared" si="90"/>
        <v>1</v>
      </c>
      <c r="L380" s="7">
        <f ca="1" t="shared" si="91"/>
        <v>1</v>
      </c>
      <c r="M380" s="7" cm="1">
        <f ca="1" t="array" ref="M380">IF(L379="",IF(OR(G379=0,G379=""),M379,""),IF(ROW()&lt;32,"",AVERAGE(IF(OFFSET(L$2,ROW()-31,0,30,1)&lt;&gt;"",OFFSET(L$2,ROW()-31,0,30,1)))))</f>
        <v>0.733333333333333</v>
      </c>
      <c r="N380" s="8">
        <f ca="1" t="shared" si="104"/>
        <v>0.719354838709677</v>
      </c>
      <c r="O380" s="7">
        <f ca="1" t="array" ref="O380">IF(L379="","",IF(ROW()&lt;32,"",AVERAGE(IF(OFFSET(L$2,ROW()-21,0,20,1)&lt;&gt;"",OFFSET(L$2,ROW()-21,0,20,1)))))</f>
        <v>0.75</v>
      </c>
      <c r="P380" s="8">
        <f ca="1" t="shared" si="95"/>
        <v>0.766129032258065</v>
      </c>
      <c r="Q380" s="7">
        <f ca="1" t="shared" si="92"/>
        <v>52.7624</v>
      </c>
      <c r="R380" s="7">
        <f ca="1" t="shared" si="94"/>
        <v>8085.0307999999</v>
      </c>
      <c r="S380" s="14">
        <f ca="1" t="shared" si="96"/>
        <v>-0.014682603217749</v>
      </c>
      <c r="T380" s="15">
        <f ca="1" t="shared" si="97"/>
        <v>0.719354838709677</v>
      </c>
      <c r="U380" s="14">
        <f ca="1" t="shared" si="98"/>
        <v>0.0465955184701517</v>
      </c>
      <c r="V380" s="9">
        <f ca="1" t="shared" si="99"/>
        <v>-3.59168439268557</v>
      </c>
      <c r="W380" s="16">
        <f ca="1" t="shared" si="105"/>
        <v>0.737159713021523</v>
      </c>
      <c r="X380" s="17">
        <f ca="1" t="shared" si="100"/>
        <v>-0.159964936730839</v>
      </c>
      <c r="Y380" s="9">
        <f ca="1" t="shared" si="101"/>
        <v>0.0298582864633431</v>
      </c>
      <c r="Z380" s="5">
        <f ca="1" t="shared" si="102"/>
        <v>0.101986016806399</v>
      </c>
      <c r="AA380">
        <f ca="1" t="shared" si="93"/>
        <v>0</v>
      </c>
      <c r="AB380">
        <f ca="1" t="shared" si="89"/>
        <v>9748.4024</v>
      </c>
      <c r="AC380">
        <f ca="1" t="shared" si="103"/>
        <v>0</v>
      </c>
      <c r="AD380" s="5">
        <f ca="1" t="shared" si="88"/>
        <v>0</v>
      </c>
      <c r="AE380">
        <f ca="1">IF(X380&gt;=$Y$1,I380,0)</f>
        <v>0</v>
      </c>
    </row>
    <row r="381" spans="1:31">
      <c r="A381" cm="1">
        <f ca="1" t="array" ref="A381">INDEX(Sheet1!$A$2:$J$621,RANDBETWEEN(1,COUNTA(Sheet1!$A$2:$A$621)),COLUMN(A380))</f>
        <v>3275551</v>
      </c>
      <c r="B381" t="str">
        <f ca="1">VLOOKUP($A381,Sheet1!$A$2:$J$621,COLUMN(B381)-COLUMN($B$4)+2,FALSE)</f>
        <v>2025-04-19 09:33:12</v>
      </c>
      <c r="C381" t="str">
        <f ca="1">VLOOKUP($A381,Sheet1!$A$2:$J$621,COLUMN(C381)-COLUMN($B$4)+2,FALSE)</f>
        <v>小单32.36  小双35.28  大双32.36</v>
      </c>
      <c r="D381" t="str">
        <f ca="1">VLOOKUP($A381,Sheet1!$A$2:$J$621,COLUMN(D381)-COLUMN($B$4)+2,FALSE)</f>
        <v>小双</v>
      </c>
      <c r="E381">
        <f ca="1">VLOOKUP($A381,Sheet1!$A$2:$J$621,COLUMN(E381)-COLUMN($B$4)+2,FALSE)</f>
        <v>100</v>
      </c>
      <c r="F381">
        <f ca="1">VLOOKUP($A381,Sheet1!$A$2:$J$621,COLUMN(F381)-COLUMN($B$4)+2,FALSE)</f>
        <v>5</v>
      </c>
      <c r="G381" t="str">
        <f ca="1">VLOOKUP($A381,Sheet1!$A$2:$J$621,COLUMN(G381)-COLUMN($B$4)+2,FALSE)</f>
        <v>小单</v>
      </c>
      <c r="H381">
        <f ca="1">VLOOKUP($A381,Sheet1!$A$2:$J$621,COLUMN(H381)-COLUMN($B$4)+2,FALSE)</f>
        <v>152.7392</v>
      </c>
      <c r="I381">
        <f ca="1">VLOOKUP($A381,Sheet1!$A$2:$J$621,COLUMN(I381)-COLUMN($B$4)+2,FALSE)</f>
        <v>52.7392</v>
      </c>
      <c r="J381" t="str">
        <f ca="1">VLOOKUP($A381,Sheet1!$A$2:$J$621,COLUMN(J381)-COLUMN($B$4)+2,FALSE)</f>
        <v>是</v>
      </c>
      <c r="K381">
        <f ca="1" t="shared" si="90"/>
        <v>1</v>
      </c>
      <c r="L381" s="7">
        <f ca="1" t="shared" si="91"/>
        <v>1</v>
      </c>
      <c r="M381" s="7" cm="1">
        <f ca="1" t="array" ref="M381">IF(L380="",IF(OR(G380=0,G380=""),M380,""),IF(ROW()&lt;32,"",AVERAGE(IF(OFFSET(L$2,ROW()-31,0,30,1)&lt;&gt;"",OFFSET(L$2,ROW()-31,0,30,1)))))</f>
        <v>0.733333333333333</v>
      </c>
      <c r="N381" s="8">
        <f ca="1" t="shared" si="104"/>
        <v>0.750537634408602</v>
      </c>
      <c r="O381" s="7">
        <f ca="1" t="array" ref="O381">IF(L380="","",IF(ROW()&lt;32,"",AVERAGE(IF(OFFSET(L$2,ROW()-21,0,20,1)&lt;&gt;"",OFFSET(L$2,ROW()-21,0,20,1)))))</f>
        <v>0.75</v>
      </c>
      <c r="P381" s="8">
        <f ca="1" t="shared" si="95"/>
        <v>0.766129032258065</v>
      </c>
      <c r="Q381" s="7">
        <f ca="1" t="shared" si="92"/>
        <v>52.7392</v>
      </c>
      <c r="R381" s="7">
        <f ca="1" t="shared" si="94"/>
        <v>8137.7699999999</v>
      </c>
      <c r="S381" s="14">
        <f ca="1" t="shared" si="96"/>
        <v>-0.0140666604002928</v>
      </c>
      <c r="T381" s="15">
        <f ca="1" t="shared" si="97"/>
        <v>0.750537634408602</v>
      </c>
      <c r="U381" s="14">
        <f ca="1" t="shared" si="98"/>
        <v>0.0465955184701517</v>
      </c>
      <c r="V381" s="9">
        <f ca="1" t="shared" si="99"/>
        <v>-3.31091453854086</v>
      </c>
      <c r="W381" s="16">
        <f ca="1" t="shared" si="105"/>
        <v>0.852138389935277</v>
      </c>
      <c r="X381" s="17">
        <f ca="1" t="shared" si="100"/>
        <v>-0.113968741639972</v>
      </c>
      <c r="Y381" s="9">
        <f ca="1" t="shared" si="101"/>
        <v>0.021496185163576</v>
      </c>
      <c r="Z381" s="5">
        <f ca="1" t="shared" si="102"/>
        <v>0.103144913101661</v>
      </c>
      <c r="AA381">
        <f ca="1" t="shared" si="93"/>
        <v>0</v>
      </c>
      <c r="AB381">
        <f ca="1" t="shared" si="89"/>
        <v>9748.4024</v>
      </c>
      <c r="AC381">
        <f ca="1" t="shared" si="103"/>
        <v>0</v>
      </c>
      <c r="AD381" s="5">
        <f ca="1" t="shared" si="88"/>
        <v>0</v>
      </c>
      <c r="AE381">
        <f ca="1">IF(X381&gt;=$Y$1,I381,0)</f>
        <v>0</v>
      </c>
    </row>
    <row r="382" spans="1:31">
      <c r="A382" cm="1">
        <f ca="1" t="array" ref="A382">INDEX(Sheet1!$A$2:$J$621,RANDBETWEEN(1,COUNTA(Sheet1!$A$2:$A$621)),COLUMN(A381))</f>
        <v>3275566</v>
      </c>
      <c r="B382" t="str">
        <f ca="1">VLOOKUP($A382,Sheet1!$A$2:$J$621,COLUMN(B382)-COLUMN($B$4)+2,FALSE)</f>
        <v>2025-04-19 10:25:43</v>
      </c>
      <c r="C382" t="str">
        <f ca="1">VLOOKUP($A382,Sheet1!$A$2:$J$621,COLUMN(C382)-COLUMN($B$4)+2,FALSE)</f>
        <v>大双31.45  小双34.28  大单34.28</v>
      </c>
      <c r="D382" t="str">
        <f ca="1">VLOOKUP($A382,Sheet1!$A$2:$J$621,COLUMN(D382)-COLUMN($B$4)+2,FALSE)</f>
        <v>大双</v>
      </c>
      <c r="E382">
        <f ca="1">VLOOKUP($A382,Sheet1!$A$2:$J$621,COLUMN(E382)-COLUMN($B$4)+2,FALSE)</f>
        <v>100.01</v>
      </c>
      <c r="F382">
        <f ca="1">VLOOKUP($A382,Sheet1!$A$2:$J$621,COLUMN(F382)-COLUMN($B$4)+2,FALSE)</f>
        <v>15</v>
      </c>
      <c r="G382" t="str">
        <f ca="1">VLOOKUP($A382,Sheet1!$A$2:$J$621,COLUMN(G382)-COLUMN($B$4)+2,FALSE)</f>
        <v>大单</v>
      </c>
      <c r="H382">
        <f ca="1">VLOOKUP($A382,Sheet1!$A$2:$J$621,COLUMN(H382)-COLUMN($B$4)+2,FALSE)</f>
        <v>148.4324</v>
      </c>
      <c r="I382">
        <f ca="1">VLOOKUP($A382,Sheet1!$A$2:$J$621,COLUMN(I382)-COLUMN($B$4)+2,FALSE)</f>
        <v>48.4224</v>
      </c>
      <c r="J382" t="str">
        <f ca="1">VLOOKUP($A382,Sheet1!$A$2:$J$621,COLUMN(J382)-COLUMN($B$4)+2,FALSE)</f>
        <v>是</v>
      </c>
      <c r="K382">
        <f ca="1" t="shared" si="90"/>
        <v>1</v>
      </c>
      <c r="L382" s="7">
        <f ca="1" t="shared" si="91"/>
        <v>1</v>
      </c>
      <c r="M382" s="7" cm="1">
        <f ca="1" t="array" ref="M382">IF(L381="",IF(OR(G381=0,G381=""),M381,""),IF(ROW()&lt;32,"",AVERAGE(IF(OFFSET(L$2,ROW()-31,0,30,1)&lt;&gt;"",OFFSET(L$2,ROW()-31,0,30,1)))))</f>
        <v>0.733333333333333</v>
      </c>
      <c r="N382" s="8">
        <f ca="1" t="shared" si="104"/>
        <v>0.750537634408602</v>
      </c>
      <c r="O382" s="7">
        <f ca="1" t="array" ref="O382">IF(L381="","",IF(ROW()&lt;32,"",AVERAGE(IF(OFFSET(L$2,ROW()-21,0,20,1)&lt;&gt;"",OFFSET(L$2,ROW()-21,0,20,1)))))</f>
        <v>0.75</v>
      </c>
      <c r="P382" s="8">
        <f ca="1" t="shared" si="95"/>
        <v>0.766129032258065</v>
      </c>
      <c r="Q382" s="7">
        <f ca="1" t="shared" si="92"/>
        <v>48.4224</v>
      </c>
      <c r="R382" s="7">
        <f ca="1" t="shared" si="94"/>
        <v>8186.1923999999</v>
      </c>
      <c r="S382" s="14">
        <f ca="1" t="shared" si="96"/>
        <v>-0.0134621488987368</v>
      </c>
      <c r="T382" s="15">
        <f ca="1" t="shared" si="97"/>
        <v>0.750537634408602</v>
      </c>
      <c r="U382" s="14">
        <f ca="1" t="shared" si="98"/>
        <v>0.0465955184701517</v>
      </c>
      <c r="V382" s="9">
        <f ca="1" t="shared" si="99"/>
        <v>-3.06814147607171</v>
      </c>
      <c r="W382" s="16">
        <f ca="1" t="shared" si="105"/>
        <v>0.856062468184132</v>
      </c>
      <c r="X382" s="17">
        <f ca="1" t="shared" si="100"/>
        <v>-0.0891176741177043</v>
      </c>
      <c r="Y382" s="9">
        <f ca="1" t="shared" si="101"/>
        <v>0.0135058699279187</v>
      </c>
      <c r="Z382" s="5">
        <f ca="1" t="shared" si="102"/>
        <v>0.102114411541216</v>
      </c>
      <c r="AA382">
        <f ca="1" t="shared" si="93"/>
        <v>0</v>
      </c>
      <c r="AB382">
        <f ca="1" t="shared" si="89"/>
        <v>9748.4024</v>
      </c>
      <c r="AC382">
        <f ca="1" t="shared" si="103"/>
        <v>0</v>
      </c>
      <c r="AD382" s="5">
        <f ca="1" t="shared" si="88"/>
        <v>0</v>
      </c>
      <c r="AE382">
        <f ca="1">IF(X382&gt;=$Y$1,I382,0)</f>
        <v>0</v>
      </c>
    </row>
    <row r="383" spans="1:31">
      <c r="A383" cm="1">
        <f ca="1" t="array" ref="A383">INDEX(Sheet1!$A$2:$J$621,RANDBETWEEN(1,COUNTA(Sheet1!$A$2:$A$621)),COLUMN(A382))</f>
        <v>3275949</v>
      </c>
      <c r="B383" t="str">
        <f ca="1">VLOOKUP($A383,Sheet1!$A$2:$J$621,COLUMN(B383)-COLUMN($B$4)+2,FALSE)</f>
        <v>2025-04-20 09:19:20</v>
      </c>
      <c r="C383" t="str">
        <f ca="1">VLOOKUP($A383,Sheet1!$A$2:$J$621,COLUMN(C383)-COLUMN($B$4)+2,FALSE)</f>
        <v>小单32.36  小双35.28  大双32.36</v>
      </c>
      <c r="D383" t="str">
        <f ca="1">VLOOKUP($A383,Sheet1!$A$2:$J$621,COLUMN(D383)-COLUMN($B$4)+2,FALSE)</f>
        <v>小双</v>
      </c>
      <c r="E383">
        <f ca="1">VLOOKUP($A383,Sheet1!$A$2:$J$621,COLUMN(E383)-COLUMN($B$4)+2,FALSE)</f>
        <v>100</v>
      </c>
      <c r="F383">
        <f ca="1">VLOOKUP($A383,Sheet1!$A$2:$J$621,COLUMN(F383)-COLUMN($B$4)+2,FALSE)</f>
        <v>11</v>
      </c>
      <c r="G383" t="str">
        <f ca="1">VLOOKUP($A383,Sheet1!$A$2:$J$621,COLUMN(G383)-COLUMN($B$4)+2,FALSE)</f>
        <v>小单</v>
      </c>
      <c r="H383">
        <f ca="1">VLOOKUP($A383,Sheet1!$A$2:$J$621,COLUMN(H383)-COLUMN($B$4)+2,FALSE)</f>
        <v>152.7392</v>
      </c>
      <c r="I383">
        <f ca="1">VLOOKUP($A383,Sheet1!$A$2:$J$621,COLUMN(I383)-COLUMN($B$4)+2,FALSE)</f>
        <v>52.7392</v>
      </c>
      <c r="J383" t="str">
        <f ca="1">VLOOKUP($A383,Sheet1!$A$2:$J$621,COLUMN(J383)-COLUMN($B$4)+2,FALSE)</f>
        <v>是</v>
      </c>
      <c r="K383">
        <f ca="1" t="shared" si="90"/>
        <v>1</v>
      </c>
      <c r="L383" s="7">
        <f ca="1" t="shared" si="91"/>
        <v>1</v>
      </c>
      <c r="M383" s="7" cm="1">
        <f ca="1" t="array" ref="M383">IF(L382="",IF(OR(G382=0,G382=""),M382,""),IF(ROW()&lt;32,"",AVERAGE(IF(OFFSET(L$2,ROW()-31,0,30,1)&lt;&gt;"",OFFSET(L$2,ROW()-31,0,30,1)))))</f>
        <v>0.733333333333333</v>
      </c>
      <c r="N383" s="8">
        <f ca="1" t="shared" si="104"/>
        <v>0.750537634408602</v>
      </c>
      <c r="O383" s="7">
        <f ca="1" t="array" ref="O383">IF(L382="","",IF(ROW()&lt;32,"",AVERAGE(IF(OFFSET(L$2,ROW()-21,0,20,1)&lt;&gt;"",OFFSET(L$2,ROW()-21,0,20,1)))))</f>
        <v>0.75</v>
      </c>
      <c r="P383" s="8">
        <f ca="1" t="shared" si="95"/>
        <v>0.766129032258065</v>
      </c>
      <c r="Q383" s="7">
        <f ca="1" t="shared" si="92"/>
        <v>52.7392</v>
      </c>
      <c r="R383" s="7">
        <f ca="1" t="shared" si="94"/>
        <v>8238.9315999999</v>
      </c>
      <c r="S383" s="14">
        <f ca="1" t="shared" si="96"/>
        <v>0.000669330100756053</v>
      </c>
      <c r="T383" s="15">
        <f ca="1" t="shared" si="97"/>
        <v>0.750537634408602</v>
      </c>
      <c r="U383" s="14">
        <f ca="1" t="shared" si="98"/>
        <v>0.0465955184701517</v>
      </c>
      <c r="V383" s="9">
        <f ca="1" t="shared" si="99"/>
        <v>-2.63992669918152</v>
      </c>
      <c r="W383" s="16">
        <f ca="1" t="shared" si="105"/>
        <v>0.856051923496473</v>
      </c>
      <c r="X383" s="17">
        <f ca="1" t="shared" si="100"/>
        <v>-0.0420578071976033</v>
      </c>
      <c r="Y383" s="9">
        <f ca="1" t="shared" si="101"/>
        <v>0.00705242707404397</v>
      </c>
      <c r="Z383" s="5">
        <f ca="1" t="shared" si="102"/>
        <v>0.0992645576721883</v>
      </c>
      <c r="AA383">
        <f ca="1" t="shared" si="93"/>
        <v>0</v>
      </c>
      <c r="AB383">
        <f ca="1" t="shared" si="89"/>
        <v>9748.4024</v>
      </c>
      <c r="AC383">
        <f ca="1" t="shared" si="103"/>
        <v>0</v>
      </c>
      <c r="AD383" s="5">
        <f ca="1" t="shared" si="88"/>
        <v>0</v>
      </c>
      <c r="AE383">
        <f ca="1">IF(X383&gt;=$Y$1,I383,0)</f>
        <v>0</v>
      </c>
    </row>
    <row r="384" spans="1:31">
      <c r="A384" cm="1">
        <f ca="1" t="array" ref="A384">INDEX(Sheet1!$A$2:$J$621,RANDBETWEEN(1,COUNTA(Sheet1!$A$2:$A$621)),COLUMN(A383))</f>
        <v>3275858</v>
      </c>
      <c r="B384" t="str">
        <f ca="1">VLOOKUP($A384,Sheet1!$A$2:$J$621,COLUMN(B384)-COLUMN($B$4)+2,FALSE)</f>
        <v>2025-04-20 04:00:46</v>
      </c>
      <c r="C384" t="str">
        <f ca="1">VLOOKUP($A384,Sheet1!$A$2:$J$621,COLUMN(C384)-COLUMN($B$4)+2,FALSE)</f>
        <v>小单31.45  小双34.28  大单34.28</v>
      </c>
      <c r="D384" t="str">
        <f ca="1">VLOOKUP($A384,Sheet1!$A$2:$J$621,COLUMN(D384)-COLUMN($B$4)+2,FALSE)</f>
        <v>小单</v>
      </c>
      <c r="E384">
        <f ca="1">VLOOKUP($A384,Sheet1!$A$2:$J$621,COLUMN(E384)-COLUMN($B$4)+2,FALSE)</f>
        <v>100.01</v>
      </c>
      <c r="F384">
        <f ca="1">VLOOKUP($A384,Sheet1!$A$2:$J$621,COLUMN(F384)-COLUMN($B$4)+2,FALSE)</f>
        <v>8</v>
      </c>
      <c r="G384" t="str">
        <f ca="1">VLOOKUP($A384,Sheet1!$A$2:$J$621,COLUMN(G384)-COLUMN($B$4)+2,FALSE)</f>
        <v>小双</v>
      </c>
      <c r="H384">
        <f ca="1">VLOOKUP($A384,Sheet1!$A$2:$J$621,COLUMN(H384)-COLUMN($B$4)+2,FALSE)</f>
        <v>148.4324</v>
      </c>
      <c r="I384">
        <f ca="1">VLOOKUP($A384,Sheet1!$A$2:$J$621,COLUMN(I384)-COLUMN($B$4)+2,FALSE)</f>
        <v>48.4224</v>
      </c>
      <c r="J384" t="str">
        <f ca="1">VLOOKUP($A384,Sheet1!$A$2:$J$621,COLUMN(J384)-COLUMN($B$4)+2,FALSE)</f>
        <v>是</v>
      </c>
      <c r="K384">
        <f ca="1" t="shared" si="90"/>
        <v>1</v>
      </c>
      <c r="L384" s="7">
        <f ca="1" t="shared" si="91"/>
        <v>1</v>
      </c>
      <c r="M384" s="7" cm="1">
        <f ca="1" t="array" ref="M384">IF(L383="",IF(OR(G383=0,G383=""),M383,""),IF(ROW()&lt;32,"",AVERAGE(IF(OFFSET(L$2,ROW()-31,0,30,1)&lt;&gt;"",OFFSET(L$2,ROW()-31,0,30,1)))))</f>
        <v>0.766666666666667</v>
      </c>
      <c r="N384" s="8">
        <f ca="1" t="shared" si="104"/>
        <v>0.750537634408602</v>
      </c>
      <c r="O384" s="7">
        <f ca="1" t="array" ref="O384">IF(L383="","",IF(ROW()&lt;32,"",AVERAGE(IF(OFFSET(L$2,ROW()-21,0,20,1)&lt;&gt;"",OFFSET(L$2,ROW()-21,0,20,1)))))</f>
        <v>0.75</v>
      </c>
      <c r="P384" s="8">
        <f ca="1" t="shared" si="95"/>
        <v>0.766129032258065</v>
      </c>
      <c r="Q384" s="7">
        <f ca="1" t="shared" si="92"/>
        <v>48.4224</v>
      </c>
      <c r="R384" s="7">
        <f ca="1" t="shared" si="94"/>
        <v>8287.3539999999</v>
      </c>
      <c r="S384" s="14">
        <f ca="1" t="shared" si="96"/>
        <v>0.0195793026678031</v>
      </c>
      <c r="T384" s="15">
        <f ca="1" t="shared" si="97"/>
        <v>0.750537634408602</v>
      </c>
      <c r="U384" s="14">
        <f ca="1" t="shared" si="98"/>
        <v>0.0465955184701517</v>
      </c>
      <c r="V384" s="9">
        <f ca="1" t="shared" si="99"/>
        <v>-2.0597879634949</v>
      </c>
      <c r="W384" s="16">
        <f ca="1" t="shared" si="105"/>
        <v>0.994395192336536</v>
      </c>
      <c r="X384" s="17">
        <f ca="1" t="shared" si="100"/>
        <v>0.0354633850251799</v>
      </c>
      <c r="Y384" s="9">
        <f ca="1" t="shared" si="101"/>
        <v>0.00362660405633463</v>
      </c>
      <c r="Z384" s="5">
        <f ca="1" t="shared" si="102"/>
        <v>0.096410406174013</v>
      </c>
      <c r="AA384">
        <f ca="1" t="shared" si="93"/>
        <v>0</v>
      </c>
      <c r="AB384">
        <f ca="1" t="shared" si="89"/>
        <v>9748.4024</v>
      </c>
      <c r="AC384">
        <f ca="1" t="shared" si="103"/>
        <v>0</v>
      </c>
      <c r="AD384" s="5">
        <f ca="1" t="shared" ref="AD384:AD447" si="106">IF(OR(SUM(AC365:AC384)&gt;3,SUM(AC375:AC384)&gt;2),0,AA384)</f>
        <v>0</v>
      </c>
      <c r="AE384">
        <f ca="1">IF(X384&gt;=$Y$1,I384,0)</f>
        <v>0</v>
      </c>
    </row>
    <row r="385" spans="1:31">
      <c r="A385" cm="1">
        <f ca="1" t="array" ref="A385">INDEX(Sheet1!$A$2:$J$621,RANDBETWEEN(1,COUNTA(Sheet1!$A$2:$A$621)),COLUMN(A384))</f>
        <v>3275670</v>
      </c>
      <c r="B385" t="str">
        <f ca="1">VLOOKUP($A385,Sheet1!$A$2:$J$621,COLUMN(B385)-COLUMN($B$4)+2,FALSE)</f>
        <v>2025-04-19 16:29:47</v>
      </c>
      <c r="C385" t="str">
        <f ca="1">VLOOKUP($A385,Sheet1!$A$2:$J$621,COLUMN(C385)-COLUMN($B$4)+2,FALSE)</f>
        <v>小单31.45  小双34.28  大单34.28</v>
      </c>
      <c r="D385" t="str">
        <f ca="1">VLOOKUP($A385,Sheet1!$A$2:$J$621,COLUMN(D385)-COLUMN($B$4)+2,FALSE)</f>
        <v>小单</v>
      </c>
      <c r="E385">
        <f ca="1">VLOOKUP($A385,Sheet1!$A$2:$J$621,COLUMN(E385)-COLUMN($B$4)+2,FALSE)</f>
        <v>100.01</v>
      </c>
      <c r="F385">
        <f ca="1">VLOOKUP($A385,Sheet1!$A$2:$J$621,COLUMN(F385)-COLUMN($B$4)+2,FALSE)</f>
        <v>24</v>
      </c>
      <c r="G385" t="str">
        <f ca="1">VLOOKUP($A385,Sheet1!$A$2:$J$621,COLUMN(G385)-COLUMN($B$4)+2,FALSE)</f>
        <v>大双</v>
      </c>
      <c r="H385">
        <f ca="1">VLOOKUP($A385,Sheet1!$A$2:$J$621,COLUMN(H385)-COLUMN($B$4)+2,FALSE)</f>
        <v>0</v>
      </c>
      <c r="I385">
        <f ca="1">VLOOKUP($A385,Sheet1!$A$2:$J$621,COLUMN(I385)-COLUMN($B$4)+2,FALSE)</f>
        <v>-100.01</v>
      </c>
      <c r="J385" t="str">
        <f ca="1">VLOOKUP($A385,Sheet1!$A$2:$J$621,COLUMN(J385)-COLUMN($B$4)+2,FALSE)</f>
        <v>否</v>
      </c>
      <c r="K385">
        <f ca="1" t="shared" si="90"/>
        <v>0</v>
      </c>
      <c r="L385" s="7">
        <f ca="1" t="shared" si="91"/>
        <v>0</v>
      </c>
      <c r="M385" s="7" cm="1">
        <f ca="1" t="array" ref="M385">IF(L384="",IF(OR(G384=0,G384=""),M384,""),IF(ROW()&lt;32,"",AVERAGE(IF(OFFSET(L$2,ROW()-31,0,30,1)&lt;&gt;"",OFFSET(L$2,ROW()-31,0,30,1)))))</f>
        <v>0.733333333333333</v>
      </c>
      <c r="N385" s="8">
        <f ca="1" t="shared" si="104"/>
        <v>0.781720430107527</v>
      </c>
      <c r="O385" s="7">
        <f ca="1" t="array" ref="O385">IF(L384="","",IF(ROW()&lt;32,"",AVERAGE(IF(OFFSET(L$2,ROW()-21,0,20,1)&lt;&gt;"",OFFSET(L$2,ROW()-21,0,20,1)))))</f>
        <v>0.75</v>
      </c>
      <c r="P385" s="8">
        <f ca="1" t="shared" si="95"/>
        <v>0.766129032258065</v>
      </c>
      <c r="Q385" s="7">
        <f ca="1" t="shared" si="92"/>
        <v>-100.01</v>
      </c>
      <c r="R385" s="7">
        <f ca="1" t="shared" si="94"/>
        <v>8187.3439999999</v>
      </c>
      <c r="S385" s="14">
        <f ca="1" t="shared" si="96"/>
        <v>0.0194612209678778</v>
      </c>
      <c r="T385" s="15">
        <f ca="1" t="shared" si="97"/>
        <v>0.781720430107527</v>
      </c>
      <c r="U385" s="14">
        <f ca="1" t="shared" si="98"/>
        <v>0.0483088812183001</v>
      </c>
      <c r="V385" s="9">
        <f ca="1" t="shared" si="99"/>
        <v>-1.71080699220263</v>
      </c>
      <c r="W385" s="16">
        <f ca="1" t="shared" si="105"/>
        <v>1.15867343651049</v>
      </c>
      <c r="X385" s="17">
        <f ca="1" t="shared" si="100"/>
        <v>0.0924764323771646</v>
      </c>
      <c r="Y385" s="9">
        <f ca="1" t="shared" si="101"/>
        <v>0.0031262747113728</v>
      </c>
      <c r="Z385" s="5">
        <f ca="1" t="shared" si="102"/>
        <v>0.0959077570000174</v>
      </c>
      <c r="AA385">
        <f ca="1" t="shared" si="93"/>
        <v>0</v>
      </c>
      <c r="AB385">
        <f ca="1" t="shared" ref="AB385:AB448" si="107">IF(AA385="",AB384,AA385+AB384)</f>
        <v>9748.4024</v>
      </c>
      <c r="AC385">
        <f ca="1" t="shared" si="103"/>
        <v>0</v>
      </c>
      <c r="AD385" s="5">
        <f ca="1" t="shared" si="106"/>
        <v>0</v>
      </c>
      <c r="AE385">
        <f ca="1">IF(X385&gt;=$Y$1,I385,0)</f>
        <v>0</v>
      </c>
    </row>
    <row r="386" spans="1:31">
      <c r="A386" cm="1">
        <f ca="1" t="array" ref="A386">INDEX(Sheet1!$A$2:$J$621,RANDBETWEEN(1,COUNTA(Sheet1!$A$2:$A$621)),COLUMN(A385))</f>
        <v>3275606</v>
      </c>
      <c r="B386" t="str">
        <f ca="1">VLOOKUP($A386,Sheet1!$A$2:$J$621,COLUMN(B386)-COLUMN($B$4)+2,FALSE)</f>
        <v>2025-04-19 12:45:45</v>
      </c>
      <c r="C386" t="str">
        <f ca="1">VLOOKUP($A386,Sheet1!$A$2:$J$621,COLUMN(C386)-COLUMN($B$4)+2,FALSE)</f>
        <v>小单32.36  大双32.36  大单35.28</v>
      </c>
      <c r="D386" t="str">
        <f ca="1">VLOOKUP($A386,Sheet1!$A$2:$J$621,COLUMN(D386)-COLUMN($B$4)+2,FALSE)</f>
        <v>大单</v>
      </c>
      <c r="E386">
        <f ca="1">VLOOKUP($A386,Sheet1!$A$2:$J$621,COLUMN(E386)-COLUMN($B$4)+2,FALSE)</f>
        <v>100</v>
      </c>
      <c r="F386">
        <f ca="1">VLOOKUP($A386,Sheet1!$A$2:$J$621,COLUMN(F386)-COLUMN($B$4)+2,FALSE)</f>
        <v>9</v>
      </c>
      <c r="G386" t="str">
        <f ca="1">VLOOKUP($A386,Sheet1!$A$2:$J$621,COLUMN(G386)-COLUMN($B$4)+2,FALSE)</f>
        <v>小单</v>
      </c>
      <c r="H386">
        <f ca="1">VLOOKUP($A386,Sheet1!$A$2:$J$621,COLUMN(H386)-COLUMN($B$4)+2,FALSE)</f>
        <v>152.7392</v>
      </c>
      <c r="I386">
        <f ca="1">VLOOKUP($A386,Sheet1!$A$2:$J$621,COLUMN(I386)-COLUMN($B$4)+2,FALSE)</f>
        <v>52.7392</v>
      </c>
      <c r="J386" t="str">
        <f ca="1">VLOOKUP($A386,Sheet1!$A$2:$J$621,COLUMN(J386)-COLUMN($B$4)+2,FALSE)</f>
        <v>是</v>
      </c>
      <c r="K386">
        <f ca="1" t="shared" ref="K386:K449" si="108">IF(J386="是",1,IF(J386="否",0,""))</f>
        <v>1</v>
      </c>
      <c r="L386" s="7">
        <f ca="1" t="shared" ref="L386:L449" si="109">IF(G386="","",IF(F386="待开奖","",IF(MID(D386,1,1)=MID(G386,1,1),1,IF(MID(D386,2,1)=MID(G386,2,1),1,0))))</f>
        <v>1</v>
      </c>
      <c r="M386" s="7" cm="1">
        <f ca="1" t="array" ref="M386">IF(L385="",IF(OR(G385=0,G385=""),M385,""),IF(ROW()&lt;32,"",AVERAGE(IF(OFFSET(L$2,ROW()-31,0,30,1)&lt;&gt;"",OFFSET(L$2,ROW()-31,0,30,1)))))</f>
        <v>0.733333333333333</v>
      </c>
      <c r="N386" s="8">
        <f ca="1" t="shared" si="104"/>
        <v>0.686021505376344</v>
      </c>
      <c r="O386" s="7">
        <f ca="1" t="array" ref="O386">IF(L385="","",IF(ROW()&lt;32,"",AVERAGE(IF(OFFSET(L$2,ROW()-21,0,20,1)&lt;&gt;"",OFFSET(L$2,ROW()-21,0,20,1)))))</f>
        <v>0.8</v>
      </c>
      <c r="P386" s="8">
        <f ca="1" t="shared" si="95"/>
        <v>0.748387096774194</v>
      </c>
      <c r="Q386" s="7">
        <f ca="1" t="shared" ref="Q386:Q449" si="110">IF(OR(F386=13,F386=14),IF(L386=1,-68.1,I386),I386)</f>
        <v>52.7392</v>
      </c>
      <c r="R386" s="7">
        <f ca="1" t="shared" si="94"/>
        <v>8240.0831999999</v>
      </c>
      <c r="S386" s="14">
        <f ca="1" t="shared" si="96"/>
        <v>0.00119340859663097</v>
      </c>
      <c r="T386" s="15">
        <f ca="1" t="shared" si="97"/>
        <v>0.686021505376344</v>
      </c>
      <c r="U386" s="14">
        <f ca="1" t="shared" si="98"/>
        <v>0.0483088812183001</v>
      </c>
      <c r="V386" s="9">
        <f ca="1" t="shared" si="99"/>
        <v>-1.56871387984932</v>
      </c>
      <c r="W386" s="16">
        <f ca="1" t="shared" si="105"/>
        <v>0.994373650107991</v>
      </c>
      <c r="X386" s="17">
        <f ca="1" t="shared" si="100"/>
        <v>0.0656356363146351</v>
      </c>
      <c r="Y386" s="9">
        <f ca="1" t="shared" si="101"/>
        <v>0.00085216807791935</v>
      </c>
      <c r="Z386" s="5">
        <f ca="1" t="shared" si="102"/>
        <v>0.0935610685842926</v>
      </c>
      <c r="AA386">
        <f ca="1" t="shared" ref="AA386:AA449" si="111">IF(X386="","",IF(X386&gt;0,IF(X386&gt;Y386+Z386*$AC$1,I386,0),0))</f>
        <v>0</v>
      </c>
      <c r="AB386">
        <f ca="1" t="shared" si="107"/>
        <v>9748.4024</v>
      </c>
      <c r="AC386">
        <f ca="1" t="shared" si="103"/>
        <v>0</v>
      </c>
      <c r="AD386" s="5">
        <f ca="1" t="shared" si="106"/>
        <v>0</v>
      </c>
      <c r="AE386">
        <f ca="1">IF(X386&gt;=$Y$1,I386,0)</f>
        <v>0</v>
      </c>
    </row>
    <row r="387" spans="1:31">
      <c r="A387" cm="1">
        <f ca="1" t="array" ref="A387">INDEX(Sheet1!$A$2:$J$621,RANDBETWEEN(1,COUNTA(Sheet1!$A$2:$A$621)),COLUMN(A386))</f>
        <v>3275418</v>
      </c>
      <c r="B387" t="str">
        <f ca="1">VLOOKUP($A387,Sheet1!$A$2:$J$621,COLUMN(B387)-COLUMN($B$4)+2,FALSE)</f>
        <v>2025-04-19 01:47:45</v>
      </c>
      <c r="C387" t="str">
        <f ca="1">VLOOKUP($A387,Sheet1!$A$2:$J$621,COLUMN(C387)-COLUMN($B$4)+2,FALSE)</f>
        <v>小单32.36  小双35.28  大双32.36</v>
      </c>
      <c r="D387" t="str">
        <f ca="1">VLOOKUP($A387,Sheet1!$A$2:$J$621,COLUMN(D387)-COLUMN($B$4)+2,FALSE)</f>
        <v>小双</v>
      </c>
      <c r="E387">
        <f ca="1">VLOOKUP($A387,Sheet1!$A$2:$J$621,COLUMN(E387)-COLUMN($B$4)+2,FALSE)</f>
        <v>100</v>
      </c>
      <c r="F387">
        <f ca="1">VLOOKUP($A387,Sheet1!$A$2:$J$621,COLUMN(F387)-COLUMN($B$4)+2,FALSE)</f>
        <v>7</v>
      </c>
      <c r="G387" t="str">
        <f ca="1">VLOOKUP($A387,Sheet1!$A$2:$J$621,COLUMN(G387)-COLUMN($B$4)+2,FALSE)</f>
        <v>小单</v>
      </c>
      <c r="H387">
        <f ca="1">VLOOKUP($A387,Sheet1!$A$2:$J$621,COLUMN(H387)-COLUMN($B$4)+2,FALSE)</f>
        <v>152.7392</v>
      </c>
      <c r="I387">
        <f ca="1">VLOOKUP($A387,Sheet1!$A$2:$J$621,COLUMN(I387)-COLUMN($B$4)+2,FALSE)</f>
        <v>52.7392</v>
      </c>
      <c r="J387" t="str">
        <f ca="1">VLOOKUP($A387,Sheet1!$A$2:$J$621,COLUMN(J387)-COLUMN($B$4)+2,FALSE)</f>
        <v>是</v>
      </c>
      <c r="K387">
        <f ca="1" t="shared" si="108"/>
        <v>1</v>
      </c>
      <c r="L387" s="7">
        <f ca="1" t="shared" si="109"/>
        <v>1</v>
      </c>
      <c r="M387" s="7" cm="1">
        <f ca="1" t="array" ref="M387">IF(L386="",IF(OR(G386=0,G386=""),M386,""),IF(ROW()&lt;32,"",AVERAGE(IF(OFFSET(L$2,ROW()-31,0,30,1)&lt;&gt;"",OFFSET(L$2,ROW()-31,0,30,1)))))</f>
        <v>0.733333333333333</v>
      </c>
      <c r="N387" s="8">
        <f ca="1" t="shared" si="104"/>
        <v>0.750537634408602</v>
      </c>
      <c r="O387" s="7">
        <f ca="1" t="array" ref="O387">IF(L386="","",IF(ROW()&lt;32,"",AVERAGE(IF(OFFSET(L$2,ROW()-21,0,20,1)&lt;&gt;"",OFFSET(L$2,ROW()-21,0,20,1)))))</f>
        <v>0.8</v>
      </c>
      <c r="P387" s="8">
        <f ca="1" t="shared" si="95"/>
        <v>0.812903225806452</v>
      </c>
      <c r="Q387" s="7">
        <f ca="1" t="shared" si="110"/>
        <v>52.7392</v>
      </c>
      <c r="R387" s="7">
        <f ca="1" t="shared" ref="R387:R450" si="112">IF(G387="",R386,IF(G387=0,R386,IF(Q387="","",+R386+Q387)))</f>
        <v>8292.8223999999</v>
      </c>
      <c r="S387" s="14">
        <f ca="1" t="shared" si="96"/>
        <v>0.00170974566700473</v>
      </c>
      <c r="T387" s="15">
        <f ca="1" t="shared" si="97"/>
        <v>0.750537634408602</v>
      </c>
      <c r="U387" s="14">
        <f ca="1" t="shared" si="98"/>
        <v>0.0483088812183001</v>
      </c>
      <c r="V387" s="9">
        <f ca="1" t="shared" si="99"/>
        <v>-1.44506826622276</v>
      </c>
      <c r="W387" s="16">
        <f ca="1" t="shared" si="105"/>
        <v>0.998678505719543</v>
      </c>
      <c r="X387" s="17">
        <f ca="1" t="shared" si="100"/>
        <v>0.0914888101660097</v>
      </c>
      <c r="Y387" s="9">
        <f ca="1" t="shared" si="101"/>
        <v>-0.000523467922267532</v>
      </c>
      <c r="Z387" s="5">
        <f ca="1" t="shared" si="102"/>
        <v>0.0919001843985883</v>
      </c>
      <c r="AA387">
        <f ca="1" t="shared" si="111"/>
        <v>0</v>
      </c>
      <c r="AB387">
        <f ca="1" t="shared" si="107"/>
        <v>9748.4024</v>
      </c>
      <c r="AC387">
        <f ca="1" t="shared" si="103"/>
        <v>0</v>
      </c>
      <c r="AD387" s="5">
        <f ca="1" t="shared" si="106"/>
        <v>0</v>
      </c>
      <c r="AE387">
        <f ca="1">IF(X387&gt;=$Y$1,I387,0)</f>
        <v>0</v>
      </c>
    </row>
    <row r="388" spans="1:31">
      <c r="A388" cm="1">
        <f ca="1" t="array" ref="A388">INDEX(Sheet1!$A$2:$J$621,RANDBETWEEN(1,COUNTA(Sheet1!$A$2:$A$621)),COLUMN(A387))</f>
        <v>3275633</v>
      </c>
      <c r="B388" t="str">
        <f ca="1">VLOOKUP($A388,Sheet1!$A$2:$J$621,COLUMN(B388)-COLUMN($B$4)+2,FALSE)</f>
        <v>2025-04-19 14:20:17</v>
      </c>
      <c r="C388" t="str">
        <f ca="1">VLOOKUP($A388,Sheet1!$A$2:$J$621,COLUMN(C388)-COLUMN($B$4)+2,FALSE)</f>
        <v>大双31.45  小双34.28  大单34.28</v>
      </c>
      <c r="D388" t="str">
        <f ca="1">VLOOKUP($A388,Sheet1!$A$2:$J$621,COLUMN(D388)-COLUMN($B$4)+2,FALSE)</f>
        <v>大双</v>
      </c>
      <c r="E388">
        <f ca="1">VLOOKUP($A388,Sheet1!$A$2:$J$621,COLUMN(E388)-COLUMN($B$4)+2,FALSE)</f>
        <v>100.01</v>
      </c>
      <c r="F388">
        <f ca="1">VLOOKUP($A388,Sheet1!$A$2:$J$621,COLUMN(F388)-COLUMN($B$4)+2,FALSE)</f>
        <v>13</v>
      </c>
      <c r="G388" t="str">
        <f ca="1">VLOOKUP($A388,Sheet1!$A$2:$J$621,COLUMN(G388)-COLUMN($B$4)+2,FALSE)</f>
        <v>小单</v>
      </c>
      <c r="H388">
        <f ca="1">VLOOKUP($A388,Sheet1!$A$2:$J$621,COLUMN(H388)-COLUMN($B$4)+2,FALSE)</f>
        <v>0</v>
      </c>
      <c r="I388">
        <f ca="1">VLOOKUP($A388,Sheet1!$A$2:$J$621,COLUMN(I388)-COLUMN($B$4)+2,FALSE)</f>
        <v>-100.01</v>
      </c>
      <c r="J388" t="str">
        <f ca="1">VLOOKUP($A388,Sheet1!$A$2:$J$621,COLUMN(J388)-COLUMN($B$4)+2,FALSE)</f>
        <v>否</v>
      </c>
      <c r="K388">
        <f ca="1" t="shared" si="108"/>
        <v>0</v>
      </c>
      <c r="L388" s="7">
        <f ca="1" t="shared" si="109"/>
        <v>0</v>
      </c>
      <c r="M388" s="7" cm="1">
        <f ca="1" t="array" ref="M388">IF(L387="",IF(OR(G387=0,G387=""),M387,""),IF(ROW()&lt;32,"",AVERAGE(IF(OFFSET(L$2,ROW()-31,0,30,1)&lt;&gt;"",OFFSET(L$2,ROW()-31,0,30,1)))))</f>
        <v>0.733333333333333</v>
      </c>
      <c r="N388" s="8">
        <f ca="1" t="shared" si="104"/>
        <v>0.750537634408602</v>
      </c>
      <c r="O388" s="7">
        <f ca="1" t="array" ref="O388">IF(L387="","",IF(ROW()&lt;32,"",AVERAGE(IF(OFFSET(L$2,ROW()-21,0,20,1)&lt;&gt;"",OFFSET(L$2,ROW()-21,0,20,1)))))</f>
        <v>0.8</v>
      </c>
      <c r="P388" s="8">
        <f ca="1" t="shared" si="95"/>
        <v>0.812903225806452</v>
      </c>
      <c r="Q388" s="7">
        <f ca="1" t="shared" si="110"/>
        <v>-100.01</v>
      </c>
      <c r="R388" s="7">
        <f ca="1" t="shared" si="112"/>
        <v>8192.8123999999</v>
      </c>
      <c r="S388" s="14">
        <f ca="1" t="shared" si="96"/>
        <v>0.0205270999373028</v>
      </c>
      <c r="T388" s="15">
        <f ca="1" t="shared" si="97"/>
        <v>0.750537634408602</v>
      </c>
      <c r="U388" s="14">
        <f ca="1" t="shared" si="98"/>
        <v>0.048936439299605</v>
      </c>
      <c r="V388" s="9">
        <f ca="1" t="shared" si="99"/>
        <v>-1.27662103077831</v>
      </c>
      <c r="W388" s="16">
        <f ca="1" t="shared" si="105"/>
        <v>1.00298336133109</v>
      </c>
      <c r="X388" s="17">
        <f ca="1" t="shared" si="100"/>
        <v>0.114220958128308</v>
      </c>
      <c r="Y388" s="9">
        <f ca="1" t="shared" si="101"/>
        <v>-0.00126685682320369</v>
      </c>
      <c r="Z388" s="5">
        <f ca="1" t="shared" si="102"/>
        <v>0.0908730597490525</v>
      </c>
      <c r="AA388">
        <f ca="1" t="shared" si="111"/>
        <v>0</v>
      </c>
      <c r="AB388">
        <f ca="1" t="shared" si="107"/>
        <v>9748.4024</v>
      </c>
      <c r="AC388">
        <f ca="1" t="shared" si="103"/>
        <v>0</v>
      </c>
      <c r="AD388" s="5">
        <f ca="1" t="shared" si="106"/>
        <v>0</v>
      </c>
      <c r="AE388">
        <f ca="1">IF(X388&gt;=$Y$1,I388,0)</f>
        <v>0</v>
      </c>
    </row>
    <row r="389" spans="1:31">
      <c r="A389" cm="1">
        <f ca="1" t="array" ref="A389">INDEX(Sheet1!$A$2:$J$621,RANDBETWEEN(1,COUNTA(Sheet1!$A$2:$A$621)),COLUMN(A388))</f>
        <v>3275717</v>
      </c>
      <c r="B389" t="str">
        <f ca="1">VLOOKUP($A389,Sheet1!$A$2:$J$621,COLUMN(B389)-COLUMN($B$4)+2,FALSE)</f>
        <v>2025-04-19 19:47:13</v>
      </c>
      <c r="C389" t="str">
        <f ca="1">VLOOKUP($A389,Sheet1!$A$2:$J$621,COLUMN(C389)-COLUMN($B$4)+2,FALSE)</f>
        <v>小单32.36  小双35.28  大双32.36</v>
      </c>
      <c r="D389" t="str">
        <f ca="1">VLOOKUP($A389,Sheet1!$A$2:$J$621,COLUMN(D389)-COLUMN($B$4)+2,FALSE)</f>
        <v>小双</v>
      </c>
      <c r="E389">
        <f ca="1">VLOOKUP($A389,Sheet1!$A$2:$J$621,COLUMN(E389)-COLUMN($B$4)+2,FALSE)</f>
        <v>100</v>
      </c>
      <c r="F389">
        <f ca="1">VLOOKUP($A389,Sheet1!$A$2:$J$621,COLUMN(F389)-COLUMN($B$4)+2,FALSE)</f>
        <v>21</v>
      </c>
      <c r="G389" t="str">
        <f ca="1">VLOOKUP($A389,Sheet1!$A$2:$J$621,COLUMN(G389)-COLUMN($B$4)+2,FALSE)</f>
        <v>大单</v>
      </c>
      <c r="H389">
        <f ca="1">VLOOKUP($A389,Sheet1!$A$2:$J$621,COLUMN(H389)-COLUMN($B$4)+2,FALSE)</f>
        <v>0</v>
      </c>
      <c r="I389">
        <f ca="1">VLOOKUP($A389,Sheet1!$A$2:$J$621,COLUMN(I389)-COLUMN($B$4)+2,FALSE)</f>
        <v>-100</v>
      </c>
      <c r="J389" t="str">
        <f ca="1">VLOOKUP($A389,Sheet1!$A$2:$J$621,COLUMN(J389)-COLUMN($B$4)+2,FALSE)</f>
        <v>否</v>
      </c>
      <c r="K389">
        <f ca="1" t="shared" si="108"/>
        <v>0</v>
      </c>
      <c r="L389" s="7">
        <f ca="1" t="shared" si="109"/>
        <v>0</v>
      </c>
      <c r="M389" s="7" cm="1">
        <f ca="1" t="array" ref="M389">IF(L388="",IF(OR(G388=0,G388=""),M388,""),IF(ROW()&lt;32,"",AVERAGE(IF(OFFSET(L$2,ROW()-31,0,30,1)&lt;&gt;"",OFFSET(L$2,ROW()-31,0,30,1)))))</f>
        <v>0.7</v>
      </c>
      <c r="N389" s="8">
        <f ca="1" t="shared" si="104"/>
        <v>0.686021505376344</v>
      </c>
      <c r="O389" s="7">
        <f ca="1" t="array" ref="O389">IF(L388="","",IF(ROW()&lt;32,"",AVERAGE(IF(OFFSET(L$2,ROW()-21,0,20,1)&lt;&gt;"",OFFSET(L$2,ROW()-21,0,20,1)))))</f>
        <v>0.75</v>
      </c>
      <c r="P389" s="8">
        <f ca="1" t="shared" si="95"/>
        <v>0.701612903225806</v>
      </c>
      <c r="Q389" s="7">
        <f ca="1" t="shared" si="110"/>
        <v>-100</v>
      </c>
      <c r="R389" s="7">
        <f ca="1" t="shared" si="112"/>
        <v>8092.8123999999</v>
      </c>
      <c r="S389" s="14">
        <f ca="1" t="shared" si="96"/>
        <v>0.00224597296592123</v>
      </c>
      <c r="T389" s="15">
        <f ca="1" t="shared" si="97"/>
        <v>0.686021505376344</v>
      </c>
      <c r="U389" s="14">
        <f ca="1" t="shared" si="98"/>
        <v>0.048936439299605</v>
      </c>
      <c r="V389" s="9">
        <f ca="1" t="shared" si="99"/>
        <v>-1.18656148757005</v>
      </c>
      <c r="W389" s="16">
        <f ca="1" t="shared" si="105"/>
        <v>1.00297333240008</v>
      </c>
      <c r="X389" s="17">
        <f ca="1" t="shared" si="100"/>
        <v>0.104838345658167</v>
      </c>
      <c r="Y389" s="9">
        <f ca="1" t="shared" si="101"/>
        <v>-0.00163207727669203</v>
      </c>
      <c r="Z389" s="5">
        <f ca="1" t="shared" si="102"/>
        <v>0.0904227540083269</v>
      </c>
      <c r="AA389">
        <f ca="1" t="shared" si="111"/>
        <v>0</v>
      </c>
      <c r="AB389">
        <f ca="1" t="shared" si="107"/>
        <v>9748.4024</v>
      </c>
      <c r="AC389">
        <f ca="1" t="shared" si="103"/>
        <v>1</v>
      </c>
      <c r="AD389" s="5">
        <f ca="1" t="shared" si="106"/>
        <v>0</v>
      </c>
      <c r="AE389">
        <f ca="1">IF(X389&gt;=$Y$1,I389,0)</f>
        <v>0</v>
      </c>
    </row>
    <row r="390" spans="1:31">
      <c r="A390" cm="1">
        <f ca="1" t="array" ref="A390">INDEX(Sheet1!$A$2:$J$621,RANDBETWEEN(1,COUNTA(Sheet1!$A$2:$A$621)),COLUMN(A389))</f>
        <v>3275871</v>
      </c>
      <c r="B390" t="str">
        <f ca="1">VLOOKUP($A390,Sheet1!$A$2:$J$621,COLUMN(B390)-COLUMN($B$4)+2,FALSE)</f>
        <v>2025-04-20 04:46:08</v>
      </c>
      <c r="C390" t="str">
        <f ca="1">VLOOKUP($A390,Sheet1!$A$2:$J$621,COLUMN(C390)-COLUMN($B$4)+2,FALSE)</f>
        <v>小单32.36  小双35.28  大双32.36</v>
      </c>
      <c r="D390" t="str">
        <f ca="1">VLOOKUP($A390,Sheet1!$A$2:$J$621,COLUMN(D390)-COLUMN($B$4)+2,FALSE)</f>
        <v>小双</v>
      </c>
      <c r="E390">
        <f ca="1">VLOOKUP($A390,Sheet1!$A$2:$J$621,COLUMN(E390)-COLUMN($B$4)+2,FALSE)</f>
        <v>100</v>
      </c>
      <c r="F390">
        <f ca="1">VLOOKUP($A390,Sheet1!$A$2:$J$621,COLUMN(F390)-COLUMN($B$4)+2,FALSE)</f>
        <v>15</v>
      </c>
      <c r="G390" t="str">
        <f ca="1">VLOOKUP($A390,Sheet1!$A$2:$J$621,COLUMN(G390)-COLUMN($B$4)+2,FALSE)</f>
        <v>大单</v>
      </c>
      <c r="H390">
        <f ca="1">VLOOKUP($A390,Sheet1!$A$2:$J$621,COLUMN(H390)-COLUMN($B$4)+2,FALSE)</f>
        <v>0</v>
      </c>
      <c r="I390">
        <f ca="1">VLOOKUP($A390,Sheet1!$A$2:$J$621,COLUMN(I390)-COLUMN($B$4)+2,FALSE)</f>
        <v>-100</v>
      </c>
      <c r="J390" t="str">
        <f ca="1">VLOOKUP($A390,Sheet1!$A$2:$J$621,COLUMN(J390)-COLUMN($B$4)+2,FALSE)</f>
        <v>否</v>
      </c>
      <c r="K390">
        <f ca="1" t="shared" si="108"/>
        <v>0</v>
      </c>
      <c r="L390" s="7">
        <f ca="1" t="shared" si="109"/>
        <v>0</v>
      </c>
      <c r="M390" s="7" cm="1">
        <f ca="1" t="array" ref="M390">IF(L389="",IF(OR(G389=0,G389=""),M389,""),IF(ROW()&lt;32,"",AVERAGE(IF(OFFSET(L$2,ROW()-31,0,30,1)&lt;&gt;"",OFFSET(L$2,ROW()-31,0,30,1)))))</f>
        <v>0.7</v>
      </c>
      <c r="N390" s="8">
        <f ca="1" t="shared" si="104"/>
        <v>0.654838709677419</v>
      </c>
      <c r="O390" s="7">
        <f ca="1" t="array" ref="O390">IF(L389="","",IF(ROW()&lt;32,"",AVERAGE(IF(OFFSET(L$2,ROW()-21,0,20,1)&lt;&gt;"",OFFSET(L$2,ROW()-21,0,20,1)))))</f>
        <v>0.75</v>
      </c>
      <c r="P390" s="8">
        <f ca="1" t="shared" si="95"/>
        <v>0.701612903225806</v>
      </c>
      <c r="Q390" s="7">
        <f ca="1" t="shared" si="110"/>
        <v>-100</v>
      </c>
      <c r="R390" s="7">
        <f ca="1" t="shared" si="112"/>
        <v>7992.8123999999</v>
      </c>
      <c r="S390" s="14">
        <f ca="1" t="shared" si="96"/>
        <v>0.00227503004913222</v>
      </c>
      <c r="T390" s="15">
        <f ca="1" t="shared" si="97"/>
        <v>0.654838709677419</v>
      </c>
      <c r="U390" s="14">
        <f ca="1" t="shared" si="98"/>
        <v>0.048936439299605</v>
      </c>
      <c r="V390" s="9">
        <f ca="1" t="shared" si="99"/>
        <v>-1.10519700553078</v>
      </c>
      <c r="W390" s="16">
        <f ca="1" t="shared" si="105"/>
        <v>0.867774091210719</v>
      </c>
      <c r="X390" s="17">
        <f ca="1" t="shared" si="100"/>
        <v>0.0932270277283361</v>
      </c>
      <c r="Y390" s="9">
        <f ca="1" t="shared" si="101"/>
        <v>-0.00273314884761444</v>
      </c>
      <c r="Z390" s="5">
        <f ca="1" t="shared" si="102"/>
        <v>0.0890494132388807</v>
      </c>
      <c r="AA390">
        <f ca="1" t="shared" si="111"/>
        <v>0</v>
      </c>
      <c r="AB390">
        <f ca="1" t="shared" si="107"/>
        <v>9748.4024</v>
      </c>
      <c r="AC390">
        <f ca="1" t="shared" si="103"/>
        <v>0</v>
      </c>
      <c r="AD390" s="5">
        <f ca="1" t="shared" si="106"/>
        <v>0</v>
      </c>
      <c r="AE390">
        <f ca="1">IF(X390&gt;=$Y$1,I390,0)</f>
        <v>0</v>
      </c>
    </row>
    <row r="391" spans="1:31">
      <c r="A391" cm="1">
        <f ca="1" t="array" ref="A391">INDEX(Sheet1!$A$2:$J$621,RANDBETWEEN(1,COUNTA(Sheet1!$A$2:$A$621)),COLUMN(A390))</f>
        <v>3275816</v>
      </c>
      <c r="B391" t="str">
        <f ca="1">VLOOKUP($A391,Sheet1!$A$2:$J$621,COLUMN(B391)-COLUMN($B$4)+2,FALSE)</f>
        <v>2025-04-20 01:33:48</v>
      </c>
      <c r="C391" t="str">
        <f ca="1">VLOOKUP($A391,Sheet1!$A$2:$J$621,COLUMN(C391)-COLUMN($B$4)+2,FALSE)</f>
        <v>大双31.45  小双34.28  大单34.28</v>
      </c>
      <c r="D391" t="str">
        <f ca="1">VLOOKUP($A391,Sheet1!$A$2:$J$621,COLUMN(D391)-COLUMN($B$4)+2,FALSE)</f>
        <v>大双</v>
      </c>
      <c r="E391">
        <f ca="1">VLOOKUP($A391,Sheet1!$A$2:$J$621,COLUMN(E391)-COLUMN($B$4)+2,FALSE)</f>
        <v>100.01</v>
      </c>
      <c r="F391">
        <f ca="1">VLOOKUP($A391,Sheet1!$A$2:$J$621,COLUMN(F391)-COLUMN($B$4)+2,FALSE)</f>
        <v>22</v>
      </c>
      <c r="G391" t="str">
        <f ca="1">VLOOKUP($A391,Sheet1!$A$2:$J$621,COLUMN(G391)-COLUMN($B$4)+2,FALSE)</f>
        <v>大双</v>
      </c>
      <c r="H391">
        <f ca="1">VLOOKUP($A391,Sheet1!$A$2:$J$621,COLUMN(H391)-COLUMN($B$4)+2,FALSE)</f>
        <v>148.444</v>
      </c>
      <c r="I391">
        <f ca="1">VLOOKUP($A391,Sheet1!$A$2:$J$621,COLUMN(I391)-COLUMN($B$4)+2,FALSE)</f>
        <v>48.434</v>
      </c>
      <c r="J391" t="str">
        <f ca="1">VLOOKUP($A391,Sheet1!$A$2:$J$621,COLUMN(J391)-COLUMN($B$4)+2,FALSE)</f>
        <v>是</v>
      </c>
      <c r="K391">
        <f ca="1" t="shared" si="108"/>
        <v>1</v>
      </c>
      <c r="L391" s="7">
        <f ca="1" t="shared" si="109"/>
        <v>1</v>
      </c>
      <c r="M391" s="7" cm="1">
        <f ca="1" t="array" ref="M391">IF(L390="",IF(OR(G390=0,G390=""),M390,""),IF(ROW()&lt;32,"",AVERAGE(IF(OFFSET(L$2,ROW()-31,0,30,1)&lt;&gt;"",OFFSET(L$2,ROW()-31,0,30,1)))))</f>
        <v>0.7</v>
      </c>
      <c r="N391" s="8">
        <f ca="1" t="shared" si="104"/>
        <v>0.654838709677419</v>
      </c>
      <c r="O391" s="7">
        <f ca="1" t="array" ref="O391">IF(L390="","",IF(ROW()&lt;32,"",AVERAGE(IF(OFFSET(L$2,ROW()-21,0,20,1)&lt;&gt;"",OFFSET(L$2,ROW()-21,0,20,1)))))</f>
        <v>0.75</v>
      </c>
      <c r="P391" s="8">
        <f ca="1" t="shared" si="95"/>
        <v>0.701612903225806</v>
      </c>
      <c r="Q391" s="7">
        <f ca="1" t="shared" si="110"/>
        <v>48.434</v>
      </c>
      <c r="R391" s="7">
        <f ca="1" t="shared" si="112"/>
        <v>8041.2463999999</v>
      </c>
      <c r="S391" s="14">
        <f ca="1" t="shared" si="96"/>
        <v>-0.0160121103892654</v>
      </c>
      <c r="T391" s="15">
        <f ca="1" t="shared" si="97"/>
        <v>0.654838709677419</v>
      </c>
      <c r="U391" s="14">
        <f ca="1" t="shared" si="98"/>
        <v>0.048936439299605</v>
      </c>
      <c r="V391" s="9">
        <f ca="1" t="shared" si="99"/>
        <v>-1.07004813431454</v>
      </c>
      <c r="W391" s="16">
        <f ca="1" t="shared" si="105"/>
        <v>0.867781979492401</v>
      </c>
      <c r="X391" s="17">
        <f ca="1" t="shared" si="100"/>
        <v>0.0912565615466092</v>
      </c>
      <c r="Y391" s="9">
        <f ca="1" t="shared" si="101"/>
        <v>-0.00271465635374249</v>
      </c>
      <c r="Z391" s="5">
        <f ca="1" t="shared" si="102"/>
        <v>0.0890688700126689</v>
      </c>
      <c r="AA391">
        <f ca="1" t="shared" si="111"/>
        <v>0</v>
      </c>
      <c r="AB391">
        <f ca="1" t="shared" si="107"/>
        <v>9748.4024</v>
      </c>
      <c r="AC391">
        <f ca="1" t="shared" si="103"/>
        <v>0</v>
      </c>
      <c r="AD391" s="5">
        <f ca="1" t="shared" si="106"/>
        <v>0</v>
      </c>
      <c r="AE391">
        <f ca="1">IF(X391&gt;=$Y$1,I391,0)</f>
        <v>0</v>
      </c>
    </row>
    <row r="392" spans="1:31">
      <c r="A392" cm="1">
        <f ca="1" t="array" ref="A392">INDEX(Sheet1!$A$2:$J$621,RANDBETWEEN(1,COUNTA(Sheet1!$A$2:$A$621)),COLUMN(A391))</f>
        <v>3275664</v>
      </c>
      <c r="B392" t="str">
        <f ca="1">VLOOKUP($A392,Sheet1!$A$2:$J$621,COLUMN(B392)-COLUMN($B$4)+2,FALSE)</f>
        <v>2025-04-19 16:08:42</v>
      </c>
      <c r="C392" t="str">
        <f ca="1">VLOOKUP($A392,Sheet1!$A$2:$J$621,COLUMN(C392)-COLUMN($B$4)+2,FALSE)</f>
        <v>大双31.45  小双34.28  大单34.28</v>
      </c>
      <c r="D392" t="str">
        <f ca="1">VLOOKUP($A392,Sheet1!$A$2:$J$621,COLUMN(D392)-COLUMN($B$4)+2,FALSE)</f>
        <v>大双</v>
      </c>
      <c r="E392">
        <f ca="1">VLOOKUP($A392,Sheet1!$A$2:$J$621,COLUMN(E392)-COLUMN($B$4)+2,FALSE)</f>
        <v>100.01</v>
      </c>
      <c r="F392">
        <f ca="1">VLOOKUP($A392,Sheet1!$A$2:$J$621,COLUMN(F392)-COLUMN($B$4)+2,FALSE)</f>
        <v>13</v>
      </c>
      <c r="G392" t="str">
        <f ca="1">VLOOKUP($A392,Sheet1!$A$2:$J$621,COLUMN(G392)-COLUMN($B$4)+2,FALSE)</f>
        <v>小单</v>
      </c>
      <c r="H392">
        <f ca="1">VLOOKUP($A392,Sheet1!$A$2:$J$621,COLUMN(H392)-COLUMN($B$4)+2,FALSE)</f>
        <v>0</v>
      </c>
      <c r="I392">
        <f ca="1">VLOOKUP($A392,Sheet1!$A$2:$J$621,COLUMN(I392)-COLUMN($B$4)+2,FALSE)</f>
        <v>-100.01</v>
      </c>
      <c r="J392" t="str">
        <f ca="1">VLOOKUP($A392,Sheet1!$A$2:$J$621,COLUMN(J392)-COLUMN($B$4)+2,FALSE)</f>
        <v>否</v>
      </c>
      <c r="K392">
        <f ca="1" t="shared" si="108"/>
        <v>0</v>
      </c>
      <c r="L392" s="7">
        <f ca="1" t="shared" si="109"/>
        <v>0</v>
      </c>
      <c r="M392" s="7" cm="1">
        <f ca="1" t="array" ref="M392">IF(L391="",IF(OR(G391=0,G391=""),M391,""),IF(ROW()&lt;32,"",AVERAGE(IF(OFFSET(L$2,ROW()-31,0,30,1)&lt;&gt;"",OFFSET(L$2,ROW()-31,0,30,1)))))</f>
        <v>0.666666666666667</v>
      </c>
      <c r="N392" s="8">
        <f ca="1" t="shared" si="104"/>
        <v>0.719354838709677</v>
      </c>
      <c r="O392" s="7">
        <f ca="1" t="array" ref="O392">IF(L391="","",IF(ROW()&lt;32,"",AVERAGE(IF(OFFSET(L$2,ROW()-21,0,20,1)&lt;&gt;"",OFFSET(L$2,ROW()-21,0,20,1)))))</f>
        <v>0.7</v>
      </c>
      <c r="P392" s="8">
        <f ca="1" t="shared" si="95"/>
        <v>0.719354838709677</v>
      </c>
      <c r="Q392" s="7">
        <f ca="1" t="shared" si="110"/>
        <v>-100.01</v>
      </c>
      <c r="R392" s="7">
        <f ca="1" t="shared" si="112"/>
        <v>7941.2363999999</v>
      </c>
      <c r="S392" s="14">
        <f ca="1" t="shared" si="96"/>
        <v>-0.0159158044292397</v>
      </c>
      <c r="T392" s="15">
        <f ca="1" t="shared" si="97"/>
        <v>0.719354838709677</v>
      </c>
      <c r="U392" s="14">
        <f ca="1" t="shared" si="98"/>
        <v>0.048936439299605</v>
      </c>
      <c r="V392" s="9">
        <f ca="1" t="shared" si="99"/>
        <v>-1.0369584363789</v>
      </c>
      <c r="W392" s="16">
        <f ca="1" t="shared" si="105"/>
        <v>0.867781979492401</v>
      </c>
      <c r="X392" s="17">
        <f ca="1" t="shared" si="100"/>
        <v>0.107497648934632</v>
      </c>
      <c r="Y392" s="9">
        <f ca="1" t="shared" si="101"/>
        <v>-0.00242750404050667</v>
      </c>
      <c r="Z392" s="5">
        <f ca="1" t="shared" si="102"/>
        <v>0.0894091879628376</v>
      </c>
      <c r="AA392">
        <f ca="1" t="shared" si="111"/>
        <v>0</v>
      </c>
      <c r="AB392">
        <f ca="1" t="shared" si="107"/>
        <v>9748.4024</v>
      </c>
      <c r="AC392">
        <f ca="1" t="shared" si="103"/>
        <v>0</v>
      </c>
      <c r="AD392" s="5">
        <f ca="1" t="shared" si="106"/>
        <v>0</v>
      </c>
      <c r="AE392">
        <f ca="1">IF(X392&gt;=$Y$1,I392,0)</f>
        <v>0</v>
      </c>
    </row>
    <row r="393" spans="1:31">
      <c r="A393" cm="1">
        <f ca="1" t="array" ref="A393">INDEX(Sheet1!$A$2:$J$621,RANDBETWEEN(1,COUNTA(Sheet1!$A$2:$A$621)),COLUMN(A392))</f>
        <v>3275826</v>
      </c>
      <c r="B393" t="str">
        <f ca="1">VLOOKUP($A393,Sheet1!$A$2:$J$621,COLUMN(B393)-COLUMN($B$4)+2,FALSE)</f>
        <v>2025-04-20 02:08:47</v>
      </c>
      <c r="C393" t="str">
        <f ca="1">VLOOKUP($A393,Sheet1!$A$2:$J$621,COLUMN(C393)-COLUMN($B$4)+2,FALSE)</f>
        <v>小单31.45  小双34.28  大单34.28</v>
      </c>
      <c r="D393" t="str">
        <f ca="1">VLOOKUP($A393,Sheet1!$A$2:$J$621,COLUMN(D393)-COLUMN($B$4)+2,FALSE)</f>
        <v>小单</v>
      </c>
      <c r="E393">
        <f ca="1">VLOOKUP($A393,Sheet1!$A$2:$J$621,COLUMN(E393)-COLUMN($B$4)+2,FALSE)</f>
        <v>100.01</v>
      </c>
      <c r="F393">
        <f ca="1">VLOOKUP($A393,Sheet1!$A$2:$J$621,COLUMN(F393)-COLUMN($B$4)+2,FALSE)</f>
        <v>15</v>
      </c>
      <c r="G393" t="str">
        <f ca="1">VLOOKUP($A393,Sheet1!$A$2:$J$621,COLUMN(G393)-COLUMN($B$4)+2,FALSE)</f>
        <v>大单</v>
      </c>
      <c r="H393">
        <f ca="1">VLOOKUP($A393,Sheet1!$A$2:$J$621,COLUMN(H393)-COLUMN($B$4)+2,FALSE)</f>
        <v>148.4324</v>
      </c>
      <c r="I393">
        <f ca="1">VLOOKUP($A393,Sheet1!$A$2:$J$621,COLUMN(I393)-COLUMN($B$4)+2,FALSE)</f>
        <v>48.4224</v>
      </c>
      <c r="J393" t="str">
        <f ca="1">VLOOKUP($A393,Sheet1!$A$2:$J$621,COLUMN(J393)-COLUMN($B$4)+2,FALSE)</f>
        <v>是</v>
      </c>
      <c r="K393">
        <f ca="1" t="shared" si="108"/>
        <v>1</v>
      </c>
      <c r="L393" s="7">
        <f ca="1" t="shared" si="109"/>
        <v>1</v>
      </c>
      <c r="M393" s="7" cm="1">
        <f ca="1" t="array" ref="M393">IF(L392="",IF(OR(G392=0,G392=""),M392,""),IF(ROW()&lt;32,"",AVERAGE(IF(OFFSET(L$2,ROW()-31,0,30,1)&lt;&gt;"",OFFSET(L$2,ROW()-31,0,30,1)))))</f>
        <v>0.666666666666667</v>
      </c>
      <c r="N393" s="8">
        <f ca="1" t="shared" si="104"/>
        <v>0.623655913978495</v>
      </c>
      <c r="O393" s="7">
        <f ca="1" t="array" ref="O393">IF(L392="","",IF(ROW()&lt;32,"",AVERAGE(IF(OFFSET(L$2,ROW()-21,0,20,1)&lt;&gt;"",OFFSET(L$2,ROW()-21,0,20,1)))))</f>
        <v>0.7</v>
      </c>
      <c r="P393" s="8">
        <f ca="1" t="shared" si="95"/>
        <v>0.654838709677419</v>
      </c>
      <c r="Q393" s="7">
        <f ca="1" t="shared" si="110"/>
        <v>48.4224</v>
      </c>
      <c r="R393" s="7">
        <f ca="1" t="shared" si="112"/>
        <v>7989.6587999999</v>
      </c>
      <c r="S393" s="14">
        <f ca="1" t="shared" si="96"/>
        <v>-0.0343872421607377</v>
      </c>
      <c r="T393" s="15">
        <f ca="1" t="shared" si="97"/>
        <v>0.623655913978495</v>
      </c>
      <c r="U393" s="14">
        <f ca="1" t="shared" si="98"/>
        <v>0.048936439299605</v>
      </c>
      <c r="V393" s="9">
        <f ca="1" t="shared" si="99"/>
        <v>-1.0312631844685</v>
      </c>
      <c r="W393" s="16">
        <f ca="1" t="shared" si="105"/>
        <v>0.755116032964194</v>
      </c>
      <c r="X393" s="17">
        <f ca="1" t="shared" si="100"/>
        <v>0.0721193632071656</v>
      </c>
      <c r="Y393" s="9">
        <f ca="1" t="shared" si="101"/>
        <v>-0.00305176217485338</v>
      </c>
      <c r="Z393" s="5">
        <f ca="1" t="shared" si="102"/>
        <v>0.0888191942705401</v>
      </c>
      <c r="AA393">
        <f ca="1" t="shared" si="111"/>
        <v>0</v>
      </c>
      <c r="AB393">
        <f ca="1" t="shared" si="107"/>
        <v>9748.4024</v>
      </c>
      <c r="AC393">
        <f ca="1" t="shared" si="103"/>
        <v>1</v>
      </c>
      <c r="AD393" s="5">
        <f ca="1" t="shared" si="106"/>
        <v>0</v>
      </c>
      <c r="AE393">
        <f ca="1">IF(X393&gt;=$Y$1,I393,0)</f>
        <v>0</v>
      </c>
    </row>
    <row r="394" spans="1:31">
      <c r="A394" cm="1">
        <f ca="1" t="array" ref="A394">INDEX(Sheet1!$A$2:$J$621,RANDBETWEEN(1,COUNTA(Sheet1!$A$2:$A$621)),COLUMN(A393))</f>
        <v>3275937</v>
      </c>
      <c r="B394" t="str">
        <f ca="1">VLOOKUP($A394,Sheet1!$A$2:$J$621,COLUMN(B394)-COLUMN($B$4)+2,FALSE)</f>
        <v>2025-04-20 08:37:18</v>
      </c>
      <c r="C394" t="str">
        <f ca="1">VLOOKUP($A394,Sheet1!$A$2:$J$621,COLUMN(C394)-COLUMN($B$4)+2,FALSE)</f>
        <v>大双31.45  小双34.28  大单34.28</v>
      </c>
      <c r="D394" t="str">
        <f ca="1">VLOOKUP($A394,Sheet1!$A$2:$J$621,COLUMN(D394)-COLUMN($B$4)+2,FALSE)</f>
        <v>大双</v>
      </c>
      <c r="E394">
        <f ca="1">VLOOKUP($A394,Sheet1!$A$2:$J$621,COLUMN(E394)-COLUMN($B$4)+2,FALSE)</f>
        <v>100.01</v>
      </c>
      <c r="F394">
        <f ca="1">VLOOKUP($A394,Sheet1!$A$2:$J$621,COLUMN(F394)-COLUMN($B$4)+2,FALSE)</f>
        <v>9</v>
      </c>
      <c r="G394" t="str">
        <f ca="1">VLOOKUP($A394,Sheet1!$A$2:$J$621,COLUMN(G394)-COLUMN($B$4)+2,FALSE)</f>
        <v>小单</v>
      </c>
      <c r="H394">
        <f ca="1">VLOOKUP($A394,Sheet1!$A$2:$J$621,COLUMN(H394)-COLUMN($B$4)+2,FALSE)</f>
        <v>0</v>
      </c>
      <c r="I394">
        <f ca="1">VLOOKUP($A394,Sheet1!$A$2:$J$621,COLUMN(I394)-COLUMN($B$4)+2,FALSE)</f>
        <v>-100.01</v>
      </c>
      <c r="J394" t="str">
        <f ca="1">VLOOKUP($A394,Sheet1!$A$2:$J$621,COLUMN(J394)-COLUMN($B$4)+2,FALSE)</f>
        <v>否</v>
      </c>
      <c r="K394">
        <f ca="1" t="shared" si="108"/>
        <v>0</v>
      </c>
      <c r="L394" s="7">
        <f ca="1" t="shared" si="109"/>
        <v>0</v>
      </c>
      <c r="M394" s="7" cm="1">
        <f ca="1" t="array" ref="M394">IF(L393="",IF(OR(G393=0,G393=""),M393,""),IF(ROW()&lt;32,"",AVERAGE(IF(OFFSET(L$2,ROW()-31,0,30,1)&lt;&gt;"",OFFSET(L$2,ROW()-31,0,30,1)))))</f>
        <v>0.633333333333333</v>
      </c>
      <c r="N394" s="8">
        <f ca="1" t="shared" si="104"/>
        <v>0.688172043010753</v>
      </c>
      <c r="O394" s="7">
        <f ca="1" t="array" ref="O394">IF(L393="","",IF(ROW()&lt;32,"",AVERAGE(IF(OFFSET(L$2,ROW()-21,0,20,1)&lt;&gt;"",OFFSET(L$2,ROW()-21,0,20,1)))))</f>
        <v>0.7</v>
      </c>
      <c r="P394" s="8">
        <f ca="1" t="shared" si="95"/>
        <v>0.719354838709677</v>
      </c>
      <c r="Q394" s="7">
        <f ca="1" t="shared" si="110"/>
        <v>-100.01</v>
      </c>
      <c r="R394" s="7">
        <f ca="1" t="shared" si="112"/>
        <v>7889.6487999999</v>
      </c>
      <c r="S394" s="14">
        <f ca="1" t="shared" si="96"/>
        <v>-0.0341859583063851</v>
      </c>
      <c r="T394" s="15">
        <f ca="1" t="shared" si="97"/>
        <v>0.688172043010753</v>
      </c>
      <c r="U394" s="14">
        <f ca="1" t="shared" si="98"/>
        <v>0.048936439299605</v>
      </c>
      <c r="V394" s="9">
        <f ca="1" t="shared" si="99"/>
        <v>-1.02692293986001</v>
      </c>
      <c r="W394" s="16">
        <f ca="1" t="shared" si="105"/>
        <v>0.751518969410627</v>
      </c>
      <c r="X394" s="17">
        <f ca="1" t="shared" si="100"/>
        <v>0.0851572922754148</v>
      </c>
      <c r="Y394" s="9">
        <f ca="1" t="shared" si="101"/>
        <v>-0.00280441784177967</v>
      </c>
      <c r="Z394" s="5">
        <f ca="1" t="shared" si="102"/>
        <v>0.0890538530023483</v>
      </c>
      <c r="AA394">
        <f ca="1" t="shared" si="111"/>
        <v>0</v>
      </c>
      <c r="AB394">
        <f ca="1" t="shared" si="107"/>
        <v>9748.4024</v>
      </c>
      <c r="AC394">
        <f ca="1" t="shared" si="103"/>
        <v>0</v>
      </c>
      <c r="AD394" s="5">
        <f ca="1" t="shared" si="106"/>
        <v>0</v>
      </c>
      <c r="AE394">
        <f ca="1">IF(X394&gt;=$Y$1,I394,0)</f>
        <v>0</v>
      </c>
    </row>
    <row r="395" spans="1:31">
      <c r="A395" cm="1">
        <f ca="1" t="array" ref="A395">INDEX(Sheet1!$A$2:$J$621,RANDBETWEEN(1,COUNTA(Sheet1!$A$2:$A$621)),COLUMN(A394))</f>
        <v>3275671</v>
      </c>
      <c r="B395" t="str">
        <f ca="1">VLOOKUP($A395,Sheet1!$A$2:$J$621,COLUMN(B395)-COLUMN($B$4)+2,FALSE)</f>
        <v>2025-04-19 16:33:18</v>
      </c>
      <c r="C395" t="str">
        <f ca="1">VLOOKUP($A395,Sheet1!$A$2:$J$621,COLUMN(C395)-COLUMN($B$4)+2,FALSE)</f>
        <v>小单31.45  小双34.28  大单34.28</v>
      </c>
      <c r="D395" t="str">
        <f ca="1">VLOOKUP($A395,Sheet1!$A$2:$J$621,COLUMN(D395)-COLUMN($B$4)+2,FALSE)</f>
        <v>小单</v>
      </c>
      <c r="E395">
        <f ca="1">VLOOKUP($A395,Sheet1!$A$2:$J$621,COLUMN(E395)-COLUMN($B$4)+2,FALSE)</f>
        <v>100.01</v>
      </c>
      <c r="F395">
        <f ca="1">VLOOKUP($A395,Sheet1!$A$2:$J$621,COLUMN(F395)-COLUMN($B$4)+2,FALSE)</f>
        <v>11</v>
      </c>
      <c r="G395" t="str">
        <f ca="1">VLOOKUP($A395,Sheet1!$A$2:$J$621,COLUMN(G395)-COLUMN($B$4)+2,FALSE)</f>
        <v>小单</v>
      </c>
      <c r="H395">
        <f ca="1">VLOOKUP($A395,Sheet1!$A$2:$J$621,COLUMN(H395)-COLUMN($B$4)+2,FALSE)</f>
        <v>148.444</v>
      </c>
      <c r="I395">
        <f ca="1">VLOOKUP($A395,Sheet1!$A$2:$J$621,COLUMN(I395)-COLUMN($B$4)+2,FALSE)</f>
        <v>48.434</v>
      </c>
      <c r="J395" t="str">
        <f ca="1">VLOOKUP($A395,Sheet1!$A$2:$J$621,COLUMN(J395)-COLUMN($B$4)+2,FALSE)</f>
        <v>是</v>
      </c>
      <c r="K395">
        <f ca="1" t="shared" si="108"/>
        <v>1</v>
      </c>
      <c r="L395" s="7">
        <f ca="1" t="shared" si="109"/>
        <v>1</v>
      </c>
      <c r="M395" s="7" cm="1">
        <f ca="1" t="array" ref="M395">IF(L394="",IF(OR(G394=0,G394=""),M394,""),IF(ROW()&lt;32,"",AVERAGE(IF(OFFSET(L$2,ROW()-31,0,30,1)&lt;&gt;"",OFFSET(L$2,ROW()-31,0,30,1)))))</f>
        <v>0.666666666666667</v>
      </c>
      <c r="N395" s="8">
        <f ca="1" t="shared" si="104"/>
        <v>0.59247311827957</v>
      </c>
      <c r="O395" s="7">
        <f ca="1" t="array" ref="O395">IF(L394="","",IF(ROW()&lt;32,"",AVERAGE(IF(OFFSET(L$2,ROW()-21,0,20,1)&lt;&gt;"",OFFSET(L$2,ROW()-21,0,20,1)))))</f>
        <v>0.7</v>
      </c>
      <c r="P395" s="8">
        <f ca="1" t="shared" si="95"/>
        <v>0.654838709677419</v>
      </c>
      <c r="Q395" s="7">
        <f ca="1" t="shared" si="110"/>
        <v>48.434</v>
      </c>
      <c r="R395" s="7">
        <f ca="1" t="shared" si="112"/>
        <v>7938.0827999999</v>
      </c>
      <c r="S395" s="14">
        <f ca="1" t="shared" si="96"/>
        <v>-0.034604307437373</v>
      </c>
      <c r="T395" s="15">
        <f ca="1" t="shared" si="97"/>
        <v>0.59247311827957</v>
      </c>
      <c r="U395" s="14">
        <f ca="1" t="shared" si="98"/>
        <v>0.048936439299605</v>
      </c>
      <c r="V395" s="9">
        <f ca="1" t="shared" si="99"/>
        <v>-1.02107166033127</v>
      </c>
      <c r="W395" s="16">
        <f ca="1" t="shared" si="105"/>
        <v>0.656463348973156</v>
      </c>
      <c r="X395" s="17">
        <f ca="1" t="shared" si="100"/>
        <v>0.0569715684990089</v>
      </c>
      <c r="Y395" s="9">
        <f ca="1" t="shared" si="101"/>
        <v>-0.00317749641192518</v>
      </c>
      <c r="Z395" s="5">
        <f ca="1" t="shared" si="102"/>
        <v>0.0887787792174075</v>
      </c>
      <c r="AA395">
        <f ca="1" t="shared" si="111"/>
        <v>0</v>
      </c>
      <c r="AB395">
        <f ca="1" t="shared" si="107"/>
        <v>9748.4024</v>
      </c>
      <c r="AC395">
        <f ca="1" t="shared" si="103"/>
        <v>0</v>
      </c>
      <c r="AD395" s="5">
        <f ca="1" t="shared" si="106"/>
        <v>0</v>
      </c>
      <c r="AE395">
        <f ca="1">IF(X395&gt;=$Y$1,I395,0)</f>
        <v>0</v>
      </c>
    </row>
    <row r="396" spans="1:31">
      <c r="A396" cm="1">
        <f ca="1" t="array" ref="A396">INDEX(Sheet1!$A$2:$J$621,RANDBETWEEN(1,COUNTA(Sheet1!$A$2:$A$621)),COLUMN(A395))</f>
        <v>3275859</v>
      </c>
      <c r="B396" t="str">
        <f ca="1">VLOOKUP($A396,Sheet1!$A$2:$J$621,COLUMN(B396)-COLUMN($B$4)+2,FALSE)</f>
        <v>2025-04-20 04:04:17</v>
      </c>
      <c r="C396" t="str">
        <f ca="1">VLOOKUP($A396,Sheet1!$A$2:$J$621,COLUMN(C396)-COLUMN($B$4)+2,FALSE)</f>
        <v>小单31.45  小双34.28  大单34.28</v>
      </c>
      <c r="D396" t="str">
        <f ca="1">VLOOKUP($A396,Sheet1!$A$2:$J$621,COLUMN(D396)-COLUMN($B$4)+2,FALSE)</f>
        <v>小单</v>
      </c>
      <c r="E396">
        <f ca="1">VLOOKUP($A396,Sheet1!$A$2:$J$621,COLUMN(E396)-COLUMN($B$4)+2,FALSE)</f>
        <v>100.01</v>
      </c>
      <c r="F396">
        <f ca="1">VLOOKUP($A396,Sheet1!$A$2:$J$621,COLUMN(F396)-COLUMN($B$4)+2,FALSE)</f>
        <v>4</v>
      </c>
      <c r="G396" t="str">
        <f ca="1">VLOOKUP($A396,Sheet1!$A$2:$J$621,COLUMN(G396)-COLUMN($B$4)+2,FALSE)</f>
        <v>小双</v>
      </c>
      <c r="H396">
        <f ca="1">VLOOKUP($A396,Sheet1!$A$2:$J$621,COLUMN(H396)-COLUMN($B$4)+2,FALSE)</f>
        <v>148.4324</v>
      </c>
      <c r="I396">
        <f ca="1">VLOOKUP($A396,Sheet1!$A$2:$J$621,COLUMN(I396)-COLUMN($B$4)+2,FALSE)</f>
        <v>48.4224</v>
      </c>
      <c r="J396" t="str">
        <f ca="1">VLOOKUP($A396,Sheet1!$A$2:$J$621,COLUMN(J396)-COLUMN($B$4)+2,FALSE)</f>
        <v>是</v>
      </c>
      <c r="K396">
        <f ca="1" t="shared" si="108"/>
        <v>1</v>
      </c>
      <c r="L396" s="7">
        <f ca="1" t="shared" si="109"/>
        <v>1</v>
      </c>
      <c r="M396" s="7" cm="1">
        <f ca="1" t="array" ref="M396">IF(L395="",IF(OR(G395=0,G395=""),M395,""),IF(ROW()&lt;32,"",AVERAGE(IF(OFFSET(L$2,ROW()-31,0,30,1)&lt;&gt;"",OFFSET(L$2,ROW()-31,0,30,1)))))</f>
        <v>0.7</v>
      </c>
      <c r="N396" s="8">
        <f ca="1" t="shared" si="104"/>
        <v>0.688172043010753</v>
      </c>
      <c r="O396" s="7">
        <f ca="1" t="array" ref="O396">IF(L395="","",IF(ROW()&lt;32,"",AVERAGE(IF(OFFSET(L$2,ROW()-21,0,20,1)&lt;&gt;"",OFFSET(L$2,ROW()-21,0,20,1)))))</f>
        <v>0.7</v>
      </c>
      <c r="P396" s="8">
        <f ca="1" t="shared" si="95"/>
        <v>0.719354838709677</v>
      </c>
      <c r="Q396" s="7">
        <f ca="1" t="shared" si="110"/>
        <v>48.4224</v>
      </c>
      <c r="R396" s="7">
        <f ca="1" t="shared" si="112"/>
        <v>7986.5051999999</v>
      </c>
      <c r="S396" s="14">
        <f ca="1" t="shared" si="96"/>
        <v>-0.0166440365843256</v>
      </c>
      <c r="T396" s="15">
        <f ca="1" t="shared" si="97"/>
        <v>0.688172043010753</v>
      </c>
      <c r="U396" s="14">
        <f ca="1" t="shared" si="98"/>
        <v>0.048936439299605</v>
      </c>
      <c r="V396" s="9">
        <f ca="1" t="shared" si="99"/>
        <v>-0.992112791156161</v>
      </c>
      <c r="W396" s="16">
        <f ca="1" t="shared" si="105"/>
        <v>0.751528635352349</v>
      </c>
      <c r="X396" s="17">
        <f ca="1" t="shared" si="100"/>
        <v>0.0939018502565902</v>
      </c>
      <c r="Y396" s="9">
        <f ca="1" t="shared" si="101"/>
        <v>-0.00130852153853897</v>
      </c>
      <c r="Z396" s="5">
        <f ca="1" t="shared" si="102"/>
        <v>0.0902012432244244</v>
      </c>
      <c r="AA396">
        <f ca="1" t="shared" si="111"/>
        <v>0</v>
      </c>
      <c r="AB396">
        <f ca="1" t="shared" si="107"/>
        <v>9748.4024</v>
      </c>
      <c r="AC396">
        <f ca="1" t="shared" si="103"/>
        <v>0</v>
      </c>
      <c r="AD396" s="5">
        <f ca="1" t="shared" si="106"/>
        <v>0</v>
      </c>
      <c r="AE396">
        <f ca="1">IF(X396&gt;=$Y$1,I396,0)</f>
        <v>0</v>
      </c>
    </row>
    <row r="397" spans="1:31">
      <c r="A397" cm="1">
        <f ca="1" t="array" ref="A397">INDEX(Sheet1!$A$2:$J$621,RANDBETWEEN(1,COUNTA(Sheet1!$A$2:$A$621)),COLUMN(A396))</f>
        <v>3275465</v>
      </c>
      <c r="B397" t="str">
        <f ca="1">VLOOKUP($A397,Sheet1!$A$2:$J$621,COLUMN(B397)-COLUMN($B$4)+2,FALSE)</f>
        <v>2025-04-19 04:32:08</v>
      </c>
      <c r="C397" t="str">
        <f ca="1">VLOOKUP($A397,Sheet1!$A$2:$J$621,COLUMN(C397)-COLUMN($B$4)+2,FALSE)</f>
        <v>小单31.45  小双34.28  大单34.28</v>
      </c>
      <c r="D397" t="str">
        <f ca="1">VLOOKUP($A397,Sheet1!$A$2:$J$621,COLUMN(D397)-COLUMN($B$4)+2,FALSE)</f>
        <v>小单</v>
      </c>
      <c r="E397">
        <f ca="1">VLOOKUP($A397,Sheet1!$A$2:$J$621,COLUMN(E397)-COLUMN($B$4)+2,FALSE)</f>
        <v>100.01</v>
      </c>
      <c r="F397">
        <f ca="1">VLOOKUP($A397,Sheet1!$A$2:$J$621,COLUMN(F397)-COLUMN($B$4)+2,FALSE)</f>
        <v>14</v>
      </c>
      <c r="G397" t="str">
        <f ca="1">VLOOKUP($A397,Sheet1!$A$2:$J$621,COLUMN(G397)-COLUMN($B$4)+2,FALSE)</f>
        <v>大双</v>
      </c>
      <c r="H397">
        <f ca="1">VLOOKUP($A397,Sheet1!$A$2:$J$621,COLUMN(H397)-COLUMN($B$4)+2,FALSE)</f>
        <v>0</v>
      </c>
      <c r="I397">
        <f ca="1">VLOOKUP($A397,Sheet1!$A$2:$J$621,COLUMN(I397)-COLUMN($B$4)+2,FALSE)</f>
        <v>-100.01</v>
      </c>
      <c r="J397" t="str">
        <f ca="1">VLOOKUP($A397,Sheet1!$A$2:$J$621,COLUMN(J397)-COLUMN($B$4)+2,FALSE)</f>
        <v>否</v>
      </c>
      <c r="K397">
        <f ca="1" t="shared" si="108"/>
        <v>0</v>
      </c>
      <c r="L397" s="7">
        <f ca="1" t="shared" si="109"/>
        <v>0</v>
      </c>
      <c r="M397" s="7" cm="1">
        <f ca="1" t="array" ref="M397">IF(L396="",IF(OR(G396=0,G396=""),M396,""),IF(ROW()&lt;32,"",AVERAGE(IF(OFFSET(L$2,ROW()-31,0,30,1)&lt;&gt;"",OFFSET(L$2,ROW()-31,0,30,1)))))</f>
        <v>0.666666666666667</v>
      </c>
      <c r="N397" s="8">
        <f ca="1" t="shared" si="104"/>
        <v>0.719354838709677</v>
      </c>
      <c r="O397" s="7">
        <f ca="1" t="array" ref="O397">IF(L396="","",IF(ROW()&lt;32,"",AVERAGE(IF(OFFSET(L$2,ROW()-21,0,20,1)&lt;&gt;"",OFFSET(L$2,ROW()-21,0,20,1)))))</f>
        <v>0.65</v>
      </c>
      <c r="P397" s="8">
        <f ca="1" t="shared" si="95"/>
        <v>0.67258064516129</v>
      </c>
      <c r="Q397" s="7">
        <f ca="1" t="shared" si="110"/>
        <v>-100.01</v>
      </c>
      <c r="R397" s="7">
        <f ca="1" t="shared" si="112"/>
        <v>7886.4951999999</v>
      </c>
      <c r="S397" s="14">
        <f ca="1" t="shared" si="96"/>
        <v>-0.0170672895862002</v>
      </c>
      <c r="T397" s="15">
        <f ca="1" t="shared" si="97"/>
        <v>0.719354838709677</v>
      </c>
      <c r="U397" s="14">
        <f ca="1" t="shared" si="98"/>
        <v>0.048936439299605</v>
      </c>
      <c r="V397" s="9">
        <f ca="1" t="shared" si="99"/>
        <v>-0.97446791418557</v>
      </c>
      <c r="W397" s="16">
        <f ca="1" t="shared" si="105"/>
        <v>0.863868445931205</v>
      </c>
      <c r="X397" s="17">
        <f ca="1" t="shared" si="100"/>
        <v>0.113009902250757</v>
      </c>
      <c r="Y397" s="9">
        <f ca="1" t="shared" si="101"/>
        <v>0.00183733597102706</v>
      </c>
      <c r="Z397" s="5">
        <f ca="1" t="shared" si="102"/>
        <v>0.0924593652344916</v>
      </c>
      <c r="AA397">
        <f ca="1" t="shared" si="111"/>
        <v>0</v>
      </c>
      <c r="AB397">
        <f ca="1" t="shared" si="107"/>
        <v>9748.4024</v>
      </c>
      <c r="AC397">
        <f ca="1" t="shared" si="103"/>
        <v>0</v>
      </c>
      <c r="AD397" s="5">
        <f ca="1" t="shared" si="106"/>
        <v>0</v>
      </c>
      <c r="AE397">
        <f ca="1">IF(X397&gt;=$Y$1,I397,0)</f>
        <v>0</v>
      </c>
    </row>
    <row r="398" spans="1:31">
      <c r="A398" cm="1">
        <f ca="1" t="array" ref="A398">INDEX(Sheet1!$A$2:$J$621,RANDBETWEEN(1,COUNTA(Sheet1!$A$2:$A$621)),COLUMN(A397))</f>
        <v>3275926</v>
      </c>
      <c r="B398" t="str">
        <f ca="1">VLOOKUP($A398,Sheet1!$A$2:$J$621,COLUMN(B398)-COLUMN($B$4)+2,FALSE)</f>
        <v>2025-04-20 07:58:38</v>
      </c>
      <c r="C398" t="str">
        <f ca="1">VLOOKUP($A398,Sheet1!$A$2:$J$621,COLUMN(C398)-COLUMN($B$4)+2,FALSE)</f>
        <v>大双31.45  小双34.28  大单34.28</v>
      </c>
      <c r="D398" t="str">
        <f ca="1">VLOOKUP($A398,Sheet1!$A$2:$J$621,COLUMN(D398)-COLUMN($B$4)+2,FALSE)</f>
        <v>大双</v>
      </c>
      <c r="E398">
        <f ca="1">VLOOKUP($A398,Sheet1!$A$2:$J$621,COLUMN(E398)-COLUMN($B$4)+2,FALSE)</f>
        <v>100.01</v>
      </c>
      <c r="F398">
        <f ca="1">VLOOKUP($A398,Sheet1!$A$2:$J$621,COLUMN(F398)-COLUMN($B$4)+2,FALSE)</f>
        <v>17</v>
      </c>
      <c r="G398" t="str">
        <f ca="1">VLOOKUP($A398,Sheet1!$A$2:$J$621,COLUMN(G398)-COLUMN($B$4)+2,FALSE)</f>
        <v>大单</v>
      </c>
      <c r="H398">
        <f ca="1">VLOOKUP($A398,Sheet1!$A$2:$J$621,COLUMN(H398)-COLUMN($B$4)+2,FALSE)</f>
        <v>148.4324</v>
      </c>
      <c r="I398">
        <f ca="1">VLOOKUP($A398,Sheet1!$A$2:$J$621,COLUMN(I398)-COLUMN($B$4)+2,FALSE)</f>
        <v>48.4224</v>
      </c>
      <c r="J398" t="str">
        <f ca="1">VLOOKUP($A398,Sheet1!$A$2:$J$621,COLUMN(J398)-COLUMN($B$4)+2,FALSE)</f>
        <v>是</v>
      </c>
      <c r="K398">
        <f ca="1" t="shared" si="108"/>
        <v>1</v>
      </c>
      <c r="L398" s="7">
        <f ca="1" t="shared" si="109"/>
        <v>1</v>
      </c>
      <c r="M398" s="7" cm="1">
        <f ca="1" t="array" ref="M398">IF(L397="",IF(OR(G397=0,G397=""),M397,""),IF(ROW()&lt;32,"",AVERAGE(IF(OFFSET(L$2,ROW()-31,0,30,1)&lt;&gt;"",OFFSET(L$2,ROW()-31,0,30,1)))))</f>
        <v>0.7</v>
      </c>
      <c r="N398" s="8">
        <f ca="1" t="shared" si="104"/>
        <v>0.623655913978495</v>
      </c>
      <c r="O398" s="7">
        <f ca="1" t="array" ref="O398">IF(L397="","",IF(ROW()&lt;32,"",AVERAGE(IF(OFFSET(L$2,ROW()-21,0,20,1)&lt;&gt;"",OFFSET(L$2,ROW()-21,0,20,1)))))</f>
        <v>0.65</v>
      </c>
      <c r="P398" s="8">
        <f ca="1" t="shared" si="95"/>
        <v>0.608064516129032</v>
      </c>
      <c r="Q398" s="7">
        <f ca="1" t="shared" si="110"/>
        <v>48.4224</v>
      </c>
      <c r="R398" s="7">
        <f ca="1" t="shared" si="112"/>
        <v>7934.9175999999</v>
      </c>
      <c r="S398" s="14">
        <f ca="1" t="shared" si="96"/>
        <v>-0.0172799828539461</v>
      </c>
      <c r="T398" s="15">
        <f ca="1" t="shared" si="97"/>
        <v>0.623655913978495</v>
      </c>
      <c r="U398" s="14">
        <f ca="1" t="shared" si="98"/>
        <v>0.0489974559204361</v>
      </c>
      <c r="V398" s="9">
        <f ca="1" t="shared" si="99"/>
        <v>-0.949910317344829</v>
      </c>
      <c r="W398" s="16">
        <f ca="1" t="shared" si="105"/>
        <v>0.747931571798782</v>
      </c>
      <c r="X398" s="17">
        <f ca="1" t="shared" si="100"/>
        <v>0.0846500766087796</v>
      </c>
      <c r="Y398" s="9">
        <f ca="1" t="shared" si="101"/>
        <v>0.00391651177270271</v>
      </c>
      <c r="Z398" s="5">
        <f ca="1" t="shared" si="102"/>
        <v>0.0935899918791082</v>
      </c>
      <c r="AA398">
        <f ca="1" t="shared" si="111"/>
        <v>0</v>
      </c>
      <c r="AB398">
        <f ca="1" t="shared" si="107"/>
        <v>9748.4024</v>
      </c>
      <c r="AC398">
        <f ca="1" t="shared" si="103"/>
        <v>1</v>
      </c>
      <c r="AD398" s="5">
        <f ca="1" t="shared" si="106"/>
        <v>0</v>
      </c>
      <c r="AE398">
        <f ca="1">IF(X398&gt;=$Y$1,I398,0)</f>
        <v>0</v>
      </c>
    </row>
    <row r="399" spans="1:31">
      <c r="A399" cm="1">
        <f ca="1" t="array" ref="A399">INDEX(Sheet1!$A$2:$J$621,RANDBETWEEN(1,COUNTA(Sheet1!$A$2:$A$621)),COLUMN(A398))</f>
        <v>3275821</v>
      </c>
      <c r="B399" t="str">
        <f ca="1">VLOOKUP($A399,Sheet1!$A$2:$J$621,COLUMN(B399)-COLUMN($B$4)+2,FALSE)</f>
        <v>2025-04-20 01:51:13</v>
      </c>
      <c r="C399" t="str">
        <f ca="1">VLOOKUP($A399,Sheet1!$A$2:$J$621,COLUMN(C399)-COLUMN($B$4)+2,FALSE)</f>
        <v>小单32.36  大双32.36  大单35.28</v>
      </c>
      <c r="D399" t="str">
        <f ca="1">VLOOKUP($A399,Sheet1!$A$2:$J$621,COLUMN(D399)-COLUMN($B$4)+2,FALSE)</f>
        <v>大单</v>
      </c>
      <c r="E399">
        <f ca="1">VLOOKUP($A399,Sheet1!$A$2:$J$621,COLUMN(E399)-COLUMN($B$4)+2,FALSE)</f>
        <v>100</v>
      </c>
      <c r="F399">
        <f ca="1">VLOOKUP($A399,Sheet1!$A$2:$J$621,COLUMN(F399)-COLUMN($B$4)+2,FALSE)</f>
        <v>7</v>
      </c>
      <c r="G399" t="str">
        <f ca="1">VLOOKUP($A399,Sheet1!$A$2:$J$621,COLUMN(G399)-COLUMN($B$4)+2,FALSE)</f>
        <v>小单</v>
      </c>
      <c r="H399">
        <f ca="1">VLOOKUP($A399,Sheet1!$A$2:$J$621,COLUMN(H399)-COLUMN($B$4)+2,FALSE)</f>
        <v>152.7392</v>
      </c>
      <c r="I399">
        <f ca="1">VLOOKUP($A399,Sheet1!$A$2:$J$621,COLUMN(I399)-COLUMN($B$4)+2,FALSE)</f>
        <v>52.7392</v>
      </c>
      <c r="J399" t="str">
        <f ca="1">VLOOKUP($A399,Sheet1!$A$2:$J$621,COLUMN(J399)-COLUMN($B$4)+2,FALSE)</f>
        <v>是</v>
      </c>
      <c r="K399">
        <f ca="1" t="shared" si="108"/>
        <v>1</v>
      </c>
      <c r="L399" s="7">
        <f ca="1" t="shared" si="109"/>
        <v>1</v>
      </c>
      <c r="M399" s="7" cm="1">
        <f ca="1" t="array" ref="M399">IF(L398="",IF(OR(G398=0,G398=""),M398,""),IF(ROW()&lt;32,"",AVERAGE(IF(OFFSET(L$2,ROW()-31,0,30,1)&lt;&gt;"",OFFSET(L$2,ROW()-31,0,30,1)))))</f>
        <v>0.7</v>
      </c>
      <c r="N399" s="8">
        <f ca="1" t="shared" si="104"/>
        <v>0.719354838709677</v>
      </c>
      <c r="O399" s="7">
        <f ca="1" t="array" ref="O399">IF(L398="","",IF(ROW()&lt;32,"",AVERAGE(IF(OFFSET(L$2,ROW()-21,0,20,1)&lt;&gt;"",OFFSET(L$2,ROW()-21,0,20,1)))))</f>
        <v>0.65</v>
      </c>
      <c r="P399" s="8">
        <f ca="1" t="shared" si="95"/>
        <v>0.67258064516129</v>
      </c>
      <c r="Q399" s="7">
        <f ca="1" t="shared" si="110"/>
        <v>52.7392</v>
      </c>
      <c r="R399" s="7">
        <f ca="1" t="shared" si="112"/>
        <v>7987.6567999999</v>
      </c>
      <c r="S399" s="14">
        <f ca="1" t="shared" si="96"/>
        <v>-0.017176343953158</v>
      </c>
      <c r="T399" s="15">
        <f ca="1" t="shared" si="97"/>
        <v>0.719354838709677</v>
      </c>
      <c r="U399" s="14">
        <f ca="1" t="shared" si="98"/>
        <v>0.0489974559204361</v>
      </c>
      <c r="V399" s="9">
        <f ca="1" t="shared" si="99"/>
        <v>-0.926603631059517</v>
      </c>
      <c r="W399" s="16">
        <f ca="1" t="shared" si="105"/>
        <v>0.85994436768235</v>
      </c>
      <c r="X399" s="17">
        <f ca="1" t="shared" si="100"/>
        <v>0.117352901442141</v>
      </c>
      <c r="Y399" s="9">
        <f ca="1" t="shared" si="101"/>
        <v>0.00796561850587352</v>
      </c>
      <c r="Z399" s="5">
        <f ca="1" t="shared" si="102"/>
        <v>0.0957573258445059</v>
      </c>
      <c r="AA399">
        <f ca="1" t="shared" si="111"/>
        <v>0</v>
      </c>
      <c r="AB399">
        <f ca="1" t="shared" si="107"/>
        <v>9748.4024</v>
      </c>
      <c r="AC399">
        <f ca="1" t="shared" si="103"/>
        <v>0</v>
      </c>
      <c r="AD399" s="5">
        <f ca="1" t="shared" si="106"/>
        <v>0</v>
      </c>
      <c r="AE399">
        <f ca="1">IF(X399&gt;=$Y$1,I399,0)</f>
        <v>0</v>
      </c>
    </row>
    <row r="400" spans="1:31">
      <c r="A400" cm="1">
        <f ca="1" t="array" ref="A400">INDEX(Sheet1!$A$2:$J$621,RANDBETWEEN(1,COUNTA(Sheet1!$A$2:$A$621)),COLUMN(A399))</f>
        <v>3275493</v>
      </c>
      <c r="B400" t="str">
        <f ca="1">VLOOKUP($A400,Sheet1!$A$2:$J$621,COLUMN(B400)-COLUMN($B$4)+2,FALSE)</f>
        <v>2025-04-19 06:10:19</v>
      </c>
      <c r="C400" t="str">
        <f ca="1">VLOOKUP($A400,Sheet1!$A$2:$J$621,COLUMN(C400)-COLUMN($B$4)+2,FALSE)</f>
        <v>小单32.36  小双35.28  大双32.36</v>
      </c>
      <c r="D400" t="str">
        <f ca="1">VLOOKUP($A400,Sheet1!$A$2:$J$621,COLUMN(D400)-COLUMN($B$4)+2,FALSE)</f>
        <v>小双</v>
      </c>
      <c r="E400">
        <f ca="1">VLOOKUP($A400,Sheet1!$A$2:$J$621,COLUMN(E400)-COLUMN($B$4)+2,FALSE)</f>
        <v>100</v>
      </c>
      <c r="F400">
        <f ca="1">VLOOKUP($A400,Sheet1!$A$2:$J$621,COLUMN(F400)-COLUMN($B$4)+2,FALSE)</f>
        <v>5</v>
      </c>
      <c r="G400" t="str">
        <f ca="1">VLOOKUP($A400,Sheet1!$A$2:$J$621,COLUMN(G400)-COLUMN($B$4)+2,FALSE)</f>
        <v>小单</v>
      </c>
      <c r="H400">
        <f ca="1">VLOOKUP($A400,Sheet1!$A$2:$J$621,COLUMN(H400)-COLUMN($B$4)+2,FALSE)</f>
        <v>152.7392</v>
      </c>
      <c r="I400">
        <f ca="1">VLOOKUP($A400,Sheet1!$A$2:$J$621,COLUMN(I400)-COLUMN($B$4)+2,FALSE)</f>
        <v>52.7392</v>
      </c>
      <c r="J400" t="str">
        <f ca="1">VLOOKUP($A400,Sheet1!$A$2:$J$621,COLUMN(J400)-COLUMN($B$4)+2,FALSE)</f>
        <v>是</v>
      </c>
      <c r="K400">
        <f ca="1" t="shared" si="108"/>
        <v>1</v>
      </c>
      <c r="L400" s="7">
        <f ca="1" t="shared" si="109"/>
        <v>1</v>
      </c>
      <c r="M400" s="7" cm="1">
        <f ca="1" t="array" ref="M400">IF(L399="",IF(OR(G399=0,G399=""),M399,""),IF(ROW()&lt;32,"",AVERAGE(IF(OFFSET(L$2,ROW()-31,0,30,1)&lt;&gt;"",OFFSET(L$2,ROW()-31,0,30,1)))))</f>
        <v>0.733333333333333</v>
      </c>
      <c r="N400" s="8">
        <f ca="1" t="shared" si="104"/>
        <v>0.719354838709677</v>
      </c>
      <c r="O400" s="7">
        <f ca="1" t="array" ref="O400">IF(L399="","",IF(ROW()&lt;32,"",AVERAGE(IF(OFFSET(L$2,ROW()-21,0,20,1)&lt;&gt;"",OFFSET(L$2,ROW()-21,0,20,1)))))</f>
        <v>0.65</v>
      </c>
      <c r="P400" s="8">
        <f ca="1" t="shared" si="95"/>
        <v>0.67258064516129</v>
      </c>
      <c r="Q400" s="7">
        <f ca="1" t="shared" si="110"/>
        <v>52.7392</v>
      </c>
      <c r="R400" s="7">
        <f ca="1" t="shared" si="112"/>
        <v>8040.3959999999</v>
      </c>
      <c r="S400" s="14">
        <f ca="1" t="shared" si="96"/>
        <v>0.00176387245477954</v>
      </c>
      <c r="T400" s="15">
        <f ca="1" t="shared" si="97"/>
        <v>0.719354838709677</v>
      </c>
      <c r="U400" s="14">
        <f ca="1" t="shared" si="98"/>
        <v>0.0489974559204361</v>
      </c>
      <c r="V400" s="9">
        <f ca="1" t="shared" si="99"/>
        <v>-0.861718358554617</v>
      </c>
      <c r="W400" s="16">
        <f ca="1" t="shared" si="105"/>
        <v>0.863868445931205</v>
      </c>
      <c r="X400" s="17">
        <f ca="1" t="shared" si="100"/>
        <v>0.129915901439897</v>
      </c>
      <c r="Y400" s="9">
        <f ca="1" t="shared" si="101"/>
        <v>0.0116953384530986</v>
      </c>
      <c r="Z400" s="5">
        <f ca="1" t="shared" si="102"/>
        <v>0.0982237808329624</v>
      </c>
      <c r="AA400">
        <f ca="1" t="shared" si="111"/>
        <v>0</v>
      </c>
      <c r="AB400">
        <f ca="1" t="shared" si="107"/>
        <v>9748.4024</v>
      </c>
      <c r="AC400">
        <f ca="1" t="shared" si="103"/>
        <v>0</v>
      </c>
      <c r="AD400" s="5">
        <f ca="1" t="shared" si="106"/>
        <v>0</v>
      </c>
      <c r="AE400">
        <f ca="1">IF(X400&gt;=$Y$1,I400,0)</f>
        <v>0</v>
      </c>
    </row>
    <row r="401" spans="1:31">
      <c r="A401" cm="1">
        <f ca="1" t="array" ref="A401">INDEX(Sheet1!$A$2:$J$621,RANDBETWEEN(1,COUNTA(Sheet1!$A$2:$A$621)),COLUMN(A400))</f>
        <v>3275593</v>
      </c>
      <c r="B401" t="str">
        <f ca="1">VLOOKUP($A401,Sheet1!$A$2:$J$621,COLUMN(B401)-COLUMN($B$4)+2,FALSE)</f>
        <v>2025-04-19 12:00:14</v>
      </c>
      <c r="C401" t="str">
        <f ca="1">VLOOKUP($A401,Sheet1!$A$2:$J$621,COLUMN(C401)-COLUMN($B$4)+2,FALSE)</f>
        <v>小单32.36  大双32.36  大单35.28</v>
      </c>
      <c r="D401" t="str">
        <f ca="1">VLOOKUP($A401,Sheet1!$A$2:$J$621,COLUMN(D401)-COLUMN($B$4)+2,FALSE)</f>
        <v>大单</v>
      </c>
      <c r="E401">
        <f ca="1">VLOOKUP($A401,Sheet1!$A$2:$J$621,COLUMN(E401)-COLUMN($B$4)+2,FALSE)</f>
        <v>100</v>
      </c>
      <c r="F401">
        <f ca="1">VLOOKUP($A401,Sheet1!$A$2:$J$621,COLUMN(F401)-COLUMN($B$4)+2,FALSE)</f>
        <v>12</v>
      </c>
      <c r="G401" t="str">
        <f ca="1">VLOOKUP($A401,Sheet1!$A$2:$J$621,COLUMN(G401)-COLUMN($B$4)+2,FALSE)</f>
        <v>小双</v>
      </c>
      <c r="H401">
        <f ca="1">VLOOKUP($A401,Sheet1!$A$2:$J$621,COLUMN(H401)-COLUMN($B$4)+2,FALSE)</f>
        <v>0</v>
      </c>
      <c r="I401">
        <f ca="1">VLOOKUP($A401,Sheet1!$A$2:$J$621,COLUMN(I401)-COLUMN($B$4)+2,FALSE)</f>
        <v>-100</v>
      </c>
      <c r="J401" t="str">
        <f ca="1">VLOOKUP($A401,Sheet1!$A$2:$J$621,COLUMN(J401)-COLUMN($B$4)+2,FALSE)</f>
        <v>否</v>
      </c>
      <c r="K401">
        <f ca="1" t="shared" si="108"/>
        <v>0</v>
      </c>
      <c r="L401" s="7">
        <f ca="1" t="shared" si="109"/>
        <v>0</v>
      </c>
      <c r="M401" s="7" cm="1">
        <f ca="1" t="array" ref="M401">IF(L400="",IF(OR(G400=0,G400=""),M400,""),IF(ROW()&lt;32,"",AVERAGE(IF(OFFSET(L$2,ROW()-31,0,30,1)&lt;&gt;"",OFFSET(L$2,ROW()-31,0,30,1)))))</f>
        <v>0.7</v>
      </c>
      <c r="N401" s="8">
        <f ca="1" t="shared" si="104"/>
        <v>0.750537634408602</v>
      </c>
      <c r="O401" s="7">
        <f ca="1" t="array" ref="O401">IF(L400="","",IF(ROW()&lt;32,"",AVERAGE(IF(OFFSET(L$2,ROW()-21,0,20,1)&lt;&gt;"",OFFSET(L$2,ROW()-21,0,20,1)))))</f>
        <v>0.6</v>
      </c>
      <c r="P401" s="8">
        <f ca="1" t="shared" si="95"/>
        <v>0.625806451612903</v>
      </c>
      <c r="Q401" s="7">
        <f ca="1" t="shared" si="110"/>
        <v>-100</v>
      </c>
      <c r="R401" s="7">
        <f ca="1" t="shared" si="112"/>
        <v>7940.3959999999</v>
      </c>
      <c r="S401" s="14">
        <f ca="1" t="shared" si="96"/>
        <v>0.00228989523145914</v>
      </c>
      <c r="T401" s="15">
        <f ca="1" t="shared" si="97"/>
        <v>0.750537634408602</v>
      </c>
      <c r="U401" s="14">
        <f ca="1" t="shared" si="98"/>
        <v>0.0489974559204361</v>
      </c>
      <c r="V401" s="9">
        <f ca="1" t="shared" si="99"/>
        <v>-0.814122763904392</v>
      </c>
      <c r="W401" s="16">
        <f ca="1" t="shared" si="105"/>
        <v>1.00298336133109</v>
      </c>
      <c r="X401" s="17">
        <f ca="1" t="shared" si="100"/>
        <v>0.154981318417698</v>
      </c>
      <c r="Y401" s="9">
        <f ca="1" t="shared" si="101"/>
        <v>0.0178118606670815</v>
      </c>
      <c r="Z401" s="5">
        <f ca="1" t="shared" si="102"/>
        <v>0.101197666554693</v>
      </c>
      <c r="AA401">
        <f ca="1" t="shared" si="111"/>
        <v>0</v>
      </c>
      <c r="AB401">
        <f ca="1" t="shared" si="107"/>
        <v>9748.4024</v>
      </c>
      <c r="AC401">
        <f ca="1" t="shared" si="103"/>
        <v>0</v>
      </c>
      <c r="AD401" s="5">
        <f ca="1" t="shared" si="106"/>
        <v>0</v>
      </c>
      <c r="AE401">
        <f ca="1">IF(X401&gt;=$Y$1,I401,0)</f>
        <v>0</v>
      </c>
    </row>
    <row r="402" spans="1:31">
      <c r="A402" cm="1">
        <f ca="1" t="array" ref="A402">INDEX(Sheet1!$A$2:$J$621,RANDBETWEEN(1,COUNTA(Sheet1!$A$2:$A$621)),COLUMN(A401))</f>
        <v>3275945</v>
      </c>
      <c r="B402" t="str">
        <f ca="1">VLOOKUP($A402,Sheet1!$A$2:$J$621,COLUMN(B402)-COLUMN($B$4)+2,FALSE)</f>
        <v>2025-04-20 09:05:16</v>
      </c>
      <c r="C402" t="str">
        <f ca="1">VLOOKUP($A402,Sheet1!$A$2:$J$621,COLUMN(C402)-COLUMN($B$4)+2,FALSE)</f>
        <v>小单32.36  小双35.28  大双32.36</v>
      </c>
      <c r="D402" t="str">
        <f ca="1">VLOOKUP($A402,Sheet1!$A$2:$J$621,COLUMN(D402)-COLUMN($B$4)+2,FALSE)</f>
        <v>小双</v>
      </c>
      <c r="E402">
        <f ca="1">VLOOKUP($A402,Sheet1!$A$2:$J$621,COLUMN(E402)-COLUMN($B$4)+2,FALSE)</f>
        <v>100</v>
      </c>
      <c r="F402">
        <f ca="1">VLOOKUP($A402,Sheet1!$A$2:$J$621,COLUMN(F402)-COLUMN($B$4)+2,FALSE)</f>
        <v>1</v>
      </c>
      <c r="G402" t="str">
        <f ca="1">VLOOKUP($A402,Sheet1!$A$2:$J$621,COLUMN(G402)-COLUMN($B$4)+2,FALSE)</f>
        <v>小单</v>
      </c>
      <c r="H402">
        <f ca="1">VLOOKUP($A402,Sheet1!$A$2:$J$621,COLUMN(H402)-COLUMN($B$4)+2,FALSE)</f>
        <v>152.7392</v>
      </c>
      <c r="I402">
        <f ca="1">VLOOKUP($A402,Sheet1!$A$2:$J$621,COLUMN(I402)-COLUMN($B$4)+2,FALSE)</f>
        <v>52.7392</v>
      </c>
      <c r="J402" t="str">
        <f ca="1">VLOOKUP($A402,Sheet1!$A$2:$J$621,COLUMN(J402)-COLUMN($B$4)+2,FALSE)</f>
        <v>是</v>
      </c>
      <c r="K402">
        <f ca="1" t="shared" si="108"/>
        <v>1</v>
      </c>
      <c r="L402" s="7">
        <f ca="1" t="shared" si="109"/>
        <v>1</v>
      </c>
      <c r="M402" s="7" cm="1">
        <f ca="1" t="array" ref="M402">IF(L401="",IF(OR(G401=0,G401=""),M401,""),IF(ROW()&lt;32,"",AVERAGE(IF(OFFSET(L$2,ROW()-31,0,30,1)&lt;&gt;"",OFFSET(L$2,ROW()-31,0,30,1)))))</f>
        <v>0.7</v>
      </c>
      <c r="N402" s="8">
        <f ca="1" t="shared" si="104"/>
        <v>0.654838709677419</v>
      </c>
      <c r="O402" s="7">
        <f ca="1" t="array" ref="O402">IF(L401="","",IF(ROW()&lt;32,"",AVERAGE(IF(OFFSET(L$2,ROW()-21,0,20,1)&lt;&gt;"",OFFSET(L$2,ROW()-21,0,20,1)))))</f>
        <v>0.6</v>
      </c>
      <c r="P402" s="8">
        <f ca="1" t="shared" si="95"/>
        <v>0.561290322580645</v>
      </c>
      <c r="Q402" s="7">
        <f ca="1" t="shared" si="110"/>
        <v>52.7392</v>
      </c>
      <c r="R402" s="7">
        <f ca="1" t="shared" si="112"/>
        <v>7993.1351999999</v>
      </c>
      <c r="S402" s="14">
        <f ca="1" t="shared" si="96"/>
        <v>-0.0166435065149942</v>
      </c>
      <c r="T402" s="15">
        <f ca="1" t="shared" si="97"/>
        <v>0.654838709677419</v>
      </c>
      <c r="U402" s="14">
        <f ca="1" t="shared" si="98"/>
        <v>0.0489974559204361</v>
      </c>
      <c r="V402" s="9">
        <f ca="1" t="shared" si="99"/>
        <v>-0.796894923377049</v>
      </c>
      <c r="W402" s="16">
        <f ca="1" t="shared" si="105"/>
        <v>0.867781979492401</v>
      </c>
      <c r="X402" s="17">
        <f ca="1" t="shared" si="100"/>
        <v>0.11836415881639</v>
      </c>
      <c r="Y402" s="9">
        <f ca="1" t="shared" si="101"/>
        <v>0.0229939791410012</v>
      </c>
      <c r="Z402" s="5">
        <f ca="1" t="shared" si="102"/>
        <v>0.102228326072445</v>
      </c>
      <c r="AA402">
        <f ca="1" t="shared" si="111"/>
        <v>0</v>
      </c>
      <c r="AB402">
        <f ca="1" t="shared" si="107"/>
        <v>9748.4024</v>
      </c>
      <c r="AC402">
        <f ca="1" t="shared" si="103"/>
        <v>0</v>
      </c>
      <c r="AD402" s="5">
        <f ca="1" t="shared" si="106"/>
        <v>0</v>
      </c>
      <c r="AE402">
        <f ca="1">IF(X402&gt;=$Y$1,I402,0)</f>
        <v>0</v>
      </c>
    </row>
    <row r="403" spans="1:31">
      <c r="A403" cm="1">
        <f ca="1" t="array" ref="A403">INDEX(Sheet1!$A$2:$J$621,RANDBETWEEN(1,COUNTA(Sheet1!$A$2:$A$621)),COLUMN(A402))</f>
        <v>3275915</v>
      </c>
      <c r="B403" t="str">
        <f ca="1">VLOOKUP($A403,Sheet1!$A$2:$J$621,COLUMN(B403)-COLUMN($B$4)+2,FALSE)</f>
        <v>2025-04-20 07:20:18</v>
      </c>
      <c r="C403" t="str">
        <f ca="1">VLOOKUP($A403,Sheet1!$A$2:$J$621,COLUMN(C403)-COLUMN($B$4)+2,FALSE)</f>
        <v>小单31.45  小双34.28  大单34.28</v>
      </c>
      <c r="D403" t="str">
        <f ca="1">VLOOKUP($A403,Sheet1!$A$2:$J$621,COLUMN(D403)-COLUMN($B$4)+2,FALSE)</f>
        <v>小单</v>
      </c>
      <c r="E403">
        <f ca="1">VLOOKUP($A403,Sheet1!$A$2:$J$621,COLUMN(E403)-COLUMN($B$4)+2,FALSE)</f>
        <v>100.01</v>
      </c>
      <c r="F403">
        <f ca="1">VLOOKUP($A403,Sheet1!$A$2:$J$621,COLUMN(F403)-COLUMN($B$4)+2,FALSE)</f>
        <v>10</v>
      </c>
      <c r="G403" t="str">
        <f ca="1">VLOOKUP($A403,Sheet1!$A$2:$J$621,COLUMN(G403)-COLUMN($B$4)+2,FALSE)</f>
        <v>小双</v>
      </c>
      <c r="H403">
        <f ca="1">VLOOKUP($A403,Sheet1!$A$2:$J$621,COLUMN(H403)-COLUMN($B$4)+2,FALSE)</f>
        <v>148.4324</v>
      </c>
      <c r="I403">
        <f ca="1">VLOOKUP($A403,Sheet1!$A$2:$J$621,COLUMN(I403)-COLUMN($B$4)+2,FALSE)</f>
        <v>48.4224</v>
      </c>
      <c r="J403" t="str">
        <f ca="1">VLOOKUP($A403,Sheet1!$A$2:$J$621,COLUMN(J403)-COLUMN($B$4)+2,FALSE)</f>
        <v>是</v>
      </c>
      <c r="K403">
        <f ca="1" t="shared" si="108"/>
        <v>1</v>
      </c>
      <c r="L403" s="7">
        <f ca="1" t="shared" si="109"/>
        <v>1</v>
      </c>
      <c r="M403" s="7" cm="1">
        <f ca="1" t="array" ref="M403">IF(L402="",IF(OR(G402=0,G402=""),M402,""),IF(ROW()&lt;32,"",AVERAGE(IF(OFFSET(L$2,ROW()-31,0,30,1)&lt;&gt;"",OFFSET(L$2,ROW()-31,0,30,1)))))</f>
        <v>0.7</v>
      </c>
      <c r="N403" s="8">
        <f ca="1" t="shared" si="104"/>
        <v>0.719354838709677</v>
      </c>
      <c r="O403" s="7">
        <f ca="1" t="array" ref="O403">IF(L402="","",IF(ROW()&lt;32,"",AVERAGE(IF(OFFSET(L$2,ROW()-21,0,20,1)&lt;&gt;"",OFFSET(L$2,ROW()-21,0,20,1)))))</f>
        <v>0.6</v>
      </c>
      <c r="P403" s="8">
        <f ca="1" t="shared" si="95"/>
        <v>0.625806451612903</v>
      </c>
      <c r="Q403" s="7">
        <f ca="1" t="shared" si="110"/>
        <v>48.4224</v>
      </c>
      <c r="R403" s="7">
        <f ca="1" t="shared" si="112"/>
        <v>8041.5575999999</v>
      </c>
      <c r="S403" s="14">
        <f ca="1" t="shared" si="96"/>
        <v>-0.00169278466274353</v>
      </c>
      <c r="T403" s="15">
        <f ca="1" t="shared" si="97"/>
        <v>0.719354838709677</v>
      </c>
      <c r="U403" s="14">
        <f ca="1" t="shared" si="98"/>
        <v>0.0489974559204361</v>
      </c>
      <c r="V403" s="9">
        <f ca="1" t="shared" si="99"/>
        <v>-0.749357475461418</v>
      </c>
      <c r="W403" s="16">
        <f ca="1" t="shared" si="105"/>
        <v>0.867760890117082</v>
      </c>
      <c r="X403" s="17">
        <f ca="1" t="shared" si="100"/>
        <v>0.140504237032548</v>
      </c>
      <c r="Y403" s="9">
        <f ca="1" t="shared" si="101"/>
        <v>0.0287442085261705</v>
      </c>
      <c r="Z403" s="5">
        <f ca="1" t="shared" si="102"/>
        <v>0.103812490819283</v>
      </c>
      <c r="AA403">
        <f ca="1" t="shared" si="111"/>
        <v>0</v>
      </c>
      <c r="AB403">
        <f ca="1" t="shared" si="107"/>
        <v>9748.4024</v>
      </c>
      <c r="AC403">
        <f ca="1" t="shared" si="103"/>
        <v>0</v>
      </c>
      <c r="AD403" s="5">
        <f ca="1" t="shared" si="106"/>
        <v>0</v>
      </c>
      <c r="AE403">
        <f ca="1">IF(X403&gt;=$Y$1,I403,0)</f>
        <v>0</v>
      </c>
    </row>
    <row r="404" spans="1:31">
      <c r="A404" cm="1">
        <f ca="1" t="array" ref="A404">INDEX(Sheet1!$A$2:$J$621,RANDBETWEEN(1,COUNTA(Sheet1!$A$2:$A$621)),COLUMN(A403))</f>
        <v>3275449</v>
      </c>
      <c r="B404" t="str">
        <f ca="1">VLOOKUP($A404,Sheet1!$A$2:$J$621,COLUMN(B404)-COLUMN($B$4)+2,FALSE)</f>
        <v>2025-04-19 03:36:17</v>
      </c>
      <c r="C404" t="str">
        <f ca="1">VLOOKUP($A404,Sheet1!$A$2:$J$621,COLUMN(C404)-COLUMN($B$4)+2,FALSE)</f>
        <v>小单31.45  小双34.28  大单34.28</v>
      </c>
      <c r="D404" t="str">
        <f ca="1">VLOOKUP($A404,Sheet1!$A$2:$J$621,COLUMN(D404)-COLUMN($B$4)+2,FALSE)</f>
        <v>小单</v>
      </c>
      <c r="E404">
        <f ca="1">VLOOKUP($A404,Sheet1!$A$2:$J$621,COLUMN(E404)-COLUMN($B$4)+2,FALSE)</f>
        <v>100.01</v>
      </c>
      <c r="F404">
        <f ca="1">VLOOKUP($A404,Sheet1!$A$2:$J$621,COLUMN(F404)-COLUMN($B$4)+2,FALSE)</f>
        <v>11</v>
      </c>
      <c r="G404" t="str">
        <f ca="1">VLOOKUP($A404,Sheet1!$A$2:$J$621,COLUMN(G404)-COLUMN($B$4)+2,FALSE)</f>
        <v>小单</v>
      </c>
      <c r="H404">
        <f ca="1">VLOOKUP($A404,Sheet1!$A$2:$J$621,COLUMN(H404)-COLUMN($B$4)+2,FALSE)</f>
        <v>148.444</v>
      </c>
      <c r="I404">
        <f ca="1">VLOOKUP($A404,Sheet1!$A$2:$J$621,COLUMN(I404)-COLUMN($B$4)+2,FALSE)</f>
        <v>48.434</v>
      </c>
      <c r="J404" t="str">
        <f ca="1">VLOOKUP($A404,Sheet1!$A$2:$J$621,COLUMN(J404)-COLUMN($B$4)+2,FALSE)</f>
        <v>是</v>
      </c>
      <c r="K404">
        <f ca="1" t="shared" si="108"/>
        <v>1</v>
      </c>
      <c r="L404" s="7">
        <f ca="1" t="shared" si="109"/>
        <v>1</v>
      </c>
      <c r="M404" s="7" cm="1">
        <f ca="1" t="array" ref="M404">IF(L403="",IF(OR(G403=0,G403=""),M403,""),IF(ROW()&lt;32,"",AVERAGE(IF(OFFSET(L$2,ROW()-31,0,30,1)&lt;&gt;"",OFFSET(L$2,ROW()-31,0,30,1)))))</f>
        <v>0.733333333333333</v>
      </c>
      <c r="N404" s="8">
        <f ca="1" t="shared" si="104"/>
        <v>0.719354838709677</v>
      </c>
      <c r="O404" s="7">
        <f ca="1" t="array" ref="O404">IF(L403="","",IF(ROW()&lt;32,"",AVERAGE(IF(OFFSET(L$2,ROW()-21,0,20,1)&lt;&gt;"",OFFSET(L$2,ROW()-21,0,20,1)))))</f>
        <v>0.6</v>
      </c>
      <c r="P404" s="8">
        <f ca="1" t="shared" si="95"/>
        <v>0.625806451612903</v>
      </c>
      <c r="Q404" s="7">
        <f ca="1" t="shared" si="110"/>
        <v>48.434</v>
      </c>
      <c r="R404" s="7">
        <f ca="1" t="shared" si="112"/>
        <v>8089.9915999999</v>
      </c>
      <c r="S404" s="14">
        <f ca="1" t="shared" si="96"/>
        <v>0.017058843973781</v>
      </c>
      <c r="T404" s="15">
        <f ca="1" t="shared" si="97"/>
        <v>0.719354838709677</v>
      </c>
      <c r="U404" s="14">
        <f ca="1" t="shared" si="98"/>
        <v>0.0489974559204361</v>
      </c>
      <c r="V404" s="9">
        <f ca="1" t="shared" si="99"/>
        <v>-0.647706258205807</v>
      </c>
      <c r="W404" s="16">
        <f ca="1" t="shared" si="105"/>
        <v>1.0029585928985</v>
      </c>
      <c r="X404" s="17">
        <f ca="1" t="shared" si="100"/>
        <v>0.169814617627208</v>
      </c>
      <c r="Y404" s="9">
        <f ca="1" t="shared" si="101"/>
        <v>0.0359658645549512</v>
      </c>
      <c r="Z404" s="5">
        <f ca="1" t="shared" si="102"/>
        <v>0.105819825179874</v>
      </c>
      <c r="AA404">
        <f ca="1" t="shared" si="111"/>
        <v>0</v>
      </c>
      <c r="AB404">
        <f ca="1" t="shared" si="107"/>
        <v>9748.4024</v>
      </c>
      <c r="AC404">
        <f ca="1" t="shared" si="103"/>
        <v>0</v>
      </c>
      <c r="AD404" s="5">
        <f ca="1" t="shared" si="106"/>
        <v>0</v>
      </c>
      <c r="AE404">
        <f ca="1">IF(X404&gt;=$Y$1,I404,0)</f>
        <v>0</v>
      </c>
    </row>
    <row r="405" spans="1:31">
      <c r="A405" cm="1">
        <f ca="1" t="array" ref="A405">INDEX(Sheet1!$A$2:$J$621,RANDBETWEEN(1,COUNTA(Sheet1!$A$2:$A$621)),COLUMN(A404))</f>
        <v>3275480</v>
      </c>
      <c r="B405" t="str">
        <f ca="1">VLOOKUP($A405,Sheet1!$A$2:$J$621,COLUMN(B405)-COLUMN($B$4)+2,FALSE)</f>
        <v>2025-04-19 05:24:49</v>
      </c>
      <c r="C405" t="str">
        <f ca="1">VLOOKUP($A405,Sheet1!$A$2:$J$621,COLUMN(C405)-COLUMN($B$4)+2,FALSE)</f>
        <v>大双31.45  小双34.28  大单34.28</v>
      </c>
      <c r="D405" t="str">
        <f ca="1">VLOOKUP($A405,Sheet1!$A$2:$J$621,COLUMN(D405)-COLUMN($B$4)+2,FALSE)</f>
        <v>大双</v>
      </c>
      <c r="E405">
        <f ca="1">VLOOKUP($A405,Sheet1!$A$2:$J$621,COLUMN(E405)-COLUMN($B$4)+2,FALSE)</f>
        <v>100.01</v>
      </c>
      <c r="F405">
        <f ca="1">VLOOKUP($A405,Sheet1!$A$2:$J$621,COLUMN(F405)-COLUMN($B$4)+2,FALSE)</f>
        <v>18</v>
      </c>
      <c r="G405" t="str">
        <f ca="1">VLOOKUP($A405,Sheet1!$A$2:$J$621,COLUMN(G405)-COLUMN($B$4)+2,FALSE)</f>
        <v>大双</v>
      </c>
      <c r="H405">
        <f ca="1">VLOOKUP($A405,Sheet1!$A$2:$J$621,COLUMN(H405)-COLUMN($B$4)+2,FALSE)</f>
        <v>148.444</v>
      </c>
      <c r="I405">
        <f ca="1">VLOOKUP($A405,Sheet1!$A$2:$J$621,COLUMN(I405)-COLUMN($B$4)+2,FALSE)</f>
        <v>48.434</v>
      </c>
      <c r="J405" t="str">
        <f ca="1">VLOOKUP($A405,Sheet1!$A$2:$J$621,COLUMN(J405)-COLUMN($B$4)+2,FALSE)</f>
        <v>是</v>
      </c>
      <c r="K405">
        <f ca="1" t="shared" si="108"/>
        <v>1</v>
      </c>
      <c r="L405" s="7">
        <f ca="1" t="shared" si="109"/>
        <v>1</v>
      </c>
      <c r="M405" s="7" cm="1">
        <f ca="1" t="array" ref="M405">IF(L404="",IF(OR(G404=0,G404=""),M404,""),IF(ROW()&lt;32,"",AVERAGE(IF(OFFSET(L$2,ROW()-31,0,30,1)&lt;&gt;"",OFFSET(L$2,ROW()-31,0,30,1)))))</f>
        <v>0.733333333333333</v>
      </c>
      <c r="N405" s="8">
        <f ca="1" t="shared" si="104"/>
        <v>0.750537634408602</v>
      </c>
      <c r="O405" s="7">
        <f ca="1" t="array" ref="O405">IF(L404="","",IF(ROW()&lt;32,"",AVERAGE(IF(OFFSET(L$2,ROW()-21,0,20,1)&lt;&gt;"",OFFSET(L$2,ROW()-21,0,20,1)))))</f>
        <v>0.65</v>
      </c>
      <c r="P405" s="8">
        <f ca="1" t="shared" si="95"/>
        <v>0.67258064516129</v>
      </c>
      <c r="Q405" s="7">
        <f ca="1" t="shared" si="110"/>
        <v>48.434</v>
      </c>
      <c r="R405" s="7">
        <f ca="1" t="shared" si="112"/>
        <v>8138.4255999999</v>
      </c>
      <c r="S405" s="14">
        <f ca="1" t="shared" si="96"/>
        <v>0.0169564656198216</v>
      </c>
      <c r="T405" s="15">
        <f ca="1" t="shared" si="97"/>
        <v>0.750537634408602</v>
      </c>
      <c r="U405" s="14">
        <f ca="1" t="shared" si="98"/>
        <v>0.0489974559204361</v>
      </c>
      <c r="V405" s="9">
        <f ca="1" t="shared" si="99"/>
        <v>-0.550015169015462</v>
      </c>
      <c r="W405" s="16">
        <f ca="1" t="shared" si="105"/>
        <v>1.16821411905873</v>
      </c>
      <c r="X405" s="17">
        <f ca="1" t="shared" si="100"/>
        <v>0.202315124795863</v>
      </c>
      <c r="Y405" s="9">
        <f ca="1" t="shared" si="101"/>
        <v>0.0456230099698725</v>
      </c>
      <c r="Z405" s="5">
        <f ca="1" t="shared" si="102"/>
        <v>0.107329768509059</v>
      </c>
      <c r="AA405">
        <f ca="1" t="shared" si="111"/>
        <v>0</v>
      </c>
      <c r="AB405">
        <f ca="1" t="shared" si="107"/>
        <v>9748.4024</v>
      </c>
      <c r="AC405">
        <f ca="1" t="shared" si="103"/>
        <v>0</v>
      </c>
      <c r="AD405" s="5">
        <f ca="1" t="shared" si="106"/>
        <v>0</v>
      </c>
      <c r="AE405">
        <f ca="1">IF(X405&gt;=$Y$1,I405,0)</f>
        <v>0</v>
      </c>
    </row>
    <row r="406" spans="1:31">
      <c r="A406" cm="1">
        <f ca="1" t="array" ref="A406">INDEX(Sheet1!$A$2:$J$621,RANDBETWEEN(1,COUNTA(Sheet1!$A$2:$A$621)),COLUMN(A405))</f>
        <v>3275906</v>
      </c>
      <c r="B406" t="str">
        <f ca="1">VLOOKUP($A406,Sheet1!$A$2:$J$621,COLUMN(B406)-COLUMN($B$4)+2,FALSE)</f>
        <v>2025-04-20 06:48:40</v>
      </c>
      <c r="C406" t="str">
        <f ca="1">VLOOKUP($A406,Sheet1!$A$2:$J$621,COLUMN(C406)-COLUMN($B$4)+2,FALSE)</f>
        <v>小单32.36  大双32.36  大单35.28</v>
      </c>
      <c r="D406" t="str">
        <f ca="1">VLOOKUP($A406,Sheet1!$A$2:$J$621,COLUMN(D406)-COLUMN($B$4)+2,FALSE)</f>
        <v>大单</v>
      </c>
      <c r="E406">
        <f ca="1">VLOOKUP($A406,Sheet1!$A$2:$J$621,COLUMN(E406)-COLUMN($B$4)+2,FALSE)</f>
        <v>100</v>
      </c>
      <c r="F406">
        <f ca="1">VLOOKUP($A406,Sheet1!$A$2:$J$621,COLUMN(F406)-COLUMN($B$4)+2,FALSE)</f>
        <v>11</v>
      </c>
      <c r="G406" t="str">
        <f ca="1">VLOOKUP($A406,Sheet1!$A$2:$J$621,COLUMN(G406)-COLUMN($B$4)+2,FALSE)</f>
        <v>小单</v>
      </c>
      <c r="H406">
        <f ca="1">VLOOKUP($A406,Sheet1!$A$2:$J$621,COLUMN(H406)-COLUMN($B$4)+2,FALSE)</f>
        <v>152.7392</v>
      </c>
      <c r="I406">
        <f ca="1">VLOOKUP($A406,Sheet1!$A$2:$J$621,COLUMN(I406)-COLUMN($B$4)+2,FALSE)</f>
        <v>52.7392</v>
      </c>
      <c r="J406" t="str">
        <f ca="1">VLOOKUP($A406,Sheet1!$A$2:$J$621,COLUMN(J406)-COLUMN($B$4)+2,FALSE)</f>
        <v>是</v>
      </c>
      <c r="K406">
        <f ca="1" t="shared" si="108"/>
        <v>1</v>
      </c>
      <c r="L406" s="7">
        <f ca="1" t="shared" si="109"/>
        <v>1</v>
      </c>
      <c r="M406" s="7" cm="1">
        <f ca="1" t="array" ref="M406">IF(L405="",IF(OR(G405=0,G405=""),M405,""),IF(ROW()&lt;32,"",AVERAGE(IF(OFFSET(L$2,ROW()-31,0,30,1)&lt;&gt;"",OFFSET(L$2,ROW()-31,0,30,1)))))</f>
        <v>0.733333333333333</v>
      </c>
      <c r="N406" s="8">
        <f ca="1" t="shared" si="104"/>
        <v>0.750537634408602</v>
      </c>
      <c r="O406" s="7">
        <f ca="1" t="array" ref="O406">IF(L405="","",IF(ROW()&lt;32,"",AVERAGE(IF(OFFSET(L$2,ROW()-21,0,20,1)&lt;&gt;"",OFFSET(L$2,ROW()-21,0,20,1)))))</f>
        <v>0.65</v>
      </c>
      <c r="P406" s="8">
        <f ca="1" t="shared" si="95"/>
        <v>0.67258064516129</v>
      </c>
      <c r="Q406" s="7">
        <f ca="1" t="shared" si="110"/>
        <v>52.7392</v>
      </c>
      <c r="R406" s="7">
        <f ca="1" t="shared" si="112"/>
        <v>8191.1647999999</v>
      </c>
      <c r="S406" s="14">
        <f ca="1" t="shared" si="96"/>
        <v>0.0318783265812111</v>
      </c>
      <c r="T406" s="15">
        <f ca="1" t="shared" si="97"/>
        <v>0.750537634408602</v>
      </c>
      <c r="U406" s="14">
        <f ca="1" t="shared" si="98"/>
        <v>0.0489974559204361</v>
      </c>
      <c r="V406" s="9">
        <f ca="1" t="shared" si="99"/>
        <v>-0.408032579907326</v>
      </c>
      <c r="W406" s="16">
        <f ca="1" t="shared" si="105"/>
        <v>1.16822700708842</v>
      </c>
      <c r="X406" s="17">
        <f ca="1" t="shared" si="100"/>
        <v>0.220991230798062</v>
      </c>
      <c r="Y406" s="9">
        <f ca="1" t="shared" si="101"/>
        <v>0.0560376676221425</v>
      </c>
      <c r="Z406" s="5">
        <f ca="1" t="shared" si="102"/>
        <v>0.108674105746499</v>
      </c>
      <c r="AA406">
        <f ca="1" t="shared" si="111"/>
        <v>0</v>
      </c>
      <c r="AB406">
        <f ca="1" t="shared" si="107"/>
        <v>9748.4024</v>
      </c>
      <c r="AC406">
        <f ca="1" t="shared" si="103"/>
        <v>0</v>
      </c>
      <c r="AD406" s="5">
        <f ca="1" t="shared" si="106"/>
        <v>0</v>
      </c>
      <c r="AE406">
        <f ca="1">IF(X406&gt;=$Y$1,I406,0)</f>
        <v>0</v>
      </c>
    </row>
    <row r="407" spans="1:31">
      <c r="A407" cm="1">
        <f ca="1" t="array" ref="A407">INDEX(Sheet1!$A$2:$J$621,RANDBETWEEN(1,COUNTA(Sheet1!$A$2:$A$621)),COLUMN(A406))</f>
        <v>3275439</v>
      </c>
      <c r="B407" t="str">
        <f ca="1">VLOOKUP($A407,Sheet1!$A$2:$J$621,COLUMN(B407)-COLUMN($B$4)+2,FALSE)</f>
        <v>2025-04-19 03:01:20</v>
      </c>
      <c r="C407" t="str">
        <f ca="1">VLOOKUP($A407,Sheet1!$A$2:$J$621,COLUMN(C407)-COLUMN($B$4)+2,FALSE)</f>
        <v>小单31.45  小双34.28  大单34.28</v>
      </c>
      <c r="D407" t="str">
        <f ca="1">VLOOKUP($A407,Sheet1!$A$2:$J$621,COLUMN(D407)-COLUMN($B$4)+2,FALSE)</f>
        <v>小单</v>
      </c>
      <c r="E407">
        <f ca="1">VLOOKUP($A407,Sheet1!$A$2:$J$621,COLUMN(E407)-COLUMN($B$4)+2,FALSE)</f>
        <v>100.01</v>
      </c>
      <c r="F407">
        <f ca="1">VLOOKUP($A407,Sheet1!$A$2:$J$621,COLUMN(F407)-COLUMN($B$4)+2,FALSE)</f>
        <v>13</v>
      </c>
      <c r="G407" t="str">
        <f ca="1">VLOOKUP($A407,Sheet1!$A$2:$J$621,COLUMN(G407)-COLUMN($B$4)+2,FALSE)</f>
        <v>小单</v>
      </c>
      <c r="H407">
        <f ca="1">VLOOKUP($A407,Sheet1!$A$2:$J$621,COLUMN(H407)-COLUMN($B$4)+2,FALSE)</f>
        <v>0</v>
      </c>
      <c r="I407">
        <f ca="1">VLOOKUP($A407,Sheet1!$A$2:$J$621,COLUMN(I407)-COLUMN($B$4)+2,FALSE)</f>
        <v>-100.01</v>
      </c>
      <c r="J407" t="str">
        <f ca="1">VLOOKUP($A407,Sheet1!$A$2:$J$621,COLUMN(J407)-COLUMN($B$4)+2,FALSE)</f>
        <v>否</v>
      </c>
      <c r="K407">
        <f ca="1" t="shared" si="108"/>
        <v>0</v>
      </c>
      <c r="L407" s="7">
        <f ca="1" t="shared" si="109"/>
        <v>1</v>
      </c>
      <c r="M407" s="7" cm="1">
        <f ca="1" t="array" ref="M407">IF(L406="",IF(OR(G406=0,G406=""),M406,""),IF(ROW()&lt;32,"",AVERAGE(IF(OFFSET(L$2,ROW()-31,0,30,1)&lt;&gt;"",OFFSET(L$2,ROW()-31,0,30,1)))))</f>
        <v>0.733333333333333</v>
      </c>
      <c r="N407" s="8">
        <f ca="1" t="shared" si="104"/>
        <v>0.750537634408602</v>
      </c>
      <c r="O407" s="7">
        <f ca="1" t="array" ref="O407">IF(L406="","",IF(ROW()&lt;32,"",AVERAGE(IF(OFFSET(L$2,ROW()-21,0,20,1)&lt;&gt;"",OFFSET(L$2,ROW()-21,0,20,1)))))</f>
        <v>0.65</v>
      </c>
      <c r="P407" s="8">
        <f ca="1" t="shared" si="95"/>
        <v>0.67258064516129</v>
      </c>
      <c r="Q407" s="7">
        <f ca="1" t="shared" si="110"/>
        <v>-68.1</v>
      </c>
      <c r="R407" s="7">
        <f ca="1" t="shared" si="112"/>
        <v>8123.0647999999</v>
      </c>
      <c r="S407" s="14">
        <f ca="1" t="shared" si="96"/>
        <v>0.0322277943675248</v>
      </c>
      <c r="T407" s="15">
        <f ca="1" t="shared" si="97"/>
        <v>0.750537634408602</v>
      </c>
      <c r="U407" s="14">
        <f ca="1" t="shared" si="98"/>
        <v>0.0489974559204361</v>
      </c>
      <c r="V407" s="9">
        <f ca="1" t="shared" si="99"/>
        <v>-0.27384187879378</v>
      </c>
      <c r="W407" s="16">
        <f ca="1" t="shared" si="105"/>
        <v>1.38018073870383</v>
      </c>
      <c r="X407" s="17">
        <f ca="1" t="shared" si="100"/>
        <v>0.255710514406852</v>
      </c>
      <c r="Y407" s="9">
        <f ca="1" t="shared" si="101"/>
        <v>0.069661779331473</v>
      </c>
      <c r="Z407" s="5">
        <f ca="1" t="shared" si="102"/>
        <v>0.1072225842988</v>
      </c>
      <c r="AA407">
        <f ca="1" t="shared" si="111"/>
        <v>0</v>
      </c>
      <c r="AB407">
        <f ca="1" t="shared" si="107"/>
        <v>9748.4024</v>
      </c>
      <c r="AC407">
        <f ca="1" t="shared" si="103"/>
        <v>0</v>
      </c>
      <c r="AD407" s="5">
        <f ca="1" t="shared" si="106"/>
        <v>0</v>
      </c>
      <c r="AE407">
        <f ca="1">IF(X407&gt;=$Y$1,I407,0)</f>
        <v>0</v>
      </c>
    </row>
    <row r="408" spans="1:31">
      <c r="A408" cm="1">
        <f ca="1" t="array" ref="A408">INDEX(Sheet1!$A$2:$J$621,RANDBETWEEN(1,COUNTA(Sheet1!$A$2:$A$621)),COLUMN(A407))</f>
        <v>3275810</v>
      </c>
      <c r="B408" t="str">
        <f ca="1">VLOOKUP($A408,Sheet1!$A$2:$J$621,COLUMN(B408)-COLUMN($B$4)+2,FALSE)</f>
        <v>2025-04-20 01:12:43</v>
      </c>
      <c r="C408" t="str">
        <f ca="1">VLOOKUP($A408,Sheet1!$A$2:$J$621,COLUMN(C408)-COLUMN($B$4)+2,FALSE)</f>
        <v>大双31.45  小双34.28  大单34.28</v>
      </c>
      <c r="D408" t="str">
        <f ca="1">VLOOKUP($A408,Sheet1!$A$2:$J$621,COLUMN(D408)-COLUMN($B$4)+2,FALSE)</f>
        <v>大双</v>
      </c>
      <c r="E408">
        <f ca="1">VLOOKUP($A408,Sheet1!$A$2:$J$621,COLUMN(E408)-COLUMN($B$4)+2,FALSE)</f>
        <v>100.01</v>
      </c>
      <c r="F408">
        <f ca="1">VLOOKUP($A408,Sheet1!$A$2:$J$621,COLUMN(F408)-COLUMN($B$4)+2,FALSE)</f>
        <v>19</v>
      </c>
      <c r="G408" t="str">
        <f ca="1">VLOOKUP($A408,Sheet1!$A$2:$J$621,COLUMN(G408)-COLUMN($B$4)+2,FALSE)</f>
        <v>大单</v>
      </c>
      <c r="H408">
        <f ca="1">VLOOKUP($A408,Sheet1!$A$2:$J$621,COLUMN(H408)-COLUMN($B$4)+2,FALSE)</f>
        <v>148.4324</v>
      </c>
      <c r="I408">
        <f ca="1">VLOOKUP($A408,Sheet1!$A$2:$J$621,COLUMN(I408)-COLUMN($B$4)+2,FALSE)</f>
        <v>48.4224</v>
      </c>
      <c r="J408" t="str">
        <f ca="1">VLOOKUP($A408,Sheet1!$A$2:$J$621,COLUMN(J408)-COLUMN($B$4)+2,FALSE)</f>
        <v>是</v>
      </c>
      <c r="K408">
        <f ca="1" t="shared" si="108"/>
        <v>1</v>
      </c>
      <c r="L408" s="7">
        <f ca="1" t="shared" si="109"/>
        <v>1</v>
      </c>
      <c r="M408" s="7" cm="1">
        <f ca="1" t="array" ref="M408">IF(L407="",IF(OR(G407=0,G407=""),M407,""),IF(ROW()&lt;32,"",AVERAGE(IF(OFFSET(L$2,ROW()-31,0,30,1)&lt;&gt;"",OFFSET(L$2,ROW()-31,0,30,1)))))</f>
        <v>0.733333333333333</v>
      </c>
      <c r="N408" s="8">
        <f ca="1" t="shared" si="104"/>
        <v>0.750537634408602</v>
      </c>
      <c r="O408" s="7">
        <f ca="1" t="array" ref="O408">IF(L407="","",IF(ROW()&lt;32,"",AVERAGE(IF(OFFSET(L$2,ROW()-21,0,20,1)&lt;&gt;"",OFFSET(L$2,ROW()-21,0,20,1)))))</f>
        <v>0.7</v>
      </c>
      <c r="P408" s="8">
        <f ca="1" t="shared" si="95"/>
        <v>0.719354838709677</v>
      </c>
      <c r="Q408" s="7">
        <f ca="1" t="shared" si="110"/>
        <v>48.4224</v>
      </c>
      <c r="R408" s="7">
        <f ca="1" t="shared" si="112"/>
        <v>8171.4871999999</v>
      </c>
      <c r="S408" s="14">
        <f ca="1" t="shared" si="96"/>
        <v>0.0174375607946347</v>
      </c>
      <c r="T408" s="15">
        <f ca="1" t="shared" si="97"/>
        <v>0.750537634408602</v>
      </c>
      <c r="U408" s="14">
        <f ca="1" t="shared" si="98"/>
        <v>0.0489974559204361</v>
      </c>
      <c r="V408" s="9">
        <f ca="1" t="shared" si="99"/>
        <v>-0.190684412994817</v>
      </c>
      <c r="W408" s="16">
        <f ca="1" t="shared" si="105"/>
        <v>1.17302313179121</v>
      </c>
      <c r="X408" s="17">
        <f ca="1" t="shared" si="100"/>
        <v>0.23887343022362</v>
      </c>
      <c r="Y408" s="9">
        <f ca="1" t="shared" si="101"/>
        <v>0.0829946414589266</v>
      </c>
      <c r="Z408" s="5">
        <f ca="1" t="shared" si="102"/>
        <v>0.102460295819018</v>
      </c>
      <c r="AA408">
        <f ca="1" t="shared" si="111"/>
        <v>0</v>
      </c>
      <c r="AB408">
        <f ca="1" t="shared" si="107"/>
        <v>9748.4024</v>
      </c>
      <c r="AC408">
        <f ca="1" t="shared" si="103"/>
        <v>1</v>
      </c>
      <c r="AD408" s="5">
        <f ca="1" t="shared" si="106"/>
        <v>0</v>
      </c>
      <c r="AE408">
        <f ca="1">IF(X408&gt;=$Y$1,I408,0)</f>
        <v>0</v>
      </c>
    </row>
    <row r="409" spans="1:31">
      <c r="A409" cm="1">
        <f ca="1" t="array" ref="A409">INDEX(Sheet1!$A$2:$J$621,RANDBETWEEN(1,COUNTA(Sheet1!$A$2:$A$621)),COLUMN(A408))</f>
        <v>3275967</v>
      </c>
      <c r="B409" t="str">
        <f ca="1">VLOOKUP($A409,Sheet1!$A$2:$J$621,COLUMN(B409)-COLUMN($B$4)+2,FALSE)</f>
        <v>2025-04-20 10:22:17</v>
      </c>
      <c r="C409" t="str">
        <f ca="1">VLOOKUP($A409,Sheet1!$A$2:$J$621,COLUMN(C409)-COLUMN($B$4)+2,FALSE)</f>
        <v>小单31.45  小双34.28  大单34.28</v>
      </c>
      <c r="D409" t="str">
        <f ca="1">VLOOKUP($A409,Sheet1!$A$2:$J$621,COLUMN(D409)-COLUMN($B$4)+2,FALSE)</f>
        <v>小单</v>
      </c>
      <c r="E409">
        <f ca="1">VLOOKUP($A409,Sheet1!$A$2:$J$621,COLUMN(E409)-COLUMN($B$4)+2,FALSE)</f>
        <v>100.01</v>
      </c>
      <c r="F409">
        <f ca="1">VLOOKUP($A409,Sheet1!$A$2:$J$621,COLUMN(F409)-COLUMN($B$4)+2,FALSE)</f>
        <v>22</v>
      </c>
      <c r="G409" t="str">
        <f ca="1">VLOOKUP($A409,Sheet1!$A$2:$J$621,COLUMN(G409)-COLUMN($B$4)+2,FALSE)</f>
        <v>大双</v>
      </c>
      <c r="H409">
        <f ca="1">VLOOKUP($A409,Sheet1!$A$2:$J$621,COLUMN(H409)-COLUMN($B$4)+2,FALSE)</f>
        <v>0</v>
      </c>
      <c r="I409">
        <f ca="1">VLOOKUP($A409,Sheet1!$A$2:$J$621,COLUMN(I409)-COLUMN($B$4)+2,FALSE)</f>
        <v>-100.01</v>
      </c>
      <c r="J409" t="str">
        <f ca="1">VLOOKUP($A409,Sheet1!$A$2:$J$621,COLUMN(J409)-COLUMN($B$4)+2,FALSE)</f>
        <v>否</v>
      </c>
      <c r="K409">
        <f ca="1" t="shared" si="108"/>
        <v>0</v>
      </c>
      <c r="L409" s="7">
        <f ca="1" t="shared" si="109"/>
        <v>0</v>
      </c>
      <c r="M409" s="7" cm="1">
        <f ca="1" t="array" ref="M409">IF(L408="",IF(OR(G408=0,G408=""),M408,""),IF(ROW()&lt;32,"",AVERAGE(IF(OFFSET(L$2,ROW()-31,0,30,1)&lt;&gt;"",OFFSET(L$2,ROW()-31,0,30,1)))))</f>
        <v>0.7</v>
      </c>
      <c r="N409" s="8">
        <f ca="1" t="shared" si="104"/>
        <v>0.750537634408602</v>
      </c>
      <c r="O409" s="7">
        <f ca="1" t="array" ref="O409">IF(L408="","",IF(ROW()&lt;32,"",AVERAGE(IF(OFFSET(L$2,ROW()-21,0,20,1)&lt;&gt;"",OFFSET(L$2,ROW()-21,0,20,1)))))</f>
        <v>0.7</v>
      </c>
      <c r="P409" s="8">
        <f ca="1" t="shared" si="95"/>
        <v>0.719354838709677</v>
      </c>
      <c r="Q409" s="7">
        <f ca="1" t="shared" si="110"/>
        <v>-100.01</v>
      </c>
      <c r="R409" s="7">
        <f ca="1" t="shared" si="112"/>
        <v>8071.4771999999</v>
      </c>
      <c r="S409" s="14">
        <f ca="1" t="shared" si="96"/>
        <v>0.0173324387417135</v>
      </c>
      <c r="T409" s="15">
        <f ca="1" t="shared" si="97"/>
        <v>0.750537634408602</v>
      </c>
      <c r="U409" s="14">
        <f ca="1" t="shared" si="98"/>
        <v>0.0489974559204361</v>
      </c>
      <c r="V409" s="9">
        <f ca="1" t="shared" si="99"/>
        <v>-0.105890122231441</v>
      </c>
      <c r="W409" s="16">
        <f ca="1" t="shared" si="105"/>
        <v>1.17302313179121</v>
      </c>
      <c r="X409" s="17">
        <f ca="1" t="shared" si="100"/>
        <v>0.247321322684081</v>
      </c>
      <c r="Y409" s="9">
        <f ca="1" t="shared" si="101"/>
        <v>0.0964316818991666</v>
      </c>
      <c r="Z409" s="5">
        <f ca="1" t="shared" si="102"/>
        <v>0.096524945023627</v>
      </c>
      <c r="AA409">
        <f ca="1" t="shared" si="111"/>
        <v>0</v>
      </c>
      <c r="AB409">
        <f ca="1" t="shared" si="107"/>
        <v>9748.4024</v>
      </c>
      <c r="AC409">
        <f ca="1" t="shared" si="103"/>
        <v>0</v>
      </c>
      <c r="AD409" s="5">
        <f ca="1" t="shared" si="106"/>
        <v>0</v>
      </c>
      <c r="AE409">
        <f ca="1">IF(X409&gt;=$Y$1,I409,0)</f>
        <v>0</v>
      </c>
    </row>
    <row r="410" spans="1:31">
      <c r="A410" cm="1">
        <f ca="1" t="array" ref="A410">INDEX(Sheet1!$A$2:$J$621,RANDBETWEEN(1,COUNTA(Sheet1!$A$2:$A$621)),COLUMN(A409))</f>
        <v>3275873</v>
      </c>
      <c r="B410" t="str">
        <f ca="1">VLOOKUP($A410,Sheet1!$A$2:$J$621,COLUMN(B410)-COLUMN($B$4)+2,FALSE)</f>
        <v>2025-04-20 04:53:10</v>
      </c>
      <c r="C410" t="str">
        <f ca="1">VLOOKUP($A410,Sheet1!$A$2:$J$621,COLUMN(C410)-COLUMN($B$4)+2,FALSE)</f>
        <v>小单32.36  小双35.28  大双32.36</v>
      </c>
      <c r="D410" t="str">
        <f ca="1">VLOOKUP($A410,Sheet1!$A$2:$J$621,COLUMN(D410)-COLUMN($B$4)+2,FALSE)</f>
        <v>小双</v>
      </c>
      <c r="E410">
        <f ca="1">VLOOKUP($A410,Sheet1!$A$2:$J$621,COLUMN(E410)-COLUMN($B$4)+2,FALSE)</f>
        <v>100</v>
      </c>
      <c r="F410">
        <f ca="1">VLOOKUP($A410,Sheet1!$A$2:$J$621,COLUMN(F410)-COLUMN($B$4)+2,FALSE)</f>
        <v>12</v>
      </c>
      <c r="G410" t="str">
        <f ca="1">VLOOKUP($A410,Sheet1!$A$2:$J$621,COLUMN(G410)-COLUMN($B$4)+2,FALSE)</f>
        <v>小双</v>
      </c>
      <c r="H410">
        <f ca="1">VLOOKUP($A410,Sheet1!$A$2:$J$621,COLUMN(H410)-COLUMN($B$4)+2,FALSE)</f>
        <v>152.7624</v>
      </c>
      <c r="I410">
        <f ca="1">VLOOKUP($A410,Sheet1!$A$2:$J$621,COLUMN(I410)-COLUMN($B$4)+2,FALSE)</f>
        <v>52.7624</v>
      </c>
      <c r="J410" t="str">
        <f ca="1">VLOOKUP($A410,Sheet1!$A$2:$J$621,COLUMN(J410)-COLUMN($B$4)+2,FALSE)</f>
        <v>是</v>
      </c>
      <c r="K410">
        <f ca="1" t="shared" si="108"/>
        <v>1</v>
      </c>
      <c r="L410" s="7">
        <f ca="1" t="shared" si="109"/>
        <v>1</v>
      </c>
      <c r="M410" s="7" cm="1">
        <f ca="1" t="array" ref="M410">IF(L409="",IF(OR(G409=0,G409=""),M409,""),IF(ROW()&lt;32,"",AVERAGE(IF(OFFSET(L$2,ROW()-31,0,30,1)&lt;&gt;"",OFFSET(L$2,ROW()-31,0,30,1)))))</f>
        <v>0.7</v>
      </c>
      <c r="N410" s="8">
        <f ca="1" t="shared" si="104"/>
        <v>0.654838709677419</v>
      </c>
      <c r="O410" s="7">
        <f ca="1" t="array" ref="O410">IF(L409="","",IF(ROW()&lt;32,"",AVERAGE(IF(OFFSET(L$2,ROW()-21,0,20,1)&lt;&gt;"",OFFSET(L$2,ROW()-21,0,20,1)))))</f>
        <v>0.75</v>
      </c>
      <c r="P410" s="8">
        <f ca="1" t="shared" si="95"/>
        <v>0.701612903225806</v>
      </c>
      <c r="Q410" s="7">
        <f ca="1" t="shared" si="110"/>
        <v>52.7624</v>
      </c>
      <c r="R410" s="7">
        <f ca="1" t="shared" si="112"/>
        <v>8124.2395999999</v>
      </c>
      <c r="S410" s="14">
        <f ca="1" t="shared" si="96"/>
        <v>-0.00167638198731418</v>
      </c>
      <c r="T410" s="15">
        <f ca="1" t="shared" si="97"/>
        <v>0.654838709677419</v>
      </c>
      <c r="U410" s="14">
        <f ca="1" t="shared" si="98"/>
        <v>0.0489974559204361</v>
      </c>
      <c r="V410" s="9">
        <f ca="1" t="shared" si="99"/>
        <v>-0.0833020639456846</v>
      </c>
      <c r="W410" s="16">
        <f ca="1" t="shared" si="105"/>
        <v>1.00729828911976</v>
      </c>
      <c r="X410" s="17">
        <f ca="1" t="shared" si="100"/>
        <v>0.208165213080566</v>
      </c>
      <c r="Y410" s="9">
        <f ca="1" t="shared" si="101"/>
        <v>0.10870268689288</v>
      </c>
      <c r="Z410" s="5">
        <f ca="1" t="shared" si="102"/>
        <v>0.08597282116908</v>
      </c>
      <c r="AA410">
        <f ca="1" t="shared" si="111"/>
        <v>0</v>
      </c>
      <c r="AB410">
        <f ca="1" t="shared" si="107"/>
        <v>9748.4024</v>
      </c>
      <c r="AC410">
        <f ca="1" t="shared" si="103"/>
        <v>0</v>
      </c>
      <c r="AD410" s="5">
        <f ca="1" t="shared" si="106"/>
        <v>0</v>
      </c>
      <c r="AE410">
        <f ca="1">IF(X410&gt;=$Y$1,I410,0)</f>
        <v>0</v>
      </c>
    </row>
    <row r="411" spans="1:31">
      <c r="A411" cm="1">
        <f ca="1" t="array" ref="A411">INDEX(Sheet1!$A$2:$J$621,RANDBETWEEN(1,COUNTA(Sheet1!$A$2:$A$621)),COLUMN(A410))</f>
        <v>3275508</v>
      </c>
      <c r="B411" t="str">
        <f ca="1">VLOOKUP($A411,Sheet1!$A$2:$J$621,COLUMN(B411)-COLUMN($B$4)+2,FALSE)</f>
        <v>2025-04-19 07:02:40</v>
      </c>
      <c r="C411" t="str">
        <f ca="1">VLOOKUP($A411,Sheet1!$A$2:$J$621,COLUMN(C411)-COLUMN($B$4)+2,FALSE)</f>
        <v>小单32.36  小双35.28  大双32.36</v>
      </c>
      <c r="D411" t="str">
        <f ca="1">VLOOKUP($A411,Sheet1!$A$2:$J$621,COLUMN(D411)-COLUMN($B$4)+2,FALSE)</f>
        <v>小双</v>
      </c>
      <c r="E411">
        <f ca="1">VLOOKUP($A411,Sheet1!$A$2:$J$621,COLUMN(E411)-COLUMN($B$4)+2,FALSE)</f>
        <v>100</v>
      </c>
      <c r="F411">
        <f ca="1">VLOOKUP($A411,Sheet1!$A$2:$J$621,COLUMN(F411)-COLUMN($B$4)+2,FALSE)</f>
        <v>6</v>
      </c>
      <c r="G411" t="str">
        <f ca="1">VLOOKUP($A411,Sheet1!$A$2:$J$621,COLUMN(G411)-COLUMN($B$4)+2,FALSE)</f>
        <v>小双</v>
      </c>
      <c r="H411">
        <f ca="1">VLOOKUP($A411,Sheet1!$A$2:$J$621,COLUMN(H411)-COLUMN($B$4)+2,FALSE)</f>
        <v>152.7624</v>
      </c>
      <c r="I411">
        <f ca="1">VLOOKUP($A411,Sheet1!$A$2:$J$621,COLUMN(I411)-COLUMN($B$4)+2,FALSE)</f>
        <v>52.7624</v>
      </c>
      <c r="J411" t="str">
        <f ca="1">VLOOKUP($A411,Sheet1!$A$2:$J$621,COLUMN(J411)-COLUMN($B$4)+2,FALSE)</f>
        <v>是</v>
      </c>
      <c r="K411">
        <f ca="1" t="shared" si="108"/>
        <v>1</v>
      </c>
      <c r="L411" s="7">
        <f ca="1" t="shared" si="109"/>
        <v>1</v>
      </c>
      <c r="M411" s="7" cm="1">
        <f ca="1" t="array" ref="M411">IF(L410="",IF(OR(G410=0,G410=""),M410,""),IF(ROW()&lt;32,"",AVERAGE(IF(OFFSET(L$2,ROW()-31,0,30,1)&lt;&gt;"",OFFSET(L$2,ROW()-31,0,30,1)))))</f>
        <v>0.7</v>
      </c>
      <c r="N411" s="8">
        <f ca="1" t="shared" si="104"/>
        <v>0.719354838709677</v>
      </c>
      <c r="O411" s="7">
        <f ca="1" t="array" ref="O411">IF(L410="","",IF(ROW()&lt;32,"",AVERAGE(IF(OFFSET(L$2,ROW()-21,0,20,1)&lt;&gt;"",OFFSET(L$2,ROW()-21,0,20,1)))))</f>
        <v>0.75</v>
      </c>
      <c r="P411" s="8">
        <f ca="1" t="shared" si="95"/>
        <v>0.766129032258065</v>
      </c>
      <c r="Q411" s="7">
        <f ca="1" t="shared" si="110"/>
        <v>52.7624</v>
      </c>
      <c r="R411" s="7">
        <f ca="1" t="shared" si="112"/>
        <v>8177.0019999999</v>
      </c>
      <c r="S411" s="14">
        <f ca="1" t="shared" si="96"/>
        <v>-0.00166266679938125</v>
      </c>
      <c r="T411" s="15">
        <f ca="1" t="shared" si="97"/>
        <v>0.719354838709677</v>
      </c>
      <c r="U411" s="14">
        <f ca="1" t="shared" si="98"/>
        <v>0.0489974559204361</v>
      </c>
      <c r="V411" s="9">
        <f ca="1" t="shared" si="99"/>
        <v>-0.0614278705492292</v>
      </c>
      <c r="W411" s="16">
        <f ca="1" t="shared" si="105"/>
        <v>1.00729828911976</v>
      </c>
      <c r="X411" s="17">
        <f ca="1" t="shared" si="100"/>
        <v>0.223259972783044</v>
      </c>
      <c r="Y411" s="9">
        <f ca="1" t="shared" si="101"/>
        <v>0.119943644040314</v>
      </c>
      <c r="Z411" s="5">
        <f ca="1" t="shared" si="102"/>
        <v>0.0777795629822009</v>
      </c>
      <c r="AA411">
        <f ca="1" t="shared" si="111"/>
        <v>0</v>
      </c>
      <c r="AB411">
        <f ca="1" t="shared" si="107"/>
        <v>9748.4024</v>
      </c>
      <c r="AC411">
        <f ca="1" t="shared" si="103"/>
        <v>0</v>
      </c>
      <c r="AD411" s="5">
        <f ca="1" t="shared" si="106"/>
        <v>0</v>
      </c>
      <c r="AE411">
        <f ca="1">IF(X411&gt;=$Y$1,I411,0)</f>
        <v>0</v>
      </c>
    </row>
    <row r="412" spans="1:31">
      <c r="A412" cm="1">
        <f ca="1" t="array" ref="A412">INDEX(Sheet1!$A$2:$J$621,RANDBETWEEN(1,COUNTA(Sheet1!$A$2:$A$621)),COLUMN(A411))</f>
        <v>3275680</v>
      </c>
      <c r="B412" t="str">
        <f ca="1">VLOOKUP($A412,Sheet1!$A$2:$J$621,COLUMN(B412)-COLUMN($B$4)+2,FALSE)</f>
        <v>2025-04-19 17:04:46</v>
      </c>
      <c r="C412" t="str">
        <f ca="1">VLOOKUP($A412,Sheet1!$A$2:$J$621,COLUMN(C412)-COLUMN($B$4)+2,FALSE)</f>
        <v>小单31.45  小双34.28  大单34.28</v>
      </c>
      <c r="D412" t="str">
        <f ca="1">VLOOKUP($A412,Sheet1!$A$2:$J$621,COLUMN(D412)-COLUMN($B$4)+2,FALSE)</f>
        <v>小单</v>
      </c>
      <c r="E412">
        <f ca="1">VLOOKUP($A412,Sheet1!$A$2:$J$621,COLUMN(E412)-COLUMN($B$4)+2,FALSE)</f>
        <v>100.01</v>
      </c>
      <c r="F412">
        <f ca="1">VLOOKUP($A412,Sheet1!$A$2:$J$621,COLUMN(F412)-COLUMN($B$4)+2,FALSE)</f>
        <v>8</v>
      </c>
      <c r="G412" t="str">
        <f ca="1">VLOOKUP($A412,Sheet1!$A$2:$J$621,COLUMN(G412)-COLUMN($B$4)+2,FALSE)</f>
        <v>小双</v>
      </c>
      <c r="H412">
        <f ca="1">VLOOKUP($A412,Sheet1!$A$2:$J$621,COLUMN(H412)-COLUMN($B$4)+2,FALSE)</f>
        <v>148.4324</v>
      </c>
      <c r="I412">
        <f ca="1">VLOOKUP($A412,Sheet1!$A$2:$J$621,COLUMN(I412)-COLUMN($B$4)+2,FALSE)</f>
        <v>48.4224</v>
      </c>
      <c r="J412" t="str">
        <f ca="1">VLOOKUP($A412,Sheet1!$A$2:$J$621,COLUMN(J412)-COLUMN($B$4)+2,FALSE)</f>
        <v>是</v>
      </c>
      <c r="K412">
        <f ca="1" t="shared" si="108"/>
        <v>1</v>
      </c>
      <c r="L412" s="7">
        <f ca="1" t="shared" si="109"/>
        <v>1</v>
      </c>
      <c r="M412" s="7" cm="1">
        <f ca="1" t="array" ref="M412">IF(L411="",IF(OR(G411=0,G411=""),M411,""),IF(ROW()&lt;32,"",AVERAGE(IF(OFFSET(L$2,ROW()-31,0,30,1)&lt;&gt;"",OFFSET(L$2,ROW()-31,0,30,1)))))</f>
        <v>0.7</v>
      </c>
      <c r="N412" s="8">
        <f ca="1" t="shared" si="104"/>
        <v>0.719354838709677</v>
      </c>
      <c r="O412" s="7">
        <f ca="1" t="array" ref="O412">IF(L411="","",IF(ROW()&lt;32,"",AVERAGE(IF(OFFSET(L$2,ROW()-21,0,20,1)&lt;&gt;"",OFFSET(L$2,ROW()-21,0,20,1)))))</f>
        <v>0.8</v>
      </c>
      <c r="P412" s="8">
        <f ca="1" t="shared" si="95"/>
        <v>0.812903225806452</v>
      </c>
      <c r="Q412" s="7">
        <f ca="1" t="shared" si="110"/>
        <v>48.4224</v>
      </c>
      <c r="R412" s="7">
        <f ca="1" t="shared" si="112"/>
        <v>8225.4243999999</v>
      </c>
      <c r="S412" s="14">
        <f ca="1" t="shared" si="96"/>
        <v>-0.00112267090130956</v>
      </c>
      <c r="T412" s="15">
        <f ca="1" t="shared" si="97"/>
        <v>0.719354838709677</v>
      </c>
      <c r="U412" s="14">
        <f ca="1" t="shared" si="98"/>
        <v>0.0489974559204361</v>
      </c>
      <c r="V412" s="9">
        <f ca="1" t="shared" si="99"/>
        <v>-0.0393124050462002</v>
      </c>
      <c r="W412" s="16">
        <f ca="1" t="shared" si="105"/>
        <v>1.00732148749588</v>
      </c>
      <c r="X412" s="17">
        <f ca="1" t="shared" si="100"/>
        <v>0.225635837940379</v>
      </c>
      <c r="Y412" s="9">
        <f ca="1" t="shared" si="101"/>
        <v>0.130435427775583</v>
      </c>
      <c r="Z412" s="5">
        <f ca="1" t="shared" si="102"/>
        <v>0.0696782347303364</v>
      </c>
      <c r="AA412">
        <f ca="1" t="shared" si="111"/>
        <v>0</v>
      </c>
      <c r="AB412">
        <f ca="1" t="shared" si="107"/>
        <v>9748.4024</v>
      </c>
      <c r="AC412">
        <f ca="1" t="shared" si="103"/>
        <v>0</v>
      </c>
      <c r="AD412" s="5">
        <f ca="1" t="shared" si="106"/>
        <v>0</v>
      </c>
      <c r="AE412">
        <f ca="1">IF(X412&gt;=$Y$1,I412,0)</f>
        <v>0</v>
      </c>
    </row>
    <row r="413" spans="1:31">
      <c r="A413" cm="1">
        <f ca="1" t="array" ref="A413">INDEX(Sheet1!$A$2:$J$621,RANDBETWEEN(1,COUNTA(Sheet1!$A$2:$A$621)),COLUMN(A412))</f>
        <v>3275677</v>
      </c>
      <c r="B413" t="str">
        <f ca="1">VLOOKUP($A413,Sheet1!$A$2:$J$621,COLUMN(B413)-COLUMN($B$4)+2,FALSE)</f>
        <v>2025-04-19 16:54:13</v>
      </c>
      <c r="C413" t="str">
        <f ca="1">VLOOKUP($A413,Sheet1!$A$2:$J$621,COLUMN(C413)-COLUMN($B$4)+2,FALSE)</f>
        <v>小单31.45  小双34.28  大单34.28</v>
      </c>
      <c r="D413" t="str">
        <f ca="1">VLOOKUP($A413,Sheet1!$A$2:$J$621,COLUMN(D413)-COLUMN($B$4)+2,FALSE)</f>
        <v>小单</v>
      </c>
      <c r="E413">
        <f ca="1">VLOOKUP($A413,Sheet1!$A$2:$J$621,COLUMN(E413)-COLUMN($B$4)+2,FALSE)</f>
        <v>100.01</v>
      </c>
      <c r="F413">
        <f ca="1">VLOOKUP($A413,Sheet1!$A$2:$J$621,COLUMN(F413)-COLUMN($B$4)+2,FALSE)</f>
        <v>14</v>
      </c>
      <c r="G413" t="str">
        <f ca="1">VLOOKUP($A413,Sheet1!$A$2:$J$621,COLUMN(G413)-COLUMN($B$4)+2,FALSE)</f>
        <v>大双</v>
      </c>
      <c r="H413">
        <f ca="1">VLOOKUP($A413,Sheet1!$A$2:$J$621,COLUMN(H413)-COLUMN($B$4)+2,FALSE)</f>
        <v>0</v>
      </c>
      <c r="I413">
        <f ca="1">VLOOKUP($A413,Sheet1!$A$2:$J$621,COLUMN(I413)-COLUMN($B$4)+2,FALSE)</f>
        <v>-100.01</v>
      </c>
      <c r="J413" t="str">
        <f ca="1">VLOOKUP($A413,Sheet1!$A$2:$J$621,COLUMN(J413)-COLUMN($B$4)+2,FALSE)</f>
        <v>否</v>
      </c>
      <c r="K413">
        <f ca="1" t="shared" si="108"/>
        <v>0</v>
      </c>
      <c r="L413" s="7">
        <f ca="1" t="shared" si="109"/>
        <v>0</v>
      </c>
      <c r="M413" s="7" cm="1">
        <f ca="1" t="array" ref="M413">IF(L412="",IF(OR(G412=0,G412=""),M412,""),IF(ROW()&lt;32,"",AVERAGE(IF(OFFSET(L$2,ROW()-31,0,30,1)&lt;&gt;"",OFFSET(L$2,ROW()-31,0,30,1)))))</f>
        <v>0.666666666666667</v>
      </c>
      <c r="N413" s="8">
        <f ca="1" t="shared" si="104"/>
        <v>0.719354838709677</v>
      </c>
      <c r="O413" s="7">
        <f ca="1" t="array" ref="O413">IF(L412="","",IF(ROW()&lt;32,"",AVERAGE(IF(OFFSET(L$2,ROW()-21,0,20,1)&lt;&gt;"",OFFSET(L$2,ROW()-21,0,20,1)))))</f>
        <v>0.75</v>
      </c>
      <c r="P413" s="8">
        <f ca="1" t="shared" si="95"/>
        <v>0.766129032258065</v>
      </c>
      <c r="Q413" s="7">
        <f ca="1" t="shared" si="110"/>
        <v>-100.01</v>
      </c>
      <c r="R413" s="7">
        <f ca="1" t="shared" si="112"/>
        <v>8125.4143999999</v>
      </c>
      <c r="S413" s="14">
        <f ca="1" t="shared" si="96"/>
        <v>-0.00163943587054421</v>
      </c>
      <c r="T413" s="15">
        <f ca="1" t="shared" si="97"/>
        <v>0.719354838709677</v>
      </c>
      <c r="U413" s="14">
        <f ca="1" t="shared" si="98"/>
        <v>0.0489974559204361</v>
      </c>
      <c r="V413" s="9">
        <f ca="1" t="shared" si="99"/>
        <v>-0.043543594591934</v>
      </c>
      <c r="W413" s="16">
        <f ca="1" t="shared" si="105"/>
        <v>1.00732148749588</v>
      </c>
      <c r="X413" s="17">
        <f ca="1" t="shared" si="100"/>
        <v>0.225057689495036</v>
      </c>
      <c r="Y413" s="9">
        <f ca="1" t="shared" si="101"/>
        <v>0.139339277665338</v>
      </c>
      <c r="Z413" s="5">
        <f ca="1" t="shared" si="102"/>
        <v>0.063893868216412</v>
      </c>
      <c r="AA413">
        <f ca="1" t="shared" si="111"/>
        <v>0</v>
      </c>
      <c r="AB413">
        <f ca="1" t="shared" si="107"/>
        <v>9748.4024</v>
      </c>
      <c r="AC413">
        <f ca="1" t="shared" si="103"/>
        <v>0</v>
      </c>
      <c r="AD413" s="5">
        <f ca="1" t="shared" si="106"/>
        <v>0</v>
      </c>
      <c r="AE413">
        <f ca="1">IF(X413&gt;=$Y$1,I413,0)</f>
        <v>0</v>
      </c>
    </row>
    <row r="414" spans="1:31">
      <c r="A414" cm="1">
        <f ca="1" t="array" ref="A414">INDEX(Sheet1!$A$2:$J$621,RANDBETWEEN(1,COUNTA(Sheet1!$A$2:$A$621)),COLUMN(A413))</f>
        <v>3275546</v>
      </c>
      <c r="B414" t="str">
        <f ca="1">VLOOKUP($A414,Sheet1!$A$2:$J$621,COLUMN(B414)-COLUMN($B$4)+2,FALSE)</f>
        <v>2025-04-19 09:15:48</v>
      </c>
      <c r="C414" t="str">
        <f ca="1">VLOOKUP($A414,Sheet1!$A$2:$J$621,COLUMN(C414)-COLUMN($B$4)+2,FALSE)</f>
        <v>小单31.45  小双34.28  大单34.28</v>
      </c>
      <c r="D414" t="str">
        <f ca="1">VLOOKUP($A414,Sheet1!$A$2:$J$621,COLUMN(D414)-COLUMN($B$4)+2,FALSE)</f>
        <v>小单</v>
      </c>
      <c r="E414">
        <f ca="1">VLOOKUP($A414,Sheet1!$A$2:$J$621,COLUMN(E414)-COLUMN($B$4)+2,FALSE)</f>
        <v>100.01</v>
      </c>
      <c r="F414">
        <f ca="1">VLOOKUP($A414,Sheet1!$A$2:$J$621,COLUMN(F414)-COLUMN($B$4)+2,FALSE)</f>
        <v>7</v>
      </c>
      <c r="G414" t="str">
        <f ca="1">VLOOKUP($A414,Sheet1!$A$2:$J$621,COLUMN(G414)-COLUMN($B$4)+2,FALSE)</f>
        <v>小单</v>
      </c>
      <c r="H414">
        <f ca="1">VLOOKUP($A414,Sheet1!$A$2:$J$621,COLUMN(H414)-COLUMN($B$4)+2,FALSE)</f>
        <v>148.444</v>
      </c>
      <c r="I414">
        <f ca="1">VLOOKUP($A414,Sheet1!$A$2:$J$621,COLUMN(I414)-COLUMN($B$4)+2,FALSE)</f>
        <v>48.434</v>
      </c>
      <c r="J414" t="str">
        <f ca="1">VLOOKUP($A414,Sheet1!$A$2:$J$621,COLUMN(J414)-COLUMN($B$4)+2,FALSE)</f>
        <v>是</v>
      </c>
      <c r="K414">
        <f ca="1" t="shared" si="108"/>
        <v>1</v>
      </c>
      <c r="L414" s="7">
        <f ca="1" t="shared" si="109"/>
        <v>1</v>
      </c>
      <c r="M414" s="7" cm="1">
        <f ca="1" t="array" ref="M414">IF(L413="",IF(OR(G413=0,G413=""),M413,""),IF(ROW()&lt;32,"",AVERAGE(IF(OFFSET(L$2,ROW()-31,0,30,1)&lt;&gt;"",OFFSET(L$2,ROW()-31,0,30,1)))))</f>
        <v>0.666666666666667</v>
      </c>
      <c r="N414" s="8">
        <f ca="1" t="shared" si="104"/>
        <v>0.623655913978495</v>
      </c>
      <c r="O414" s="7">
        <f ca="1" t="array" ref="O414">IF(L413="","",IF(ROW()&lt;32,"",AVERAGE(IF(OFFSET(L$2,ROW()-21,0,20,1)&lt;&gt;"",OFFSET(L$2,ROW()-21,0,20,1)))))</f>
        <v>0.8</v>
      </c>
      <c r="P414" s="8">
        <f ca="1" t="shared" si="95"/>
        <v>0.748387096774194</v>
      </c>
      <c r="Q414" s="7">
        <f ca="1" t="shared" si="110"/>
        <v>48.434</v>
      </c>
      <c r="R414" s="7">
        <f ca="1" t="shared" si="112"/>
        <v>8173.8483999999</v>
      </c>
      <c r="S414" s="14">
        <f ca="1" t="shared" si="96"/>
        <v>-0.0195405674718374</v>
      </c>
      <c r="T414" s="15">
        <f ca="1" t="shared" si="97"/>
        <v>0.623655913978495</v>
      </c>
      <c r="U414" s="14">
        <f ca="1" t="shared" si="98"/>
        <v>0.0489974559204361</v>
      </c>
      <c r="V414" s="9">
        <f ca="1" t="shared" si="99"/>
        <v>-0.115865232874212</v>
      </c>
      <c r="W414" s="16">
        <f ca="1" t="shared" si="105"/>
        <v>0.867803068867719</v>
      </c>
      <c r="X414" s="17">
        <f ca="1" t="shared" si="100"/>
        <v>0.179363559377368</v>
      </c>
      <c r="Y414" s="9">
        <f ca="1" t="shared" si="101"/>
        <v>0.144135950143744</v>
      </c>
      <c r="Z414" s="5">
        <f ca="1" t="shared" si="102"/>
        <v>0.0612629012041567</v>
      </c>
      <c r="AA414">
        <f ca="1" t="shared" si="111"/>
        <v>0</v>
      </c>
      <c r="AB414">
        <f ca="1" t="shared" si="107"/>
        <v>9748.4024</v>
      </c>
      <c r="AC414">
        <f ca="1" t="shared" si="103"/>
        <v>1</v>
      </c>
      <c r="AD414" s="5">
        <f ca="1" t="shared" si="106"/>
        <v>0</v>
      </c>
      <c r="AE414">
        <f ca="1">IF(X414&gt;=$Y$1,I414,0)</f>
        <v>0</v>
      </c>
    </row>
    <row r="415" spans="1:31">
      <c r="A415" cm="1">
        <f ca="1" t="array" ref="A415">INDEX(Sheet1!$A$2:$J$621,RANDBETWEEN(1,COUNTA(Sheet1!$A$2:$A$621)),COLUMN(A414))</f>
        <v>3275972</v>
      </c>
      <c r="B415" t="str">
        <f ca="1">VLOOKUP($A415,Sheet1!$A$2:$J$621,COLUMN(B415)-COLUMN($B$4)+2,FALSE)</f>
        <v>2025-04-20 10:39:41</v>
      </c>
      <c r="C415" t="str">
        <f ca="1">VLOOKUP($A415,Sheet1!$A$2:$J$621,COLUMN(C415)-COLUMN($B$4)+2,FALSE)</f>
        <v>小单31.45  小双34.28  大单34.28</v>
      </c>
      <c r="D415" t="str">
        <f ca="1">VLOOKUP($A415,Sheet1!$A$2:$J$621,COLUMN(D415)-COLUMN($B$4)+2,FALSE)</f>
        <v>小单</v>
      </c>
      <c r="E415">
        <f ca="1">VLOOKUP($A415,Sheet1!$A$2:$J$621,COLUMN(E415)-COLUMN($B$4)+2,FALSE)</f>
        <v>100.01</v>
      </c>
      <c r="F415">
        <f ca="1">VLOOKUP($A415,Sheet1!$A$2:$J$621,COLUMN(F415)-COLUMN($B$4)+2,FALSE)</f>
        <v>22</v>
      </c>
      <c r="G415" t="str">
        <f ca="1">VLOOKUP($A415,Sheet1!$A$2:$J$621,COLUMN(G415)-COLUMN($B$4)+2,FALSE)</f>
        <v>大双</v>
      </c>
      <c r="H415">
        <f ca="1">VLOOKUP($A415,Sheet1!$A$2:$J$621,COLUMN(H415)-COLUMN($B$4)+2,FALSE)</f>
        <v>0</v>
      </c>
      <c r="I415">
        <f ca="1">VLOOKUP($A415,Sheet1!$A$2:$J$621,COLUMN(I415)-COLUMN($B$4)+2,FALSE)</f>
        <v>-100.01</v>
      </c>
      <c r="J415" t="str">
        <f ca="1">VLOOKUP($A415,Sheet1!$A$2:$J$621,COLUMN(J415)-COLUMN($B$4)+2,FALSE)</f>
        <v>否</v>
      </c>
      <c r="K415">
        <f ca="1" t="shared" si="108"/>
        <v>0</v>
      </c>
      <c r="L415" s="7">
        <f ca="1" t="shared" si="109"/>
        <v>0</v>
      </c>
      <c r="M415" s="7" cm="1">
        <f ca="1" t="array" ref="M415">IF(L414="",IF(OR(G414=0,G414=""),M414,""),IF(ROW()&lt;32,"",AVERAGE(IF(OFFSET(L$2,ROW()-31,0,30,1)&lt;&gt;"",OFFSET(L$2,ROW()-31,0,30,1)))))</f>
        <v>0.666666666666667</v>
      </c>
      <c r="N415" s="8">
        <f ca="1" t="shared" si="104"/>
        <v>0.688172043010753</v>
      </c>
      <c r="O415" s="7">
        <f ca="1" t="array" ref="O415">IF(L414="","",IF(ROW()&lt;32,"",AVERAGE(IF(OFFSET(L$2,ROW()-21,0,20,1)&lt;&gt;"",OFFSET(L$2,ROW()-21,0,20,1)))))</f>
        <v>0.75</v>
      </c>
      <c r="P415" s="8">
        <f ca="1" t="shared" si="95"/>
        <v>0.766129032258065</v>
      </c>
      <c r="Q415" s="7">
        <f ca="1" t="shared" si="110"/>
        <v>-100.01</v>
      </c>
      <c r="R415" s="7">
        <f ca="1" t="shared" si="112"/>
        <v>8073.8383999999</v>
      </c>
      <c r="S415" s="14">
        <f ca="1" t="shared" si="96"/>
        <v>-0.00164834896396187</v>
      </c>
      <c r="T415" s="15">
        <f ca="1" t="shared" si="97"/>
        <v>0.688172043010753</v>
      </c>
      <c r="U415" s="14">
        <f ca="1" t="shared" si="98"/>
        <v>0.0489974559204361</v>
      </c>
      <c r="V415" s="9">
        <f ca="1" t="shared" si="99"/>
        <v>-0.158675365916601</v>
      </c>
      <c r="W415" s="16">
        <f ca="1" t="shared" si="105"/>
        <v>0.867813613555378</v>
      </c>
      <c r="X415" s="17">
        <f ca="1" t="shared" si="100"/>
        <v>0.193354491900709</v>
      </c>
      <c r="Y415" s="9">
        <f ca="1" t="shared" si="101"/>
        <v>0.147498552127863</v>
      </c>
      <c r="Z415" s="5">
        <f ca="1" t="shared" si="102"/>
        <v>0.0611034200440004</v>
      </c>
      <c r="AA415">
        <f ca="1" t="shared" si="111"/>
        <v>0</v>
      </c>
      <c r="AB415">
        <f ca="1" t="shared" si="107"/>
        <v>9748.4024</v>
      </c>
      <c r="AC415">
        <f ca="1" t="shared" si="103"/>
        <v>0</v>
      </c>
      <c r="AD415" s="5">
        <f ca="1" t="shared" si="106"/>
        <v>0</v>
      </c>
      <c r="AE415">
        <f ca="1">IF(X415&gt;=$Y$1,I415,0)</f>
        <v>0</v>
      </c>
    </row>
    <row r="416" spans="1:31">
      <c r="A416" cm="1">
        <f ca="1" t="array" ref="A416">INDEX(Sheet1!$A$2:$J$621,RANDBETWEEN(1,COUNTA(Sheet1!$A$2:$A$621)),COLUMN(A415))</f>
        <v>3275966</v>
      </c>
      <c r="B416" t="str">
        <f ca="1">VLOOKUP($A416,Sheet1!$A$2:$J$621,COLUMN(B416)-COLUMN($B$4)+2,FALSE)</f>
        <v>2025-04-20 10:18:46</v>
      </c>
      <c r="C416" t="str">
        <f ca="1">VLOOKUP($A416,Sheet1!$A$2:$J$621,COLUMN(C416)-COLUMN($B$4)+2,FALSE)</f>
        <v>小单31.45  小双34.28  大单34.28</v>
      </c>
      <c r="D416" t="str">
        <f ca="1">VLOOKUP($A416,Sheet1!$A$2:$J$621,COLUMN(D416)-COLUMN($B$4)+2,FALSE)</f>
        <v>小单</v>
      </c>
      <c r="E416">
        <f ca="1">VLOOKUP($A416,Sheet1!$A$2:$J$621,COLUMN(E416)-COLUMN($B$4)+2,FALSE)</f>
        <v>100.01</v>
      </c>
      <c r="F416">
        <f ca="1">VLOOKUP($A416,Sheet1!$A$2:$J$621,COLUMN(F416)-COLUMN($B$4)+2,FALSE)</f>
        <v>9</v>
      </c>
      <c r="G416" t="str">
        <f ca="1">VLOOKUP($A416,Sheet1!$A$2:$J$621,COLUMN(G416)-COLUMN($B$4)+2,FALSE)</f>
        <v>小单</v>
      </c>
      <c r="H416">
        <f ca="1">VLOOKUP($A416,Sheet1!$A$2:$J$621,COLUMN(H416)-COLUMN($B$4)+2,FALSE)</f>
        <v>148.444</v>
      </c>
      <c r="I416">
        <f ca="1">VLOOKUP($A416,Sheet1!$A$2:$J$621,COLUMN(I416)-COLUMN($B$4)+2,FALSE)</f>
        <v>48.434</v>
      </c>
      <c r="J416" t="str">
        <f ca="1">VLOOKUP($A416,Sheet1!$A$2:$J$621,COLUMN(J416)-COLUMN($B$4)+2,FALSE)</f>
        <v>是</v>
      </c>
      <c r="K416">
        <f ca="1" t="shared" si="108"/>
        <v>1</v>
      </c>
      <c r="L416" s="7">
        <f ca="1" t="shared" si="109"/>
        <v>1</v>
      </c>
      <c r="M416" s="7" cm="1">
        <f ca="1" t="array" ref="M416">IF(L415="",IF(OR(G415=0,G415=""),M415,""),IF(ROW()&lt;32,"",AVERAGE(IF(OFFSET(L$2,ROW()-31,0,30,1)&lt;&gt;"",OFFSET(L$2,ROW()-31,0,30,1)))))</f>
        <v>0.666666666666667</v>
      </c>
      <c r="N416" s="8">
        <f ca="1" t="shared" si="104"/>
        <v>0.623655913978495</v>
      </c>
      <c r="O416" s="7">
        <f ca="1" t="array" ref="O416">IF(L415="","",IF(ROW()&lt;32,"",AVERAGE(IF(OFFSET(L$2,ROW()-21,0,20,1)&lt;&gt;"",OFFSET(L$2,ROW()-21,0,20,1)))))</f>
        <v>0.75</v>
      </c>
      <c r="P416" s="8">
        <f ca="1" t="shared" ref="P416:P479" si="113">IF(G415=0,P414,IF(L415="","",IF(ROW()&lt;32,"",IF(ROW()=32,AVERAGE(L385:L414),2/31*L415+(1-2/31)*O416))))</f>
        <v>0.701612903225806</v>
      </c>
      <c r="Q416" s="7">
        <f ca="1" t="shared" si="110"/>
        <v>48.434</v>
      </c>
      <c r="R416" s="7">
        <f ca="1" t="shared" si="112"/>
        <v>8122.2723999999</v>
      </c>
      <c r="S416" s="14">
        <f ca="1" t="shared" si="96"/>
        <v>-0.0201751360957134</v>
      </c>
      <c r="T416" s="15">
        <f ca="1" t="shared" si="97"/>
        <v>0.623655913978495</v>
      </c>
      <c r="U416" s="14">
        <f ca="1" t="shared" si="98"/>
        <v>0.0489974559204361</v>
      </c>
      <c r="V416" s="9">
        <f ca="1" t="shared" si="99"/>
        <v>-0.196216070086035</v>
      </c>
      <c r="W416" s="16">
        <f ca="1" t="shared" si="105"/>
        <v>0.867813613555378</v>
      </c>
      <c r="X416" s="17">
        <f ca="1" t="shared" si="100"/>
        <v>0.171139159537788</v>
      </c>
      <c r="Y416" s="9">
        <f ca="1" t="shared" si="101"/>
        <v>0.151015336235301</v>
      </c>
      <c r="Z416" s="5">
        <f ca="1" t="shared" si="102"/>
        <v>0.0593001254781481</v>
      </c>
      <c r="AA416">
        <f ca="1" t="shared" si="111"/>
        <v>0</v>
      </c>
      <c r="AB416">
        <f ca="1" t="shared" si="107"/>
        <v>9748.4024</v>
      </c>
      <c r="AC416">
        <f ca="1" t="shared" si="103"/>
        <v>0</v>
      </c>
      <c r="AD416" s="5">
        <f ca="1" t="shared" si="106"/>
        <v>0</v>
      </c>
      <c r="AE416">
        <f ca="1">IF(X416&gt;=$Y$1,I416,0)</f>
        <v>0</v>
      </c>
    </row>
    <row r="417" spans="1:31">
      <c r="A417" cm="1">
        <f ca="1" t="array" ref="A417">INDEX(Sheet1!$A$2:$J$621,RANDBETWEEN(1,COUNTA(Sheet1!$A$2:$A$621)),COLUMN(A416))</f>
        <v>3275650</v>
      </c>
      <c r="B417" t="str">
        <f ca="1">VLOOKUP($A417,Sheet1!$A$2:$J$621,COLUMN(B417)-COLUMN($B$4)+2,FALSE)</f>
        <v>2025-04-19 15:19:40</v>
      </c>
      <c r="C417" t="str">
        <f ca="1">VLOOKUP($A417,Sheet1!$A$2:$J$621,COLUMN(C417)-COLUMN($B$4)+2,FALSE)</f>
        <v>大双31.45  小双34.28  大单34.28</v>
      </c>
      <c r="D417" t="str">
        <f ca="1">VLOOKUP($A417,Sheet1!$A$2:$J$621,COLUMN(D417)-COLUMN($B$4)+2,FALSE)</f>
        <v>大双</v>
      </c>
      <c r="E417">
        <f ca="1">VLOOKUP($A417,Sheet1!$A$2:$J$621,COLUMN(E417)-COLUMN($B$4)+2,FALSE)</f>
        <v>100.01</v>
      </c>
      <c r="F417">
        <f ca="1">VLOOKUP($A417,Sheet1!$A$2:$J$621,COLUMN(F417)-COLUMN($B$4)+2,FALSE)</f>
        <v>12</v>
      </c>
      <c r="G417" t="str">
        <f ca="1">VLOOKUP($A417,Sheet1!$A$2:$J$621,COLUMN(G417)-COLUMN($B$4)+2,FALSE)</f>
        <v>小双</v>
      </c>
      <c r="H417">
        <f ca="1">VLOOKUP($A417,Sheet1!$A$2:$J$621,COLUMN(H417)-COLUMN($B$4)+2,FALSE)</f>
        <v>148.4324</v>
      </c>
      <c r="I417">
        <f ca="1">VLOOKUP($A417,Sheet1!$A$2:$J$621,COLUMN(I417)-COLUMN($B$4)+2,FALSE)</f>
        <v>48.4224</v>
      </c>
      <c r="J417" t="str">
        <f ca="1">VLOOKUP($A417,Sheet1!$A$2:$J$621,COLUMN(J417)-COLUMN($B$4)+2,FALSE)</f>
        <v>是</v>
      </c>
      <c r="K417">
        <f ca="1" t="shared" si="108"/>
        <v>1</v>
      </c>
      <c r="L417" s="7">
        <f ca="1" t="shared" si="109"/>
        <v>1</v>
      </c>
      <c r="M417" s="7" cm="1">
        <f ca="1" t="array" ref="M417">IF(L416="",IF(OR(G416=0,G416=""),M416,""),IF(ROW()&lt;32,"",AVERAGE(IF(OFFSET(L$2,ROW()-31,0,30,1)&lt;&gt;"",OFFSET(L$2,ROW()-31,0,30,1)))))</f>
        <v>0.666666666666667</v>
      </c>
      <c r="N417" s="8">
        <f ca="1" t="shared" si="104"/>
        <v>0.688172043010753</v>
      </c>
      <c r="O417" s="7">
        <f ca="1" t="array" ref="O417">IF(L416="","",IF(ROW()&lt;32,"",AVERAGE(IF(OFFSET(L$2,ROW()-21,0,20,1)&lt;&gt;"",OFFSET(L$2,ROW()-21,0,20,1)))))</f>
        <v>0.8</v>
      </c>
      <c r="P417" s="8">
        <f ca="1" t="shared" si="113"/>
        <v>0.812903225806452</v>
      </c>
      <c r="Q417" s="7">
        <f ca="1" t="shared" si="110"/>
        <v>48.4224</v>
      </c>
      <c r="R417" s="7">
        <f ca="1" t="shared" si="112"/>
        <v>8170.6947999999</v>
      </c>
      <c r="S417" s="14">
        <f ca="1" t="shared" ref="S417:S480" si="114">IF(R416="","",(R416-R387)/R387)</f>
        <v>-0.0205659776338634</v>
      </c>
      <c r="T417" s="15">
        <f ca="1" t="shared" ref="T417:T480" si="115">N417</f>
        <v>0.688172043010753</v>
      </c>
      <c r="U417" s="14">
        <f ca="1" t="shared" ref="U417:U480" si="116">IF(R416="","",(MAX(R387:R416)-MIN(R387:R416))/MAX(R387:R416))</f>
        <v>0.0489974559204361</v>
      </c>
      <c r="V417" s="9">
        <f ca="1" t="shared" ref="V417:V480" si="117">IF(ROW()&lt;=62,"",IF(S417="","",(AVERAGE(S388:S417)-0)/(_xlfn.STDEV.P(S388:S417)+1/1000000)))</f>
        <v>-0.234700020558113</v>
      </c>
      <c r="W417" s="16">
        <f ca="1" t="shared" si="105"/>
        <v>0.863900079994182</v>
      </c>
      <c r="X417" s="17">
        <f ca="1" t="shared" ref="X417:X480" si="118">IF(V417="","",S417*0.3+T417*0.2-0.3*U417+0.1*V417+0.1*W417)</f>
        <v>0.179685384479468</v>
      </c>
      <c r="Y417" s="9">
        <f ca="1" t="shared" ref="Y417:Y480" si="119">IF(X417="","",AVERAGE(X388:X417))</f>
        <v>0.15395522204575</v>
      </c>
      <c r="Z417" s="5">
        <f ca="1" t="shared" ref="Z417:Z480" si="120">IF(X417="","",(_xlfn.STDEV.P(X388:X417)))</f>
        <v>0.0584563720378465</v>
      </c>
      <c r="AA417">
        <f ca="1" t="shared" si="111"/>
        <v>0</v>
      </c>
      <c r="AB417">
        <f ca="1" t="shared" si="107"/>
        <v>9748.4024</v>
      </c>
      <c r="AC417">
        <f ca="1" t="shared" ref="AC417:AC480" si="121">IF(S417="","",IF(OR(F416=13,F416=14),1,0))</f>
        <v>0</v>
      </c>
      <c r="AD417" s="5">
        <f ca="1" t="shared" si="106"/>
        <v>0</v>
      </c>
      <c r="AE417">
        <f ca="1">IF(X417&gt;=$Y$1,I417,0)</f>
        <v>0</v>
      </c>
    </row>
    <row r="418" spans="1:31">
      <c r="A418" cm="1">
        <f ca="1" t="array" ref="A418">INDEX(Sheet1!$A$2:$J$621,RANDBETWEEN(1,COUNTA(Sheet1!$A$2:$A$621)),COLUMN(A417))</f>
        <v>3275569</v>
      </c>
      <c r="B418" t="str">
        <f ca="1">VLOOKUP($A418,Sheet1!$A$2:$J$621,COLUMN(B418)-COLUMN($B$4)+2,FALSE)</f>
        <v>2025-04-19 10:36:15</v>
      </c>
      <c r="C418" t="str">
        <f ca="1">VLOOKUP($A418,Sheet1!$A$2:$J$621,COLUMN(C418)-COLUMN($B$4)+2,FALSE)</f>
        <v>大双31.45  小双34.28  大单34.28</v>
      </c>
      <c r="D418" t="str">
        <f ca="1">VLOOKUP($A418,Sheet1!$A$2:$J$621,COLUMN(D418)-COLUMN($B$4)+2,FALSE)</f>
        <v>大双</v>
      </c>
      <c r="E418">
        <f ca="1">VLOOKUP($A418,Sheet1!$A$2:$J$621,COLUMN(E418)-COLUMN($B$4)+2,FALSE)</f>
        <v>100.01</v>
      </c>
      <c r="F418">
        <f ca="1">VLOOKUP($A418,Sheet1!$A$2:$J$621,COLUMN(F418)-COLUMN($B$4)+2,FALSE)</f>
        <v>13</v>
      </c>
      <c r="G418" t="str">
        <f ca="1">VLOOKUP($A418,Sheet1!$A$2:$J$621,COLUMN(G418)-COLUMN($B$4)+2,FALSE)</f>
        <v>小单</v>
      </c>
      <c r="H418">
        <f ca="1">VLOOKUP($A418,Sheet1!$A$2:$J$621,COLUMN(H418)-COLUMN($B$4)+2,FALSE)</f>
        <v>0</v>
      </c>
      <c r="I418">
        <f ca="1">VLOOKUP($A418,Sheet1!$A$2:$J$621,COLUMN(I418)-COLUMN($B$4)+2,FALSE)</f>
        <v>-100.01</v>
      </c>
      <c r="J418" t="str">
        <f ca="1">VLOOKUP($A418,Sheet1!$A$2:$J$621,COLUMN(J418)-COLUMN($B$4)+2,FALSE)</f>
        <v>否</v>
      </c>
      <c r="K418">
        <f ca="1" t="shared" si="108"/>
        <v>0</v>
      </c>
      <c r="L418" s="7">
        <f ca="1" t="shared" si="109"/>
        <v>0</v>
      </c>
      <c r="M418" s="7" cm="1">
        <f ca="1" t="array" ref="M418">IF(L417="",IF(OR(G417=0,G417=""),M417,""),IF(ROW()&lt;32,"",AVERAGE(IF(OFFSET(L$2,ROW()-31,0,30,1)&lt;&gt;"",OFFSET(L$2,ROW()-31,0,30,1)))))</f>
        <v>0.666666666666667</v>
      </c>
      <c r="N418" s="8">
        <f ca="1" t="shared" ref="N418:N481" si="122">IF(OR(G417=0,G417=""),N417,IF(L417="","",IF(ROW()&lt;32,"",IF(ROW()=32,AVERAGE(L387:L416),2/31*L417+(1-2/31)*M417))))</f>
        <v>0.688172043010753</v>
      </c>
      <c r="O418" s="7">
        <f ca="1" t="array" ref="O418">IF(L417="","",IF(ROW()&lt;32,"",AVERAGE(IF(OFFSET(L$2,ROW()-21,0,20,1)&lt;&gt;"",OFFSET(L$2,ROW()-21,0,20,1)))))</f>
        <v>0.75</v>
      </c>
      <c r="P418" s="8">
        <f ca="1" t="shared" si="113"/>
        <v>0.766129032258065</v>
      </c>
      <c r="Q418" s="7">
        <f ca="1" t="shared" si="110"/>
        <v>-100.01</v>
      </c>
      <c r="R418" s="7">
        <f ca="1" t="shared" si="112"/>
        <v>8070.6847999999</v>
      </c>
      <c r="S418" s="14">
        <f ca="1" t="shared" si="114"/>
        <v>-0.0026996346211954</v>
      </c>
      <c r="T418" s="15">
        <f ca="1" t="shared" si="115"/>
        <v>0.688172043010753</v>
      </c>
      <c r="U418" s="14">
        <f ca="1" t="shared" si="116"/>
        <v>0.0412050714368008</v>
      </c>
      <c r="V418" s="9">
        <f ca="1" t="shared" si="117"/>
        <v>-0.286713228644604</v>
      </c>
      <c r="W418" s="16">
        <f ca="1" t="shared" ref="W418:W481" si="123">IF(I417="",W417,IF(ABS(SUMIF(I388:I417,"&lt;0"))=0,10,IF(SUMIF(I388:I417,"&gt;0")/ABS(SUMIF(I388:I417,"&lt;0"))&gt;10,10,SUMIF(I388:I417,"&gt;0")/ABS(SUMIF(I388:I417,"&lt;0")))))</f>
        <v>0.859976001745328</v>
      </c>
      <c r="X418" s="17">
        <f ca="1" t="shared" si="118"/>
        <v>0.181789274094824</v>
      </c>
      <c r="Y418" s="9">
        <f ca="1" t="shared" si="119"/>
        <v>0.156207499244633</v>
      </c>
      <c r="Z418" s="5">
        <f ca="1" t="shared" si="120"/>
        <v>0.0581830912155198</v>
      </c>
      <c r="AA418">
        <f ca="1" t="shared" si="111"/>
        <v>0</v>
      </c>
      <c r="AB418">
        <f ca="1" t="shared" si="107"/>
        <v>9748.4024</v>
      </c>
      <c r="AC418">
        <f ca="1" t="shared" si="121"/>
        <v>0</v>
      </c>
      <c r="AD418" s="5">
        <f ca="1" t="shared" si="106"/>
        <v>0</v>
      </c>
      <c r="AE418">
        <f ca="1">IF(X418&gt;=$Y$1,I418,0)</f>
        <v>0</v>
      </c>
    </row>
    <row r="419" spans="1:31">
      <c r="A419" cm="1">
        <f ca="1" t="array" ref="A419">INDEX(Sheet1!$A$2:$J$621,RANDBETWEEN(1,COUNTA(Sheet1!$A$2:$A$621)),COLUMN(A418))</f>
        <v>3275963</v>
      </c>
      <c r="B419" t="str">
        <f ca="1">VLOOKUP($A419,Sheet1!$A$2:$J$621,COLUMN(B419)-COLUMN($B$4)+2,FALSE)</f>
        <v>2025-04-20 10:08:13</v>
      </c>
      <c r="C419" t="str">
        <f ca="1">VLOOKUP($A419,Sheet1!$A$2:$J$621,COLUMN(C419)-COLUMN($B$4)+2,FALSE)</f>
        <v>小单32.36  小双35.28  大双32.36</v>
      </c>
      <c r="D419" t="str">
        <f ca="1">VLOOKUP($A419,Sheet1!$A$2:$J$621,COLUMN(D419)-COLUMN($B$4)+2,FALSE)</f>
        <v>小双</v>
      </c>
      <c r="E419">
        <f ca="1">VLOOKUP($A419,Sheet1!$A$2:$J$621,COLUMN(E419)-COLUMN($B$4)+2,FALSE)</f>
        <v>100</v>
      </c>
      <c r="F419">
        <f ca="1">VLOOKUP($A419,Sheet1!$A$2:$J$621,COLUMN(F419)-COLUMN($B$4)+2,FALSE)</f>
        <v>17</v>
      </c>
      <c r="G419" t="str">
        <f ca="1">VLOOKUP($A419,Sheet1!$A$2:$J$621,COLUMN(G419)-COLUMN($B$4)+2,FALSE)</f>
        <v>大单</v>
      </c>
      <c r="H419">
        <f ca="1">VLOOKUP($A419,Sheet1!$A$2:$J$621,COLUMN(H419)-COLUMN($B$4)+2,FALSE)</f>
        <v>0</v>
      </c>
      <c r="I419">
        <f ca="1">VLOOKUP($A419,Sheet1!$A$2:$J$621,COLUMN(I419)-COLUMN($B$4)+2,FALSE)</f>
        <v>-100</v>
      </c>
      <c r="J419" t="str">
        <f ca="1">VLOOKUP($A419,Sheet1!$A$2:$J$621,COLUMN(J419)-COLUMN($B$4)+2,FALSE)</f>
        <v>否</v>
      </c>
      <c r="K419">
        <f ca="1" t="shared" si="108"/>
        <v>0</v>
      </c>
      <c r="L419" s="7">
        <f ca="1" t="shared" si="109"/>
        <v>0</v>
      </c>
      <c r="M419" s="7" cm="1">
        <f ca="1" t="array" ref="M419">IF(L418="",IF(OR(G418=0,G418=""),M418,""),IF(ROW()&lt;32,"",AVERAGE(IF(OFFSET(L$2,ROW()-31,0,30,1)&lt;&gt;"",OFFSET(L$2,ROW()-31,0,30,1)))))</f>
        <v>0.666666666666667</v>
      </c>
      <c r="N419" s="8">
        <f ca="1" t="shared" si="122"/>
        <v>0.623655913978495</v>
      </c>
      <c r="O419" s="7">
        <f ca="1" t="array" ref="O419">IF(L418="","",IF(ROW()&lt;32,"",AVERAGE(IF(OFFSET(L$2,ROW()-21,0,20,1)&lt;&gt;"",OFFSET(L$2,ROW()-21,0,20,1)))))</f>
        <v>0.7</v>
      </c>
      <c r="P419" s="8">
        <f ca="1" t="shared" si="113"/>
        <v>0.654838709677419</v>
      </c>
      <c r="Q419" s="7">
        <f ca="1" t="shared" si="110"/>
        <v>-100</v>
      </c>
      <c r="R419" s="7">
        <f ca="1" t="shared" si="112"/>
        <v>7970.6847999999</v>
      </c>
      <c r="S419" s="14">
        <f ca="1" t="shared" si="114"/>
        <v>-0.0027342287089219</v>
      </c>
      <c r="T419" s="15">
        <f ca="1" t="shared" si="115"/>
        <v>0.623655913978495</v>
      </c>
      <c r="U419" s="14">
        <f ca="1" t="shared" si="116"/>
        <v>0.0412050714368008</v>
      </c>
      <c r="V419" s="9">
        <f ca="1" t="shared" si="117"/>
        <v>-0.29695839865482</v>
      </c>
      <c r="W419" s="16">
        <f ca="1" t="shared" si="123"/>
        <v>0.859976001745328</v>
      </c>
      <c r="X419" s="17">
        <f ca="1" t="shared" si="118"/>
        <v>0.167851153061033</v>
      </c>
      <c r="Y419" s="9">
        <f ca="1" t="shared" si="119"/>
        <v>0.158307926158062</v>
      </c>
      <c r="Z419" s="5">
        <f ca="1" t="shared" si="120"/>
        <v>0.0574231643268497</v>
      </c>
      <c r="AA419">
        <f ca="1" t="shared" si="111"/>
        <v>0</v>
      </c>
      <c r="AB419">
        <f ca="1" t="shared" si="107"/>
        <v>9748.4024</v>
      </c>
      <c r="AC419">
        <f ca="1" t="shared" si="121"/>
        <v>1</v>
      </c>
      <c r="AD419" s="5">
        <f ca="1" t="shared" si="106"/>
        <v>0</v>
      </c>
      <c r="AE419">
        <f ca="1">IF(X419&gt;=$Y$1,I419,0)</f>
        <v>0</v>
      </c>
    </row>
    <row r="420" spans="1:31">
      <c r="A420" cm="1">
        <f ca="1" t="array" ref="A420">INDEX(Sheet1!$A$2:$J$621,RANDBETWEEN(1,COUNTA(Sheet1!$A$2:$A$621)),COLUMN(A419))</f>
        <v>3275540</v>
      </c>
      <c r="B420" t="str">
        <f ca="1">VLOOKUP($A420,Sheet1!$A$2:$J$621,COLUMN(B420)-COLUMN($B$4)+2,FALSE)</f>
        <v>2025-04-19 08:54:43</v>
      </c>
      <c r="C420" t="str">
        <f ca="1">VLOOKUP($A420,Sheet1!$A$2:$J$621,COLUMN(C420)-COLUMN($B$4)+2,FALSE)</f>
        <v>小单31.45  小双34.28  大单34.28</v>
      </c>
      <c r="D420" t="str">
        <f ca="1">VLOOKUP($A420,Sheet1!$A$2:$J$621,COLUMN(D420)-COLUMN($B$4)+2,FALSE)</f>
        <v>小单</v>
      </c>
      <c r="E420">
        <f ca="1">VLOOKUP($A420,Sheet1!$A$2:$J$621,COLUMN(E420)-COLUMN($B$4)+2,FALSE)</f>
        <v>100.01</v>
      </c>
      <c r="F420">
        <f ca="1">VLOOKUP($A420,Sheet1!$A$2:$J$621,COLUMN(F420)-COLUMN($B$4)+2,FALSE)</f>
        <v>10</v>
      </c>
      <c r="G420" t="str">
        <f ca="1">VLOOKUP($A420,Sheet1!$A$2:$J$621,COLUMN(G420)-COLUMN($B$4)+2,FALSE)</f>
        <v>小双</v>
      </c>
      <c r="H420">
        <f ca="1">VLOOKUP($A420,Sheet1!$A$2:$J$621,COLUMN(H420)-COLUMN($B$4)+2,FALSE)</f>
        <v>148.4324</v>
      </c>
      <c r="I420">
        <f ca="1">VLOOKUP($A420,Sheet1!$A$2:$J$621,COLUMN(I420)-COLUMN($B$4)+2,FALSE)</f>
        <v>48.4224</v>
      </c>
      <c r="J420" t="str">
        <f ca="1">VLOOKUP($A420,Sheet1!$A$2:$J$621,COLUMN(J420)-COLUMN($B$4)+2,FALSE)</f>
        <v>是</v>
      </c>
      <c r="K420">
        <f ca="1" t="shared" si="108"/>
        <v>1</v>
      </c>
      <c r="L420" s="7">
        <f ca="1" t="shared" si="109"/>
        <v>1</v>
      </c>
      <c r="M420" s="7" cm="1">
        <f ca="1" t="array" ref="M420">IF(L419="",IF(OR(G419=0,G419=""),M419,""),IF(ROW()&lt;32,"",AVERAGE(IF(OFFSET(L$2,ROW()-31,0,30,1)&lt;&gt;"",OFFSET(L$2,ROW()-31,0,30,1)))))</f>
        <v>0.7</v>
      </c>
      <c r="N420" s="8">
        <f ca="1" t="shared" si="122"/>
        <v>0.623655913978495</v>
      </c>
      <c r="O420" s="7">
        <f ca="1" t="array" ref="O420">IF(L419="","",IF(ROW()&lt;32,"",AVERAGE(IF(OFFSET(L$2,ROW()-21,0,20,1)&lt;&gt;"",OFFSET(L$2,ROW()-21,0,20,1)))))</f>
        <v>0.7</v>
      </c>
      <c r="P420" s="8">
        <f ca="1" t="shared" si="113"/>
        <v>0.654838709677419</v>
      </c>
      <c r="Q420" s="7">
        <f ca="1" t="shared" si="110"/>
        <v>48.4224</v>
      </c>
      <c r="R420" s="7">
        <f ca="1" t="shared" si="112"/>
        <v>8019.1071999999</v>
      </c>
      <c r="S420" s="14">
        <f ca="1" t="shared" si="114"/>
        <v>-0.00276843730249432</v>
      </c>
      <c r="T420" s="15">
        <f ca="1" t="shared" si="115"/>
        <v>0.623655913978495</v>
      </c>
      <c r="U420" s="14">
        <f ca="1" t="shared" si="116"/>
        <v>0.0412050714368008</v>
      </c>
      <c r="V420" s="9">
        <f ca="1" t="shared" si="117"/>
        <v>-0.307419052229638</v>
      </c>
      <c r="W420" s="16">
        <f ca="1" t="shared" si="123"/>
        <v>0.859976001745328</v>
      </c>
      <c r="X420" s="17">
        <f ca="1" t="shared" si="118"/>
        <v>0.166794825125479</v>
      </c>
      <c r="Y420" s="9">
        <f ca="1" t="shared" si="119"/>
        <v>0.1607601860713</v>
      </c>
      <c r="Z420" s="5">
        <f ca="1" t="shared" si="120"/>
        <v>0.0561482237155822</v>
      </c>
      <c r="AA420">
        <f ca="1" t="shared" si="111"/>
        <v>0</v>
      </c>
      <c r="AB420">
        <f ca="1" t="shared" si="107"/>
        <v>9748.4024</v>
      </c>
      <c r="AC420">
        <f ca="1" t="shared" si="121"/>
        <v>0</v>
      </c>
      <c r="AD420" s="5">
        <f ca="1" t="shared" si="106"/>
        <v>0</v>
      </c>
      <c r="AE420">
        <f ca="1">IF(X420&gt;=$Y$1,I420,0)</f>
        <v>0</v>
      </c>
    </row>
    <row r="421" spans="1:31">
      <c r="A421" cm="1">
        <f ca="1" t="array" ref="A421">INDEX(Sheet1!$A$2:$J$621,RANDBETWEEN(1,COUNTA(Sheet1!$A$2:$A$621)),COLUMN(A420))</f>
        <v>3275427</v>
      </c>
      <c r="B421" t="str">
        <f ca="1">VLOOKUP($A421,Sheet1!$A$2:$J$621,COLUMN(B421)-COLUMN($B$4)+2,FALSE)</f>
        <v>2025-04-19 02:19:12</v>
      </c>
      <c r="C421" t="str">
        <f ca="1">VLOOKUP($A421,Sheet1!$A$2:$J$621,COLUMN(C421)-COLUMN($B$4)+2,FALSE)</f>
        <v>小单32.36  小双35.28  大双32.36</v>
      </c>
      <c r="D421" t="str">
        <f ca="1">VLOOKUP($A421,Sheet1!$A$2:$J$621,COLUMN(D421)-COLUMN($B$4)+2,FALSE)</f>
        <v>小双</v>
      </c>
      <c r="E421">
        <f ca="1">VLOOKUP($A421,Sheet1!$A$2:$J$621,COLUMN(E421)-COLUMN($B$4)+2,FALSE)</f>
        <v>100</v>
      </c>
      <c r="F421">
        <f ca="1">VLOOKUP($A421,Sheet1!$A$2:$J$621,COLUMN(F421)-COLUMN($B$4)+2,FALSE)</f>
        <v>10</v>
      </c>
      <c r="G421" t="str">
        <f ca="1">VLOOKUP($A421,Sheet1!$A$2:$J$621,COLUMN(G421)-COLUMN($B$4)+2,FALSE)</f>
        <v>小双</v>
      </c>
      <c r="H421">
        <f ca="1">VLOOKUP($A421,Sheet1!$A$2:$J$621,COLUMN(H421)-COLUMN($B$4)+2,FALSE)</f>
        <v>152.7624</v>
      </c>
      <c r="I421">
        <f ca="1">VLOOKUP($A421,Sheet1!$A$2:$J$621,COLUMN(I421)-COLUMN($B$4)+2,FALSE)</f>
        <v>52.7624</v>
      </c>
      <c r="J421" t="str">
        <f ca="1">VLOOKUP($A421,Sheet1!$A$2:$J$621,COLUMN(J421)-COLUMN($B$4)+2,FALSE)</f>
        <v>是</v>
      </c>
      <c r="K421">
        <f ca="1" t="shared" si="108"/>
        <v>1</v>
      </c>
      <c r="L421" s="7">
        <f ca="1" t="shared" si="109"/>
        <v>1</v>
      </c>
      <c r="M421" s="7" cm="1">
        <f ca="1" t="array" ref="M421">IF(L420="",IF(OR(G420=0,G420=""),M420,""),IF(ROW()&lt;32,"",AVERAGE(IF(OFFSET(L$2,ROW()-31,0,30,1)&lt;&gt;"",OFFSET(L$2,ROW()-31,0,30,1)))))</f>
        <v>0.7</v>
      </c>
      <c r="N421" s="8">
        <f ca="1" t="shared" si="122"/>
        <v>0.719354838709677</v>
      </c>
      <c r="O421" s="7">
        <f ca="1" t="array" ref="O421">IF(L420="","",IF(ROW()&lt;32,"",AVERAGE(IF(OFFSET(L$2,ROW()-21,0,20,1)&lt;&gt;"",OFFSET(L$2,ROW()-21,0,20,1)))))</f>
        <v>0.75</v>
      </c>
      <c r="P421" s="8">
        <f ca="1" t="shared" si="113"/>
        <v>0.766129032258065</v>
      </c>
      <c r="Q421" s="7">
        <f ca="1" t="shared" si="110"/>
        <v>52.7624</v>
      </c>
      <c r="R421" s="7">
        <f ca="1" t="shared" si="112"/>
        <v>8071.8695999999</v>
      </c>
      <c r="S421" s="14">
        <f ca="1" t="shared" si="114"/>
        <v>-0.00275320502552925</v>
      </c>
      <c r="T421" s="15">
        <f ca="1" t="shared" si="115"/>
        <v>0.719354838709677</v>
      </c>
      <c r="U421" s="14">
        <f ca="1" t="shared" si="116"/>
        <v>0.0412050714368008</v>
      </c>
      <c r="V421" s="9">
        <f ca="1" t="shared" si="117"/>
        <v>-0.283839151003712</v>
      </c>
      <c r="W421" s="16">
        <f ca="1" t="shared" si="123"/>
        <v>0.994385249180065</v>
      </c>
      <c r="X421" s="17">
        <f ca="1" t="shared" si="118"/>
        <v>0.201738094620872</v>
      </c>
      <c r="Y421" s="9">
        <f ca="1" t="shared" si="119"/>
        <v>0.164442903840442</v>
      </c>
      <c r="Z421" s="5">
        <f ca="1" t="shared" si="120"/>
        <v>0.0550818341665276</v>
      </c>
      <c r="AA421">
        <f ca="1" t="shared" si="111"/>
        <v>0</v>
      </c>
      <c r="AB421">
        <f ca="1" t="shared" si="107"/>
        <v>9748.4024</v>
      </c>
      <c r="AC421">
        <f ca="1" t="shared" si="121"/>
        <v>0</v>
      </c>
      <c r="AD421" s="5">
        <f ca="1" t="shared" si="106"/>
        <v>0</v>
      </c>
      <c r="AE421">
        <f ca="1">IF(X421&gt;=$Y$1,I421,0)</f>
        <v>0</v>
      </c>
    </row>
    <row r="422" spans="1:31">
      <c r="A422" cm="1">
        <f ca="1" t="array" ref="A422">INDEX(Sheet1!$A$2:$J$621,RANDBETWEEN(1,COUNTA(Sheet1!$A$2:$A$621)),COLUMN(A421))</f>
        <v>3275585</v>
      </c>
      <c r="B422" t="str">
        <f ca="1">VLOOKUP($A422,Sheet1!$A$2:$J$621,COLUMN(B422)-COLUMN($B$4)+2,FALSE)</f>
        <v>2025-04-19 11:32:08</v>
      </c>
      <c r="C422" t="str">
        <f ca="1">VLOOKUP($A422,Sheet1!$A$2:$J$621,COLUMN(C422)-COLUMN($B$4)+2,FALSE)</f>
        <v>小单32.36  大双32.36  大单35.28</v>
      </c>
      <c r="D422" t="str">
        <f ca="1">VLOOKUP($A422,Sheet1!$A$2:$J$621,COLUMN(D422)-COLUMN($B$4)+2,FALSE)</f>
        <v>大单</v>
      </c>
      <c r="E422">
        <f ca="1">VLOOKUP($A422,Sheet1!$A$2:$J$621,COLUMN(E422)-COLUMN($B$4)+2,FALSE)</f>
        <v>100</v>
      </c>
      <c r="F422">
        <f ca="1">VLOOKUP($A422,Sheet1!$A$2:$J$621,COLUMN(F422)-COLUMN($B$4)+2,FALSE)</f>
        <v>11</v>
      </c>
      <c r="G422" t="str">
        <f ca="1">VLOOKUP($A422,Sheet1!$A$2:$J$621,COLUMN(G422)-COLUMN($B$4)+2,FALSE)</f>
        <v>小单</v>
      </c>
      <c r="H422">
        <f ca="1">VLOOKUP($A422,Sheet1!$A$2:$J$621,COLUMN(H422)-COLUMN($B$4)+2,FALSE)</f>
        <v>152.7392</v>
      </c>
      <c r="I422">
        <f ca="1">VLOOKUP($A422,Sheet1!$A$2:$J$621,COLUMN(I422)-COLUMN($B$4)+2,FALSE)</f>
        <v>52.7392</v>
      </c>
      <c r="J422" t="str">
        <f ca="1">VLOOKUP($A422,Sheet1!$A$2:$J$621,COLUMN(J422)-COLUMN($B$4)+2,FALSE)</f>
        <v>是</v>
      </c>
      <c r="K422">
        <f ca="1" t="shared" si="108"/>
        <v>1</v>
      </c>
      <c r="L422" s="7">
        <f ca="1" t="shared" si="109"/>
        <v>1</v>
      </c>
      <c r="M422" s="7" cm="1">
        <f ca="1" t="array" ref="M422">IF(L421="",IF(OR(G421=0,G421=""),M421,""),IF(ROW()&lt;32,"",AVERAGE(IF(OFFSET(L$2,ROW()-31,0,30,1)&lt;&gt;"",OFFSET(L$2,ROW()-31,0,30,1)))))</f>
        <v>0.733333333333333</v>
      </c>
      <c r="N422" s="8">
        <f ca="1" t="shared" si="122"/>
        <v>0.719354838709677</v>
      </c>
      <c r="O422" s="7">
        <f ca="1" t="array" ref="O422">IF(L421="","",IF(ROW()&lt;32,"",AVERAGE(IF(OFFSET(L$2,ROW()-21,0,20,1)&lt;&gt;"",OFFSET(L$2,ROW()-21,0,20,1)))))</f>
        <v>0.75</v>
      </c>
      <c r="P422" s="8">
        <f ca="1" t="shared" si="113"/>
        <v>0.766129032258065</v>
      </c>
      <c r="Q422" s="7">
        <f ca="1" t="shared" si="110"/>
        <v>52.7392</v>
      </c>
      <c r="R422" s="7">
        <f ca="1" t="shared" si="112"/>
        <v>8124.6087999999</v>
      </c>
      <c r="S422" s="14">
        <f ca="1" t="shared" si="114"/>
        <v>0.0164499825241322</v>
      </c>
      <c r="T422" s="15">
        <f ca="1" t="shared" si="115"/>
        <v>0.719354838709677</v>
      </c>
      <c r="U422" s="14">
        <f ca="1" t="shared" si="116"/>
        <v>0.0412050714368008</v>
      </c>
      <c r="V422" s="9">
        <f ca="1" t="shared" si="117"/>
        <v>-0.218007478880794</v>
      </c>
      <c r="W422" s="16">
        <f ca="1" t="shared" si="123"/>
        <v>0.998713302935765</v>
      </c>
      <c r="X422" s="17">
        <f ca="1" t="shared" si="118"/>
        <v>0.214515023473632</v>
      </c>
      <c r="Y422" s="9">
        <f ca="1" t="shared" si="119"/>
        <v>0.168010149658409</v>
      </c>
      <c r="Z422" s="5">
        <f ca="1" t="shared" si="120"/>
        <v>0.0547427168613823</v>
      </c>
      <c r="AA422">
        <f ca="1" t="shared" si="111"/>
        <v>0</v>
      </c>
      <c r="AB422">
        <f ca="1" t="shared" si="107"/>
        <v>9748.4024</v>
      </c>
      <c r="AC422">
        <f ca="1" t="shared" si="121"/>
        <v>0</v>
      </c>
      <c r="AD422" s="5">
        <f ca="1" t="shared" si="106"/>
        <v>0</v>
      </c>
      <c r="AE422">
        <f ca="1">IF(X422&gt;=$Y$1,I422,0)</f>
        <v>0</v>
      </c>
    </row>
    <row r="423" spans="1:31">
      <c r="A423" cm="1">
        <f ca="1" t="array" ref="A423">INDEX(Sheet1!$A$2:$J$621,RANDBETWEEN(1,COUNTA(Sheet1!$A$2:$A$621)),COLUMN(A422))</f>
        <v>3275592</v>
      </c>
      <c r="B423" t="str">
        <f ca="1">VLOOKUP($A423,Sheet1!$A$2:$J$621,COLUMN(B423)-COLUMN($B$4)+2,FALSE)</f>
        <v>2025-04-19 11:56:43</v>
      </c>
      <c r="C423" t="str">
        <f ca="1">VLOOKUP($A423,Sheet1!$A$2:$J$621,COLUMN(C423)-COLUMN($B$4)+2,FALSE)</f>
        <v>小单32.36  大双32.36  大单35.28</v>
      </c>
      <c r="D423" t="str">
        <f ca="1">VLOOKUP($A423,Sheet1!$A$2:$J$621,COLUMN(D423)-COLUMN($B$4)+2,FALSE)</f>
        <v>大单</v>
      </c>
      <c r="E423">
        <f ca="1">VLOOKUP($A423,Sheet1!$A$2:$J$621,COLUMN(E423)-COLUMN($B$4)+2,FALSE)</f>
        <v>100</v>
      </c>
      <c r="F423">
        <f ca="1">VLOOKUP($A423,Sheet1!$A$2:$J$621,COLUMN(F423)-COLUMN($B$4)+2,FALSE)</f>
        <v>19</v>
      </c>
      <c r="G423" t="str">
        <f ca="1">VLOOKUP($A423,Sheet1!$A$2:$J$621,COLUMN(G423)-COLUMN($B$4)+2,FALSE)</f>
        <v>大单</v>
      </c>
      <c r="H423">
        <f ca="1">VLOOKUP($A423,Sheet1!$A$2:$J$621,COLUMN(H423)-COLUMN($B$4)+2,FALSE)</f>
        <v>152.7624</v>
      </c>
      <c r="I423">
        <f ca="1">VLOOKUP($A423,Sheet1!$A$2:$J$621,COLUMN(I423)-COLUMN($B$4)+2,FALSE)</f>
        <v>52.7624</v>
      </c>
      <c r="J423" t="str">
        <f ca="1">VLOOKUP($A423,Sheet1!$A$2:$J$621,COLUMN(J423)-COLUMN($B$4)+2,FALSE)</f>
        <v>是</v>
      </c>
      <c r="K423">
        <f ca="1" t="shared" si="108"/>
        <v>1</v>
      </c>
      <c r="L423" s="7">
        <f ca="1" t="shared" si="109"/>
        <v>1</v>
      </c>
      <c r="M423" s="7" cm="1">
        <f ca="1" t="array" ref="M423">IF(L422="",IF(OR(G422=0,G422=""),M422,""),IF(ROW()&lt;32,"",AVERAGE(IF(OFFSET(L$2,ROW()-31,0,30,1)&lt;&gt;"",OFFSET(L$2,ROW()-31,0,30,1)))))</f>
        <v>0.733333333333333</v>
      </c>
      <c r="N423" s="8">
        <f ca="1" t="shared" si="122"/>
        <v>0.750537634408602</v>
      </c>
      <c r="O423" s="7">
        <f ca="1" t="array" ref="O423">IF(L422="","",IF(ROW()&lt;32,"",AVERAGE(IF(OFFSET(L$2,ROW()-21,0,20,1)&lt;&gt;"",OFFSET(L$2,ROW()-21,0,20,1)))))</f>
        <v>0.75</v>
      </c>
      <c r="P423" s="8">
        <f ca="1" t="shared" si="113"/>
        <v>0.766129032258065</v>
      </c>
      <c r="Q423" s="7">
        <f ca="1" t="shared" si="110"/>
        <v>52.7624</v>
      </c>
      <c r="R423" s="7">
        <f ca="1" t="shared" si="112"/>
        <v>8177.3711999999</v>
      </c>
      <c r="S423" s="14">
        <f ca="1" t="shared" si="114"/>
        <v>0.0168905836129075</v>
      </c>
      <c r="T423" s="15">
        <f ca="1" t="shared" si="115"/>
        <v>0.750537634408602</v>
      </c>
      <c r="U423" s="14">
        <f ca="1" t="shared" si="116"/>
        <v>0.0412050714368008</v>
      </c>
      <c r="V423" s="9">
        <f ca="1" t="shared" si="117"/>
        <v>-0.125058354482611</v>
      </c>
      <c r="W423" s="16">
        <f ca="1" t="shared" si="123"/>
        <v>1.16827846723033</v>
      </c>
      <c r="X423" s="17">
        <f ca="1" t="shared" si="118"/>
        <v>0.247135191809324</v>
      </c>
      <c r="Y423" s="9">
        <f ca="1" t="shared" si="119"/>
        <v>0.173844010611814</v>
      </c>
      <c r="Z423" s="5">
        <f ca="1" t="shared" si="120"/>
        <v>0.0535249670220668</v>
      </c>
      <c r="AA423">
        <f ca="1" t="shared" si="111"/>
        <v>0</v>
      </c>
      <c r="AB423">
        <f ca="1" t="shared" si="107"/>
        <v>9748.4024</v>
      </c>
      <c r="AC423">
        <f ca="1" t="shared" si="121"/>
        <v>0</v>
      </c>
      <c r="AD423" s="5">
        <f ca="1" t="shared" si="106"/>
        <v>0</v>
      </c>
      <c r="AE423">
        <f ca="1">IF(X423&gt;=$Y$1,I423,0)</f>
        <v>0</v>
      </c>
    </row>
    <row r="424" spans="1:31">
      <c r="A424" cm="1">
        <f ca="1" t="array" ref="A424">INDEX(Sheet1!$A$2:$J$621,RANDBETWEEN(1,COUNTA(Sheet1!$A$2:$A$621)),COLUMN(A423))</f>
        <v>3275905</v>
      </c>
      <c r="B424" t="str">
        <f ca="1">VLOOKUP($A424,Sheet1!$A$2:$J$621,COLUMN(B424)-COLUMN($B$4)+2,FALSE)</f>
        <v>2025-04-20 06:45:19</v>
      </c>
      <c r="C424" t="str">
        <f ca="1">VLOOKUP($A424,Sheet1!$A$2:$J$621,COLUMN(C424)-COLUMN($B$4)+2,FALSE)</f>
        <v>小单32.36  大双32.36  大单35.28</v>
      </c>
      <c r="D424" t="str">
        <f ca="1">VLOOKUP($A424,Sheet1!$A$2:$J$621,COLUMN(D424)-COLUMN($B$4)+2,FALSE)</f>
        <v>大单</v>
      </c>
      <c r="E424">
        <f ca="1">VLOOKUP($A424,Sheet1!$A$2:$J$621,COLUMN(E424)-COLUMN($B$4)+2,FALSE)</f>
        <v>100</v>
      </c>
      <c r="F424">
        <f ca="1">VLOOKUP($A424,Sheet1!$A$2:$J$621,COLUMN(F424)-COLUMN($B$4)+2,FALSE)</f>
        <v>16</v>
      </c>
      <c r="G424" t="str">
        <f ca="1">VLOOKUP($A424,Sheet1!$A$2:$J$621,COLUMN(G424)-COLUMN($B$4)+2,FALSE)</f>
        <v>大双</v>
      </c>
      <c r="H424">
        <f ca="1">VLOOKUP($A424,Sheet1!$A$2:$J$621,COLUMN(H424)-COLUMN($B$4)+2,FALSE)</f>
        <v>152.7392</v>
      </c>
      <c r="I424">
        <f ca="1">VLOOKUP($A424,Sheet1!$A$2:$J$621,COLUMN(I424)-COLUMN($B$4)+2,FALSE)</f>
        <v>52.7392</v>
      </c>
      <c r="J424" t="str">
        <f ca="1">VLOOKUP($A424,Sheet1!$A$2:$J$621,COLUMN(J424)-COLUMN($B$4)+2,FALSE)</f>
        <v>是</v>
      </c>
      <c r="K424">
        <f ca="1" t="shared" si="108"/>
        <v>1</v>
      </c>
      <c r="L424" s="7">
        <f ca="1" t="shared" si="109"/>
        <v>1</v>
      </c>
      <c r="M424" s="7" cm="1">
        <f ca="1" t="array" ref="M424">IF(L423="",IF(OR(G423=0,G423=""),M423,""),IF(ROW()&lt;32,"",AVERAGE(IF(OFFSET(L$2,ROW()-31,0,30,1)&lt;&gt;"",OFFSET(L$2,ROW()-31,0,30,1)))))</f>
        <v>0.766666666666667</v>
      </c>
      <c r="N424" s="8">
        <f ca="1" t="shared" si="122"/>
        <v>0.750537634408602</v>
      </c>
      <c r="O424" s="7">
        <f ca="1" t="array" ref="O424">IF(L423="","",IF(ROW()&lt;32,"",AVERAGE(IF(OFFSET(L$2,ROW()-21,0,20,1)&lt;&gt;"",OFFSET(L$2,ROW()-21,0,20,1)))))</f>
        <v>0.75</v>
      </c>
      <c r="P424" s="8">
        <f ca="1" t="shared" si="113"/>
        <v>0.766129032258065</v>
      </c>
      <c r="Q424" s="7">
        <f ca="1" t="shared" si="110"/>
        <v>52.7392</v>
      </c>
      <c r="R424" s="7">
        <f ca="1" t="shared" si="112"/>
        <v>8230.1103999999</v>
      </c>
      <c r="S424" s="14">
        <f ca="1" t="shared" si="114"/>
        <v>0.0364683406440099</v>
      </c>
      <c r="T424" s="15">
        <f ca="1" t="shared" si="115"/>
        <v>0.750537634408602</v>
      </c>
      <c r="U424" s="14">
        <f ca="1" t="shared" si="116"/>
        <v>0.0412050714368008</v>
      </c>
      <c r="V424" s="9">
        <f ca="1" t="shared" si="117"/>
        <v>0.0127978243042243</v>
      </c>
      <c r="W424" s="16">
        <f ca="1" t="shared" si="123"/>
        <v>1.17310031441999</v>
      </c>
      <c r="X424" s="17">
        <f ca="1" t="shared" si="118"/>
        <v>0.267276321516305</v>
      </c>
      <c r="Y424" s="9">
        <f ca="1" t="shared" si="119"/>
        <v>0.179914644919844</v>
      </c>
      <c r="Z424" s="5">
        <f ca="1" t="shared" si="120"/>
        <v>0.0534497731601107</v>
      </c>
      <c r="AA424">
        <f ca="1" t="shared" si="111"/>
        <v>0</v>
      </c>
      <c r="AB424">
        <f ca="1" t="shared" si="107"/>
        <v>9748.4024</v>
      </c>
      <c r="AC424">
        <f ca="1" t="shared" si="121"/>
        <v>0</v>
      </c>
      <c r="AD424" s="5">
        <f ca="1" t="shared" si="106"/>
        <v>0</v>
      </c>
      <c r="AE424">
        <f ca="1">IF(X424&gt;=$Y$1,I424,0)</f>
        <v>0</v>
      </c>
    </row>
    <row r="425" spans="1:31">
      <c r="A425" cm="1">
        <f ca="1" t="array" ref="A425">INDEX(Sheet1!$A$2:$J$621,RANDBETWEEN(1,COUNTA(Sheet1!$A$2:$A$621)),COLUMN(A424))</f>
        <v>3275672</v>
      </c>
      <c r="B425" t="str">
        <f ca="1">VLOOKUP($A425,Sheet1!$A$2:$J$621,COLUMN(B425)-COLUMN($B$4)+2,FALSE)</f>
        <v>2025-04-19 16:36:49</v>
      </c>
      <c r="C425" t="str">
        <f ca="1">VLOOKUP($A425,Sheet1!$A$2:$J$621,COLUMN(C425)-COLUMN($B$4)+2,FALSE)</f>
        <v>小单31.45  小双34.28  大单34.28</v>
      </c>
      <c r="D425" t="str">
        <f ca="1">VLOOKUP($A425,Sheet1!$A$2:$J$621,COLUMN(D425)-COLUMN($B$4)+2,FALSE)</f>
        <v>小单</v>
      </c>
      <c r="E425">
        <f ca="1">VLOOKUP($A425,Sheet1!$A$2:$J$621,COLUMN(E425)-COLUMN($B$4)+2,FALSE)</f>
        <v>100.01</v>
      </c>
      <c r="F425">
        <f ca="1">VLOOKUP($A425,Sheet1!$A$2:$J$621,COLUMN(F425)-COLUMN($B$4)+2,FALSE)</f>
        <v>21</v>
      </c>
      <c r="G425" t="str">
        <f ca="1">VLOOKUP($A425,Sheet1!$A$2:$J$621,COLUMN(G425)-COLUMN($B$4)+2,FALSE)</f>
        <v>大单</v>
      </c>
      <c r="H425">
        <f ca="1">VLOOKUP($A425,Sheet1!$A$2:$J$621,COLUMN(H425)-COLUMN($B$4)+2,FALSE)</f>
        <v>148.4324</v>
      </c>
      <c r="I425">
        <f ca="1">VLOOKUP($A425,Sheet1!$A$2:$J$621,COLUMN(I425)-COLUMN($B$4)+2,FALSE)</f>
        <v>48.4224</v>
      </c>
      <c r="J425" t="str">
        <f ca="1">VLOOKUP($A425,Sheet1!$A$2:$J$621,COLUMN(J425)-COLUMN($B$4)+2,FALSE)</f>
        <v>是</v>
      </c>
      <c r="K425">
        <f ca="1" t="shared" si="108"/>
        <v>1</v>
      </c>
      <c r="L425" s="7">
        <f ca="1" t="shared" si="109"/>
        <v>1</v>
      </c>
      <c r="M425" s="7" cm="1">
        <f ca="1" t="array" ref="M425">IF(L424="",IF(OR(G424=0,G424=""),M424,""),IF(ROW()&lt;32,"",AVERAGE(IF(OFFSET(L$2,ROW()-31,0,30,1)&lt;&gt;"",OFFSET(L$2,ROW()-31,0,30,1)))))</f>
        <v>0.766666666666667</v>
      </c>
      <c r="N425" s="8">
        <f ca="1" t="shared" si="122"/>
        <v>0.781720430107527</v>
      </c>
      <c r="O425" s="7">
        <f ca="1" t="array" ref="O425">IF(L424="","",IF(ROW()&lt;32,"",AVERAGE(IF(OFFSET(L$2,ROW()-21,0,20,1)&lt;&gt;"",OFFSET(L$2,ROW()-21,0,20,1)))))</f>
        <v>0.75</v>
      </c>
      <c r="P425" s="8">
        <f ca="1" t="shared" si="113"/>
        <v>0.766129032258065</v>
      </c>
      <c r="Q425" s="7">
        <f ca="1" t="shared" si="110"/>
        <v>48.4224</v>
      </c>
      <c r="R425" s="7">
        <f ca="1" t="shared" si="112"/>
        <v>8278.5327999999</v>
      </c>
      <c r="S425" s="14">
        <f ca="1" t="shared" si="114"/>
        <v>0.0367881776189087</v>
      </c>
      <c r="T425" s="15">
        <f ca="1" t="shared" si="115"/>
        <v>0.781720430107527</v>
      </c>
      <c r="U425" s="14">
        <f ca="1" t="shared" si="116"/>
        <v>0.041750983073083</v>
      </c>
      <c r="V425" s="9">
        <f ca="1" t="shared" si="117"/>
        <v>0.150383634077761</v>
      </c>
      <c r="W425" s="16">
        <f ca="1" t="shared" si="123"/>
        <v>1.38566057545684</v>
      </c>
      <c r="X425" s="17">
        <f ca="1" t="shared" si="118"/>
        <v>0.308459665338713</v>
      </c>
      <c r="Y425" s="9">
        <f ca="1" t="shared" si="119"/>
        <v>0.188297581481167</v>
      </c>
      <c r="Z425" s="5">
        <f ca="1" t="shared" si="120"/>
        <v>0.0532312442709328</v>
      </c>
      <c r="AA425">
        <f ca="1" t="shared" si="111"/>
        <v>48.4224</v>
      </c>
      <c r="AB425">
        <f ca="1" t="shared" si="107"/>
        <v>9796.8248</v>
      </c>
      <c r="AC425">
        <f ca="1" t="shared" si="121"/>
        <v>0</v>
      </c>
      <c r="AD425" s="5">
        <f ca="1" t="shared" si="106"/>
        <v>48.4224</v>
      </c>
      <c r="AE425">
        <f ca="1">IF(X425&gt;=$Y$1,I425,0)</f>
        <v>0</v>
      </c>
    </row>
    <row r="426" spans="1:31">
      <c r="A426" cm="1">
        <f ca="1" t="array" ref="A426">INDEX(Sheet1!$A$2:$J$621,RANDBETWEEN(1,COUNTA(Sheet1!$A$2:$A$621)),COLUMN(A425))</f>
        <v>3275421</v>
      </c>
      <c r="B426" t="str">
        <f ca="1">VLOOKUP($A426,Sheet1!$A$2:$J$621,COLUMN(B426)-COLUMN($B$4)+2,FALSE)</f>
        <v>2025-04-19 01:58:17</v>
      </c>
      <c r="C426" t="str">
        <f ca="1">VLOOKUP($A426,Sheet1!$A$2:$J$621,COLUMN(C426)-COLUMN($B$4)+2,FALSE)</f>
        <v>小单32.36  小双35.28  大双32.36</v>
      </c>
      <c r="D426" t="str">
        <f ca="1">VLOOKUP($A426,Sheet1!$A$2:$J$621,COLUMN(D426)-COLUMN($B$4)+2,FALSE)</f>
        <v>小双</v>
      </c>
      <c r="E426">
        <f ca="1">VLOOKUP($A426,Sheet1!$A$2:$J$621,COLUMN(E426)-COLUMN($B$4)+2,FALSE)</f>
        <v>100</v>
      </c>
      <c r="F426">
        <f ca="1">VLOOKUP($A426,Sheet1!$A$2:$J$621,COLUMN(F426)-COLUMN($B$4)+2,FALSE)</f>
        <v>6</v>
      </c>
      <c r="G426" t="str">
        <f ca="1">VLOOKUP($A426,Sheet1!$A$2:$J$621,COLUMN(G426)-COLUMN($B$4)+2,FALSE)</f>
        <v>小双</v>
      </c>
      <c r="H426">
        <f ca="1">VLOOKUP($A426,Sheet1!$A$2:$J$621,COLUMN(H426)-COLUMN($B$4)+2,FALSE)</f>
        <v>152.7624</v>
      </c>
      <c r="I426">
        <f ca="1">VLOOKUP($A426,Sheet1!$A$2:$J$621,COLUMN(I426)-COLUMN($B$4)+2,FALSE)</f>
        <v>52.7624</v>
      </c>
      <c r="J426" t="str">
        <f ca="1">VLOOKUP($A426,Sheet1!$A$2:$J$621,COLUMN(J426)-COLUMN($B$4)+2,FALSE)</f>
        <v>是</v>
      </c>
      <c r="K426">
        <f ca="1" t="shared" si="108"/>
        <v>1</v>
      </c>
      <c r="L426" s="7">
        <f ca="1" t="shared" si="109"/>
        <v>1</v>
      </c>
      <c r="M426" s="7" cm="1">
        <f ca="1" t="array" ref="M426">IF(L425="",IF(OR(G425=0,G425=""),M425,""),IF(ROW()&lt;32,"",AVERAGE(IF(OFFSET(L$2,ROW()-31,0,30,1)&lt;&gt;"",OFFSET(L$2,ROW()-31,0,30,1)))))</f>
        <v>0.766666666666667</v>
      </c>
      <c r="N426" s="8">
        <f ca="1" t="shared" si="122"/>
        <v>0.781720430107527</v>
      </c>
      <c r="O426" s="7">
        <f ca="1" t="array" ref="O426">IF(L425="","",IF(ROW()&lt;32,"",AVERAGE(IF(OFFSET(L$2,ROW()-21,0,20,1)&lt;&gt;"",OFFSET(L$2,ROW()-21,0,20,1)))))</f>
        <v>0.75</v>
      </c>
      <c r="P426" s="8">
        <f ca="1" t="shared" si="113"/>
        <v>0.766129032258065</v>
      </c>
      <c r="Q426" s="7">
        <f ca="1" t="shared" si="110"/>
        <v>52.7624</v>
      </c>
      <c r="R426" s="7">
        <f ca="1" t="shared" si="112"/>
        <v>8331.2951999999</v>
      </c>
      <c r="S426" s="14">
        <f ca="1" t="shared" si="114"/>
        <v>0.0365651298893543</v>
      </c>
      <c r="T426" s="15">
        <f ca="1" t="shared" si="115"/>
        <v>0.781720430107527</v>
      </c>
      <c r="U426" s="14">
        <f ca="1" t="shared" si="116"/>
        <v>0.0473559276107482</v>
      </c>
      <c r="V426" s="9">
        <f ca="1" t="shared" si="117"/>
        <v>0.243727600050039</v>
      </c>
      <c r="W426" s="16">
        <f ca="1" t="shared" si="123"/>
        <v>1.38564607654426</v>
      </c>
      <c r="X426" s="17">
        <f ca="1" t="shared" si="118"/>
        <v>0.316044214364517</v>
      </c>
      <c r="Y426" s="9">
        <f ca="1" t="shared" si="119"/>
        <v>0.195702326951432</v>
      </c>
      <c r="Z426" s="5">
        <f ca="1" t="shared" si="120"/>
        <v>0.0550062728162829</v>
      </c>
      <c r="AA426">
        <f ca="1" t="shared" si="111"/>
        <v>52.7624</v>
      </c>
      <c r="AB426">
        <f ca="1" t="shared" si="107"/>
        <v>9849.5872</v>
      </c>
      <c r="AC426">
        <f ca="1" t="shared" si="121"/>
        <v>0</v>
      </c>
      <c r="AD426" s="5">
        <f ca="1" t="shared" si="106"/>
        <v>52.7624</v>
      </c>
      <c r="AE426">
        <f ca="1">IF(X426&gt;=$Y$1,I426,0)</f>
        <v>0</v>
      </c>
    </row>
    <row r="427" spans="1:31">
      <c r="A427" cm="1">
        <f ca="1" t="array" ref="A427">INDEX(Sheet1!$A$2:$J$621,RANDBETWEEN(1,COUNTA(Sheet1!$A$2:$A$621)),COLUMN(A426))</f>
        <v>3275484</v>
      </c>
      <c r="B427" t="str">
        <f ca="1">VLOOKUP($A427,Sheet1!$A$2:$J$621,COLUMN(B427)-COLUMN($B$4)+2,FALSE)</f>
        <v>2025-04-19 05:38:42</v>
      </c>
      <c r="C427" t="str">
        <f ca="1">VLOOKUP($A427,Sheet1!$A$2:$J$621,COLUMN(C427)-COLUMN($B$4)+2,FALSE)</f>
        <v>小单32.36  小双35.28  大双32.36</v>
      </c>
      <c r="D427" t="str">
        <f ca="1">VLOOKUP($A427,Sheet1!$A$2:$J$621,COLUMN(D427)-COLUMN($B$4)+2,FALSE)</f>
        <v>小双</v>
      </c>
      <c r="E427">
        <f ca="1">VLOOKUP($A427,Sheet1!$A$2:$J$621,COLUMN(E427)-COLUMN($B$4)+2,FALSE)</f>
        <v>100</v>
      </c>
      <c r="F427">
        <f ca="1">VLOOKUP($A427,Sheet1!$A$2:$J$621,COLUMN(F427)-COLUMN($B$4)+2,FALSE)</f>
        <v>16</v>
      </c>
      <c r="G427" t="str">
        <f ca="1">VLOOKUP($A427,Sheet1!$A$2:$J$621,COLUMN(G427)-COLUMN($B$4)+2,FALSE)</f>
        <v>大双</v>
      </c>
      <c r="H427">
        <f ca="1">VLOOKUP($A427,Sheet1!$A$2:$J$621,COLUMN(H427)-COLUMN($B$4)+2,FALSE)</f>
        <v>152.7392</v>
      </c>
      <c r="I427">
        <f ca="1">VLOOKUP($A427,Sheet1!$A$2:$J$621,COLUMN(I427)-COLUMN($B$4)+2,FALSE)</f>
        <v>52.7392</v>
      </c>
      <c r="J427" t="str">
        <f ca="1">VLOOKUP($A427,Sheet1!$A$2:$J$621,COLUMN(J427)-COLUMN($B$4)+2,FALSE)</f>
        <v>是</v>
      </c>
      <c r="K427">
        <f ca="1" t="shared" si="108"/>
        <v>1</v>
      </c>
      <c r="L427" s="7">
        <f ca="1" t="shared" si="109"/>
        <v>1</v>
      </c>
      <c r="M427" s="7" cm="1">
        <f ca="1" t="array" ref="M427">IF(L426="",IF(OR(G426=0,G426=""),M426,""),IF(ROW()&lt;32,"",AVERAGE(IF(OFFSET(L$2,ROW()-31,0,30,1)&lt;&gt;"",OFFSET(L$2,ROW()-31,0,30,1)))))</f>
        <v>0.8</v>
      </c>
      <c r="N427" s="8">
        <f ca="1" t="shared" si="122"/>
        <v>0.781720430107527</v>
      </c>
      <c r="O427" s="7">
        <f ca="1" t="array" ref="O427">IF(L426="","",IF(ROW()&lt;32,"",AVERAGE(IF(OFFSET(L$2,ROW()-21,0,20,1)&lt;&gt;"",OFFSET(L$2,ROW()-21,0,20,1)))))</f>
        <v>0.75</v>
      </c>
      <c r="P427" s="8">
        <f ca="1" t="shared" si="113"/>
        <v>0.766129032258065</v>
      </c>
      <c r="Q427" s="7">
        <f ca="1" t="shared" si="110"/>
        <v>52.7392</v>
      </c>
      <c r="R427" s="7">
        <f ca="1" t="shared" si="112"/>
        <v>8384.0343999999</v>
      </c>
      <c r="S427" s="14">
        <f ca="1" t="shared" si="114"/>
        <v>0.0564002118456884</v>
      </c>
      <c r="T427" s="15">
        <f ca="1" t="shared" si="115"/>
        <v>0.781720430107527</v>
      </c>
      <c r="U427" s="14">
        <f ca="1" t="shared" si="116"/>
        <v>0.0533890576821722</v>
      </c>
      <c r="V427" s="9">
        <f ca="1" t="shared" si="117"/>
        <v>0.345044184673865</v>
      </c>
      <c r="W427" s="16">
        <f ca="1" t="shared" si="123"/>
        <v>1.39107066969977</v>
      </c>
      <c r="X427" s="17">
        <f ca="1" t="shared" si="118"/>
        <v>0.330858917707924</v>
      </c>
      <c r="Y427" s="9">
        <f ca="1" t="shared" si="119"/>
        <v>0.202963960800004</v>
      </c>
      <c r="Z427" s="5">
        <f ca="1" t="shared" si="120"/>
        <v>0.0579131616047394</v>
      </c>
      <c r="AA427">
        <f ca="1" t="shared" si="111"/>
        <v>52.7392</v>
      </c>
      <c r="AB427">
        <f ca="1" t="shared" si="107"/>
        <v>9902.3264</v>
      </c>
      <c r="AC427">
        <f ca="1" t="shared" si="121"/>
        <v>0</v>
      </c>
      <c r="AD427" s="5">
        <f ca="1" t="shared" si="106"/>
        <v>52.7392</v>
      </c>
      <c r="AE427">
        <f ca="1">IF(X427&gt;=$Y$1,I427,0)</f>
        <v>0</v>
      </c>
    </row>
    <row r="428" spans="1:31">
      <c r="A428" cm="1">
        <f ca="1" t="array" ref="A428">INDEX(Sheet1!$A$2:$J$621,RANDBETWEEN(1,COUNTA(Sheet1!$A$2:$A$621)),COLUMN(A427))</f>
        <v>3275737</v>
      </c>
      <c r="B428" t="str">
        <f ca="1">VLOOKUP($A428,Sheet1!$A$2:$J$621,COLUMN(B428)-COLUMN($B$4)+2,FALSE)</f>
        <v>2025-04-19 20:57:20</v>
      </c>
      <c r="C428" t="str">
        <f ca="1">VLOOKUP($A428,Sheet1!$A$2:$J$621,COLUMN(C428)-COLUMN($B$4)+2,FALSE)</f>
        <v>小单32.36  小双35.28  大双32.36</v>
      </c>
      <c r="D428" t="str">
        <f ca="1">VLOOKUP($A428,Sheet1!$A$2:$J$621,COLUMN(D428)-COLUMN($B$4)+2,FALSE)</f>
        <v>小双</v>
      </c>
      <c r="E428">
        <f ca="1">VLOOKUP($A428,Sheet1!$A$2:$J$621,COLUMN(E428)-COLUMN($B$4)+2,FALSE)</f>
        <v>100</v>
      </c>
      <c r="F428">
        <f ca="1">VLOOKUP($A428,Sheet1!$A$2:$J$621,COLUMN(F428)-COLUMN($B$4)+2,FALSE)</f>
        <v>19</v>
      </c>
      <c r="G428" t="str">
        <f ca="1">VLOOKUP($A428,Sheet1!$A$2:$J$621,COLUMN(G428)-COLUMN($B$4)+2,FALSE)</f>
        <v>大单</v>
      </c>
      <c r="H428">
        <f ca="1">VLOOKUP($A428,Sheet1!$A$2:$J$621,COLUMN(H428)-COLUMN($B$4)+2,FALSE)</f>
        <v>0</v>
      </c>
      <c r="I428">
        <f ca="1">VLOOKUP($A428,Sheet1!$A$2:$J$621,COLUMN(I428)-COLUMN($B$4)+2,FALSE)</f>
        <v>-100</v>
      </c>
      <c r="J428" t="str">
        <f ca="1">VLOOKUP($A428,Sheet1!$A$2:$J$621,COLUMN(J428)-COLUMN($B$4)+2,FALSE)</f>
        <v>否</v>
      </c>
      <c r="K428">
        <f ca="1" t="shared" si="108"/>
        <v>0</v>
      </c>
      <c r="L428" s="7">
        <f ca="1" t="shared" si="109"/>
        <v>0</v>
      </c>
      <c r="M428" s="7" cm="1">
        <f ca="1" t="array" ref="M428">IF(L427="",IF(OR(G427=0,G427=""),M427,""),IF(ROW()&lt;32,"",AVERAGE(IF(OFFSET(L$2,ROW()-31,0,30,1)&lt;&gt;"",OFFSET(L$2,ROW()-31,0,30,1)))))</f>
        <v>0.766666666666667</v>
      </c>
      <c r="N428" s="8">
        <f ca="1" t="shared" si="122"/>
        <v>0.812903225806452</v>
      </c>
      <c r="O428" s="7">
        <f ca="1" t="array" ref="O428">IF(L427="","",IF(ROW()&lt;32,"",AVERAGE(IF(OFFSET(L$2,ROW()-21,0,20,1)&lt;&gt;"",OFFSET(L$2,ROW()-21,0,20,1)))))</f>
        <v>0.7</v>
      </c>
      <c r="P428" s="8">
        <f ca="1" t="shared" si="113"/>
        <v>0.719354838709677</v>
      </c>
      <c r="Q428" s="7">
        <f ca="1" t="shared" si="110"/>
        <v>-100</v>
      </c>
      <c r="R428" s="7">
        <f ca="1" t="shared" si="112"/>
        <v>8284.0343999999</v>
      </c>
      <c r="S428" s="14">
        <f ca="1" t="shared" si="114"/>
        <v>0.056600058455554</v>
      </c>
      <c r="T428" s="15">
        <f ca="1" t="shared" si="115"/>
        <v>0.812903225806452</v>
      </c>
      <c r="U428" s="14">
        <f ca="1" t="shared" si="116"/>
        <v>0.0535681008179075</v>
      </c>
      <c r="V428" s="9">
        <f ca="1" t="shared" si="117"/>
        <v>0.438606873206003</v>
      </c>
      <c r="W428" s="16">
        <f ca="1" t="shared" si="123"/>
        <v>1.66513706163845</v>
      </c>
      <c r="X428" s="17">
        <f ca="1" t="shared" si="118"/>
        <v>0.37386462593703</v>
      </c>
      <c r="Y428" s="9">
        <f ca="1" t="shared" si="119"/>
        <v>0.212604445777612</v>
      </c>
      <c r="Z428" s="5">
        <f ca="1" t="shared" si="120"/>
        <v>0.0613836900828058</v>
      </c>
      <c r="AA428">
        <f ca="1" t="shared" si="111"/>
        <v>-100</v>
      </c>
      <c r="AB428">
        <f ca="1" t="shared" si="107"/>
        <v>9802.3264</v>
      </c>
      <c r="AC428">
        <f ca="1" t="shared" si="121"/>
        <v>0</v>
      </c>
      <c r="AD428" s="5">
        <f ca="1" t="shared" si="106"/>
        <v>-100</v>
      </c>
      <c r="AE428">
        <f ca="1">IF(X428&gt;=$Y$1,I428,0)</f>
        <v>0</v>
      </c>
    </row>
    <row r="429" spans="1:31">
      <c r="A429" cm="1">
        <f ca="1" t="array" ref="A429">INDEX(Sheet1!$A$2:$J$621,RANDBETWEEN(1,COUNTA(Sheet1!$A$2:$A$621)),COLUMN(A428))</f>
        <v>3275919</v>
      </c>
      <c r="B429" t="str">
        <f ca="1">VLOOKUP($A429,Sheet1!$A$2:$J$621,COLUMN(B429)-COLUMN($B$4)+2,FALSE)</f>
        <v>2025-04-20 07:34:12</v>
      </c>
      <c r="C429" t="str">
        <f ca="1">VLOOKUP($A429,Sheet1!$A$2:$J$621,COLUMN(C429)-COLUMN($B$4)+2,FALSE)</f>
        <v>小单31.45  小双34.28  大单34.28</v>
      </c>
      <c r="D429" t="str">
        <f ca="1">VLOOKUP($A429,Sheet1!$A$2:$J$621,COLUMN(D429)-COLUMN($B$4)+2,FALSE)</f>
        <v>小单</v>
      </c>
      <c r="E429">
        <f ca="1">VLOOKUP($A429,Sheet1!$A$2:$J$621,COLUMN(E429)-COLUMN($B$4)+2,FALSE)</f>
        <v>100.01</v>
      </c>
      <c r="F429">
        <f ca="1">VLOOKUP($A429,Sheet1!$A$2:$J$621,COLUMN(F429)-COLUMN($B$4)+2,FALSE)</f>
        <v>17</v>
      </c>
      <c r="G429" t="str">
        <f ca="1">VLOOKUP($A429,Sheet1!$A$2:$J$621,COLUMN(G429)-COLUMN($B$4)+2,FALSE)</f>
        <v>大单</v>
      </c>
      <c r="H429">
        <f ca="1">VLOOKUP($A429,Sheet1!$A$2:$J$621,COLUMN(H429)-COLUMN($B$4)+2,FALSE)</f>
        <v>148.4324</v>
      </c>
      <c r="I429">
        <f ca="1">VLOOKUP($A429,Sheet1!$A$2:$J$621,COLUMN(I429)-COLUMN($B$4)+2,FALSE)</f>
        <v>48.4224</v>
      </c>
      <c r="J429" t="str">
        <f ca="1">VLOOKUP($A429,Sheet1!$A$2:$J$621,COLUMN(J429)-COLUMN($B$4)+2,FALSE)</f>
        <v>是</v>
      </c>
      <c r="K429">
        <f ca="1" t="shared" si="108"/>
        <v>1</v>
      </c>
      <c r="L429" s="7">
        <f ca="1" t="shared" si="109"/>
        <v>1</v>
      </c>
      <c r="M429" s="7" cm="1">
        <f ca="1" t="array" ref="M429">IF(L428="",IF(OR(G428=0,G428=""),M428,""),IF(ROW()&lt;32,"",AVERAGE(IF(OFFSET(L$2,ROW()-31,0,30,1)&lt;&gt;"",OFFSET(L$2,ROW()-31,0,30,1)))))</f>
        <v>0.766666666666667</v>
      </c>
      <c r="N429" s="8">
        <f ca="1" t="shared" si="122"/>
        <v>0.717204301075269</v>
      </c>
      <c r="O429" s="7">
        <f ca="1" t="array" ref="O429">IF(L428="","",IF(ROW()&lt;32,"",AVERAGE(IF(OFFSET(L$2,ROW()-21,0,20,1)&lt;&gt;"",OFFSET(L$2,ROW()-21,0,20,1)))))</f>
        <v>0.75</v>
      </c>
      <c r="P429" s="8">
        <f ca="1" t="shared" si="113"/>
        <v>0.701612903225806</v>
      </c>
      <c r="Q429" s="7">
        <f ca="1" t="shared" si="110"/>
        <v>48.4224</v>
      </c>
      <c r="R429" s="7">
        <f ca="1" t="shared" si="112"/>
        <v>8332.4567999999</v>
      </c>
      <c r="S429" s="14">
        <f ca="1" t="shared" si="114"/>
        <v>0.0371044484535193</v>
      </c>
      <c r="T429" s="15">
        <f ca="1" t="shared" si="115"/>
        <v>0.717204301075269</v>
      </c>
      <c r="U429" s="14">
        <f ca="1" t="shared" si="116"/>
        <v>0.0529146683844718</v>
      </c>
      <c r="V429" s="9">
        <f ca="1" t="shared" si="117"/>
        <v>0.524541908868717</v>
      </c>
      <c r="W429" s="16">
        <f ca="1" t="shared" si="123"/>
        <v>1.39648371976751</v>
      </c>
      <c r="X429" s="17">
        <f ca="1" t="shared" si="118"/>
        <v>0.330800357099391</v>
      </c>
      <c r="Y429" s="9">
        <f ca="1" t="shared" si="119"/>
        <v>0.219719360966187</v>
      </c>
      <c r="Z429" s="5">
        <f ca="1" t="shared" si="120"/>
        <v>0.0622943224957495</v>
      </c>
      <c r="AA429">
        <f ca="1" t="shared" si="111"/>
        <v>0</v>
      </c>
      <c r="AB429">
        <f ca="1" t="shared" si="107"/>
        <v>9802.3264</v>
      </c>
      <c r="AC429">
        <f ca="1" t="shared" si="121"/>
        <v>0</v>
      </c>
      <c r="AD429" s="5">
        <f ca="1" t="shared" si="106"/>
        <v>0</v>
      </c>
      <c r="AE429">
        <f ca="1">IF(X429&gt;=$Y$1,I429,0)</f>
        <v>0</v>
      </c>
    </row>
    <row r="430" spans="1:31">
      <c r="A430" cm="1">
        <f ca="1" t="array" ref="A430">INDEX(Sheet1!$A$2:$J$621,RANDBETWEEN(1,COUNTA(Sheet1!$A$2:$A$621)),COLUMN(A429))</f>
        <v>3275485</v>
      </c>
      <c r="B430" t="str">
        <f ca="1">VLOOKUP($A430,Sheet1!$A$2:$J$621,COLUMN(B430)-COLUMN($B$4)+2,FALSE)</f>
        <v>2025-04-19 05:42:13</v>
      </c>
      <c r="C430" t="str">
        <f ca="1">VLOOKUP($A430,Sheet1!$A$2:$J$621,COLUMN(C430)-COLUMN($B$4)+2,FALSE)</f>
        <v>大双31.45  小双34.28  大单34.28</v>
      </c>
      <c r="D430" t="str">
        <f ca="1">VLOOKUP($A430,Sheet1!$A$2:$J$621,COLUMN(D430)-COLUMN($B$4)+2,FALSE)</f>
        <v>大双</v>
      </c>
      <c r="E430">
        <f ca="1">VLOOKUP($A430,Sheet1!$A$2:$J$621,COLUMN(E430)-COLUMN($B$4)+2,FALSE)</f>
        <v>100.01</v>
      </c>
      <c r="F430">
        <f ca="1">VLOOKUP($A430,Sheet1!$A$2:$J$621,COLUMN(F430)-COLUMN($B$4)+2,FALSE)</f>
        <v>14</v>
      </c>
      <c r="G430" t="str">
        <f ca="1">VLOOKUP($A430,Sheet1!$A$2:$J$621,COLUMN(G430)-COLUMN($B$4)+2,FALSE)</f>
        <v>大双</v>
      </c>
      <c r="H430">
        <f ca="1">VLOOKUP($A430,Sheet1!$A$2:$J$621,COLUMN(H430)-COLUMN($B$4)+2,FALSE)</f>
        <v>0</v>
      </c>
      <c r="I430">
        <f ca="1">VLOOKUP($A430,Sheet1!$A$2:$J$621,COLUMN(I430)-COLUMN($B$4)+2,FALSE)</f>
        <v>-100.01</v>
      </c>
      <c r="J430" t="str">
        <f ca="1">VLOOKUP($A430,Sheet1!$A$2:$J$621,COLUMN(J430)-COLUMN($B$4)+2,FALSE)</f>
        <v>否</v>
      </c>
      <c r="K430">
        <f ca="1" t="shared" si="108"/>
        <v>0</v>
      </c>
      <c r="L430" s="7">
        <f ca="1" t="shared" si="109"/>
        <v>1</v>
      </c>
      <c r="M430" s="7" cm="1">
        <f ca="1" t="array" ref="M430">IF(L429="",IF(OR(G429=0,G429=""),M429,""),IF(ROW()&lt;32,"",AVERAGE(IF(OFFSET(L$2,ROW()-31,0,30,1)&lt;&gt;"",OFFSET(L$2,ROW()-31,0,30,1)))))</f>
        <v>0.766666666666667</v>
      </c>
      <c r="N430" s="8">
        <f ca="1" t="shared" si="122"/>
        <v>0.781720430107527</v>
      </c>
      <c r="O430" s="7">
        <f ca="1" t="array" ref="O430">IF(L429="","",IF(ROW()&lt;32,"",AVERAGE(IF(OFFSET(L$2,ROW()-21,0,20,1)&lt;&gt;"",OFFSET(L$2,ROW()-21,0,20,1)))))</f>
        <v>0.75</v>
      </c>
      <c r="P430" s="8">
        <f ca="1" t="shared" si="113"/>
        <v>0.766129032258065</v>
      </c>
      <c r="Q430" s="7">
        <f ca="1" t="shared" si="110"/>
        <v>-68.1</v>
      </c>
      <c r="R430" s="7">
        <f ca="1" t="shared" si="112"/>
        <v>8264.3567999999</v>
      </c>
      <c r="S430" s="14">
        <f ca="1" t="shared" si="114"/>
        <v>0.0363241810477994</v>
      </c>
      <c r="T430" s="15">
        <f ca="1" t="shared" si="115"/>
        <v>0.781720430107527</v>
      </c>
      <c r="U430" s="14">
        <f ca="1" t="shared" si="116"/>
        <v>0.0529146683844718</v>
      </c>
      <c r="V430" s="9">
        <f ca="1" t="shared" si="117"/>
        <v>0.568314477500055</v>
      </c>
      <c r="W430" s="16">
        <f ca="1" t="shared" si="123"/>
        <v>1.39108805699644</v>
      </c>
      <c r="X430" s="17">
        <f ca="1" t="shared" si="118"/>
        <v>0.347307193270153</v>
      </c>
      <c r="Y430" s="9">
        <f ca="1" t="shared" si="119"/>
        <v>0.226965737360529</v>
      </c>
      <c r="Z430" s="5">
        <f ca="1" t="shared" si="120"/>
        <v>0.0640458619375767</v>
      </c>
      <c r="AA430">
        <f ca="1" t="shared" si="111"/>
        <v>0</v>
      </c>
      <c r="AB430">
        <f ca="1" t="shared" si="107"/>
        <v>9802.3264</v>
      </c>
      <c r="AC430">
        <f ca="1" t="shared" si="121"/>
        <v>0</v>
      </c>
      <c r="AD430" s="5">
        <f ca="1" t="shared" si="106"/>
        <v>0</v>
      </c>
      <c r="AE430">
        <f ca="1">IF(X430&gt;=$Y$1,I430,0)</f>
        <v>0</v>
      </c>
    </row>
    <row r="431" s="5" customFormat="1" spans="1:31">
      <c r="A431" cm="1">
        <f ca="1" t="array" ref="A431">INDEX(Sheet1!$A$2:$J$621,RANDBETWEEN(1,COUNTA(Sheet1!$A$2:$A$621)),COLUMN(A430))</f>
        <v>3275822</v>
      </c>
      <c r="B431" t="str">
        <f ca="1">VLOOKUP($A431,Sheet1!$A$2:$J$621,COLUMN(B431)-COLUMN($B$4)+2,FALSE)</f>
        <v>2025-04-20 01:54:44</v>
      </c>
      <c r="C431" t="str">
        <f ca="1">VLOOKUP($A431,Sheet1!$A$2:$J$621,COLUMN(C431)-COLUMN($B$4)+2,FALSE)</f>
        <v>小单31.45  小双34.28  大单34.28</v>
      </c>
      <c r="D431" t="str">
        <f ca="1">VLOOKUP($A431,Sheet1!$A$2:$J$621,COLUMN(D431)-COLUMN($B$4)+2,FALSE)</f>
        <v>小单</v>
      </c>
      <c r="E431">
        <f ca="1">VLOOKUP($A431,Sheet1!$A$2:$J$621,COLUMN(E431)-COLUMN($B$4)+2,FALSE)</f>
        <v>100.01</v>
      </c>
      <c r="F431">
        <f ca="1">VLOOKUP($A431,Sheet1!$A$2:$J$621,COLUMN(F431)-COLUMN($B$4)+2,FALSE)</f>
        <v>8</v>
      </c>
      <c r="G431" t="str">
        <f ca="1">VLOOKUP($A431,Sheet1!$A$2:$J$621,COLUMN(G431)-COLUMN($B$4)+2,FALSE)</f>
        <v>小双</v>
      </c>
      <c r="H431">
        <f ca="1">VLOOKUP($A431,Sheet1!$A$2:$J$621,COLUMN(H431)-COLUMN($B$4)+2,FALSE)</f>
        <v>148.4324</v>
      </c>
      <c r="I431">
        <f ca="1">VLOOKUP($A431,Sheet1!$A$2:$J$621,COLUMN(I431)-COLUMN($B$4)+2,FALSE)</f>
        <v>48.4224</v>
      </c>
      <c r="J431" t="str">
        <f ca="1">VLOOKUP($A431,Sheet1!$A$2:$J$621,COLUMN(J431)-COLUMN($B$4)+2,FALSE)</f>
        <v>是</v>
      </c>
      <c r="K431" s="5">
        <f ca="1" t="shared" si="108"/>
        <v>1</v>
      </c>
      <c r="L431" s="9">
        <f ca="1" t="shared" si="109"/>
        <v>1</v>
      </c>
      <c r="M431" s="7" cm="1">
        <f ca="1" t="array" ref="M431">IF(L430="",IF(OR(G430=0,G430=""),M430,""),IF(ROW()&lt;32,"",AVERAGE(IF(OFFSET(L$2,ROW()-31,0,30,1)&lt;&gt;"",OFFSET(L$2,ROW()-31,0,30,1)))))</f>
        <v>0.8</v>
      </c>
      <c r="N431" s="8">
        <f ca="1" t="shared" si="122"/>
        <v>0.781720430107527</v>
      </c>
      <c r="O431" s="9">
        <f ca="1" t="array" ref="O431">IF(L430="","",IF(ROW()&lt;32,"",AVERAGE(IF(OFFSET(L$2,ROW()-21,0,20,1)&lt;&gt;"",OFFSET(L$2,ROW()-21,0,20,1)))))</f>
        <v>0.75</v>
      </c>
      <c r="P431" s="24">
        <f ca="1" t="shared" si="113"/>
        <v>0.766129032258065</v>
      </c>
      <c r="Q431" s="9">
        <f ca="1" t="shared" si="110"/>
        <v>48.4224</v>
      </c>
      <c r="R431" s="7">
        <f ca="1" t="shared" si="112"/>
        <v>8312.7791999999</v>
      </c>
      <c r="S431" s="14">
        <f ca="1" t="shared" si="114"/>
        <v>0.0407990734970903</v>
      </c>
      <c r="T431" s="15">
        <f ca="1" t="shared" si="115"/>
        <v>0.781720430107527</v>
      </c>
      <c r="U431" s="14">
        <f ca="1" t="shared" si="116"/>
        <v>0.0529146683844718</v>
      </c>
      <c r="V431" s="9">
        <f ca="1" t="shared" si="117"/>
        <v>0.613375322876631</v>
      </c>
      <c r="W431" s="16">
        <f ca="1" t="shared" si="123"/>
        <v>1.17792236073151</v>
      </c>
      <c r="X431" s="17">
        <f ca="1" t="shared" si="118"/>
        <v>0.331839175916105</v>
      </c>
      <c r="Y431" s="9">
        <f ca="1" t="shared" si="119"/>
        <v>0.232860999277143</v>
      </c>
      <c r="Z431" s="5">
        <f ca="1" t="shared" si="120"/>
        <v>0.0652763946849045</v>
      </c>
      <c r="AA431">
        <f ca="1" t="shared" si="111"/>
        <v>0</v>
      </c>
      <c r="AB431">
        <f ca="1" t="shared" si="107"/>
        <v>9802.3264</v>
      </c>
      <c r="AC431">
        <f ca="1" t="shared" si="121"/>
        <v>1</v>
      </c>
      <c r="AD431" s="5">
        <f ca="1" t="shared" si="106"/>
        <v>0</v>
      </c>
      <c r="AE431">
        <f ca="1">IF(X431&gt;=$Y$1,I431,0)</f>
        <v>0</v>
      </c>
    </row>
    <row r="432" spans="1:31">
      <c r="A432" cm="1">
        <f ca="1" t="array" ref="A432">INDEX(Sheet1!$A$2:$J$621,RANDBETWEEN(1,COUNTA(Sheet1!$A$2:$A$621)),COLUMN(A431))</f>
        <v>3275563</v>
      </c>
      <c r="B432" t="str">
        <f ca="1">VLOOKUP($A432,Sheet1!$A$2:$J$621,COLUMN(B432)-COLUMN($B$4)+2,FALSE)</f>
        <v>2025-04-19 10:15:11</v>
      </c>
      <c r="C432" t="str">
        <f ca="1">VLOOKUP($A432,Sheet1!$A$2:$J$621,COLUMN(C432)-COLUMN($B$4)+2,FALSE)</f>
        <v>小单32.36  小双35.28  大双32.36</v>
      </c>
      <c r="D432" t="str">
        <f ca="1">VLOOKUP($A432,Sheet1!$A$2:$J$621,COLUMN(D432)-COLUMN($B$4)+2,FALSE)</f>
        <v>小双</v>
      </c>
      <c r="E432">
        <f ca="1">VLOOKUP($A432,Sheet1!$A$2:$J$621,COLUMN(E432)-COLUMN($B$4)+2,FALSE)</f>
        <v>100</v>
      </c>
      <c r="F432">
        <f ca="1">VLOOKUP($A432,Sheet1!$A$2:$J$621,COLUMN(F432)-COLUMN($B$4)+2,FALSE)</f>
        <v>19</v>
      </c>
      <c r="G432" t="str">
        <f ca="1">VLOOKUP($A432,Sheet1!$A$2:$J$621,COLUMN(G432)-COLUMN($B$4)+2,FALSE)</f>
        <v>大单</v>
      </c>
      <c r="H432">
        <f ca="1">VLOOKUP($A432,Sheet1!$A$2:$J$621,COLUMN(H432)-COLUMN($B$4)+2,FALSE)</f>
        <v>0</v>
      </c>
      <c r="I432">
        <f ca="1">VLOOKUP($A432,Sheet1!$A$2:$J$621,COLUMN(I432)-COLUMN($B$4)+2,FALSE)</f>
        <v>-100</v>
      </c>
      <c r="J432" t="str">
        <f ca="1">VLOOKUP($A432,Sheet1!$A$2:$J$621,COLUMN(J432)-COLUMN($B$4)+2,FALSE)</f>
        <v>否</v>
      </c>
      <c r="K432">
        <f ca="1" t="shared" si="108"/>
        <v>0</v>
      </c>
      <c r="L432" s="7">
        <f ca="1" t="shared" si="109"/>
        <v>0</v>
      </c>
      <c r="M432" s="7" cm="1">
        <f ca="1" t="array" ref="M432">IF(L431="",IF(OR(G431=0,G431=""),M431,""),IF(ROW()&lt;32,"",AVERAGE(IF(OFFSET(L$2,ROW()-31,0,30,1)&lt;&gt;"",OFFSET(L$2,ROW()-31,0,30,1)))))</f>
        <v>0.766666666666667</v>
      </c>
      <c r="N432" s="8">
        <f ca="1" t="shared" si="122"/>
        <v>0.812903225806452</v>
      </c>
      <c r="O432" s="7">
        <f ca="1" t="array" ref="O432">IF(L431="","",IF(ROW()&lt;32,"",AVERAGE(IF(OFFSET(L$2,ROW()-21,0,20,1)&lt;&gt;"",OFFSET(L$2,ROW()-21,0,20,1)))))</f>
        <v>0.7</v>
      </c>
      <c r="P432" s="8">
        <f ca="1" t="shared" si="113"/>
        <v>0.719354838709677</v>
      </c>
      <c r="Q432" s="7">
        <f ca="1" t="shared" si="110"/>
        <v>-100</v>
      </c>
      <c r="R432" s="7">
        <f ca="1" t="shared" si="112"/>
        <v>8212.7791999999</v>
      </c>
      <c r="S432" s="14">
        <f ca="1" t="shared" si="114"/>
        <v>0.0399898152604752</v>
      </c>
      <c r="T432" s="15">
        <f ca="1" t="shared" si="115"/>
        <v>0.812903225806452</v>
      </c>
      <c r="U432" s="14">
        <f ca="1" t="shared" si="116"/>
        <v>0.0493019923677799</v>
      </c>
      <c r="V432" s="9">
        <f ca="1" t="shared" si="117"/>
        <v>0.706668890026479</v>
      </c>
      <c r="W432" s="16">
        <f ca="1" t="shared" si="123"/>
        <v>1.38567507436942</v>
      </c>
      <c r="X432" s="17">
        <f ca="1" t="shared" si="118"/>
        <v>0.369021388468689</v>
      </c>
      <c r="Y432" s="9">
        <f ca="1" t="shared" si="119"/>
        <v>0.241216240265553</v>
      </c>
      <c r="Z432" s="5">
        <f ca="1" t="shared" si="120"/>
        <v>0.0661226271513388</v>
      </c>
      <c r="AA432">
        <f ca="1" t="shared" si="111"/>
        <v>0</v>
      </c>
      <c r="AB432">
        <f ca="1" t="shared" si="107"/>
        <v>9802.3264</v>
      </c>
      <c r="AC432">
        <f ca="1" t="shared" si="121"/>
        <v>0</v>
      </c>
      <c r="AD432" s="5">
        <f ca="1" t="shared" si="106"/>
        <v>0</v>
      </c>
      <c r="AE432">
        <f ca="1">IF(X432&gt;=$Y$1,I432,0)</f>
        <v>0</v>
      </c>
    </row>
    <row r="433" spans="1:31">
      <c r="A433" cm="1">
        <f ca="1" t="array" ref="A433">INDEX(Sheet1!$A$2:$J$621,RANDBETWEEN(1,COUNTA(Sheet1!$A$2:$A$621)),COLUMN(A432))</f>
        <v>3275953</v>
      </c>
      <c r="B433" t="str">
        <f ca="1">VLOOKUP($A433,Sheet1!$A$2:$J$621,COLUMN(B433)-COLUMN($B$4)+2,FALSE)</f>
        <v>2025-04-20 09:33:13</v>
      </c>
      <c r="C433" t="str">
        <f ca="1">VLOOKUP($A433,Sheet1!$A$2:$J$621,COLUMN(C433)-COLUMN($B$4)+2,FALSE)</f>
        <v>小单32.36  小双35.28  大双32.36</v>
      </c>
      <c r="D433" t="str">
        <f ca="1">VLOOKUP($A433,Sheet1!$A$2:$J$621,COLUMN(D433)-COLUMN($B$4)+2,FALSE)</f>
        <v>小双</v>
      </c>
      <c r="E433">
        <f ca="1">VLOOKUP($A433,Sheet1!$A$2:$J$621,COLUMN(E433)-COLUMN($B$4)+2,FALSE)</f>
        <v>100</v>
      </c>
      <c r="F433">
        <f ca="1">VLOOKUP($A433,Sheet1!$A$2:$J$621,COLUMN(F433)-COLUMN($B$4)+2,FALSE)</f>
        <v>17</v>
      </c>
      <c r="G433" t="str">
        <f ca="1">VLOOKUP($A433,Sheet1!$A$2:$J$621,COLUMN(G433)-COLUMN($B$4)+2,FALSE)</f>
        <v>大单</v>
      </c>
      <c r="H433">
        <f ca="1">VLOOKUP($A433,Sheet1!$A$2:$J$621,COLUMN(H433)-COLUMN($B$4)+2,FALSE)</f>
        <v>0</v>
      </c>
      <c r="I433">
        <f ca="1">VLOOKUP($A433,Sheet1!$A$2:$J$621,COLUMN(I433)-COLUMN($B$4)+2,FALSE)</f>
        <v>-100</v>
      </c>
      <c r="J433" t="str">
        <f ca="1">VLOOKUP($A433,Sheet1!$A$2:$J$621,COLUMN(J433)-COLUMN($B$4)+2,FALSE)</f>
        <v>否</v>
      </c>
      <c r="K433">
        <f ca="1" t="shared" si="108"/>
        <v>0</v>
      </c>
      <c r="L433" s="7">
        <f ca="1" t="shared" si="109"/>
        <v>0</v>
      </c>
      <c r="M433" s="7" cm="1">
        <f ca="1" t="array" ref="M433">IF(L432="",IF(OR(G432=0,G432=""),M432,""),IF(ROW()&lt;32,"",AVERAGE(IF(OFFSET(L$2,ROW()-31,0,30,1)&lt;&gt;"",OFFSET(L$2,ROW()-31,0,30,1)))))</f>
        <v>0.733333333333333</v>
      </c>
      <c r="N433" s="8">
        <f ca="1" t="shared" si="122"/>
        <v>0.717204301075269</v>
      </c>
      <c r="O433" s="7">
        <f ca="1" t="array" ref="O433">IF(L432="","",IF(ROW()&lt;32,"",AVERAGE(IF(OFFSET(L$2,ROW()-21,0,20,1)&lt;&gt;"",OFFSET(L$2,ROW()-21,0,20,1)))))</f>
        <v>0.7</v>
      </c>
      <c r="P433" s="8">
        <f ca="1" t="shared" si="113"/>
        <v>0.654838709677419</v>
      </c>
      <c r="Q433" s="7">
        <f ca="1" t="shared" si="110"/>
        <v>-100</v>
      </c>
      <c r="R433" s="7">
        <f ca="1" t="shared" si="112"/>
        <v>8112.7791999999</v>
      </c>
      <c r="S433" s="14">
        <f ca="1" t="shared" si="114"/>
        <v>0.0212920939595085</v>
      </c>
      <c r="T433" s="15">
        <f ca="1" t="shared" si="115"/>
        <v>0.717204301075269</v>
      </c>
      <c r="U433" s="14">
        <f ca="1" t="shared" si="116"/>
        <v>0.0493019923677799</v>
      </c>
      <c r="V433" s="9">
        <f ca="1" t="shared" si="117"/>
        <v>0.749052767154439</v>
      </c>
      <c r="W433" s="16">
        <f ca="1" t="shared" si="123"/>
        <v>1.17312623602871</v>
      </c>
      <c r="X433" s="17">
        <f ca="1" t="shared" si="118"/>
        <v>0.327255791010887</v>
      </c>
      <c r="Y433" s="9">
        <f ca="1" t="shared" si="119"/>
        <v>0.247441292064831</v>
      </c>
      <c r="Z433" s="5">
        <f ca="1" t="shared" si="120"/>
        <v>0.065131511380691</v>
      </c>
      <c r="AA433">
        <f ca="1" t="shared" si="111"/>
        <v>0</v>
      </c>
      <c r="AB433">
        <f ca="1" t="shared" si="107"/>
        <v>9802.3264</v>
      </c>
      <c r="AC433">
        <f ca="1" t="shared" si="121"/>
        <v>0</v>
      </c>
      <c r="AD433" s="5">
        <f ca="1" t="shared" si="106"/>
        <v>0</v>
      </c>
      <c r="AE433">
        <f ca="1">IF(X433&gt;=$Y$1,I433,0)</f>
        <v>0</v>
      </c>
    </row>
    <row r="434" spans="1:31">
      <c r="A434" cm="1">
        <f ca="1" t="array" ref="A434">INDEX(Sheet1!$A$2:$J$621,RANDBETWEEN(1,COUNTA(Sheet1!$A$2:$A$621)),COLUMN(A433))</f>
        <v>3275642</v>
      </c>
      <c r="B434" t="str">
        <f ca="1">VLOOKUP($A434,Sheet1!$A$2:$J$621,COLUMN(B434)-COLUMN($B$4)+2,FALSE)</f>
        <v>2025-04-19 14:51:44</v>
      </c>
      <c r="C434" t="str">
        <f ca="1">VLOOKUP($A434,Sheet1!$A$2:$J$621,COLUMN(C434)-COLUMN($B$4)+2,FALSE)</f>
        <v>大双31.45  小双34.28  大单34.28</v>
      </c>
      <c r="D434" t="str">
        <f ca="1">VLOOKUP($A434,Sheet1!$A$2:$J$621,COLUMN(D434)-COLUMN($B$4)+2,FALSE)</f>
        <v>大双</v>
      </c>
      <c r="E434">
        <f ca="1">VLOOKUP($A434,Sheet1!$A$2:$J$621,COLUMN(E434)-COLUMN($B$4)+2,FALSE)</f>
        <v>100.01</v>
      </c>
      <c r="F434">
        <f ca="1">VLOOKUP($A434,Sheet1!$A$2:$J$621,COLUMN(F434)-COLUMN($B$4)+2,FALSE)</f>
        <v>16</v>
      </c>
      <c r="G434" t="str">
        <f ca="1">VLOOKUP($A434,Sheet1!$A$2:$J$621,COLUMN(G434)-COLUMN($B$4)+2,FALSE)</f>
        <v>大双</v>
      </c>
      <c r="H434">
        <f ca="1">VLOOKUP($A434,Sheet1!$A$2:$J$621,COLUMN(H434)-COLUMN($B$4)+2,FALSE)</f>
        <v>148.444</v>
      </c>
      <c r="I434">
        <f ca="1">VLOOKUP($A434,Sheet1!$A$2:$J$621,COLUMN(I434)-COLUMN($B$4)+2,FALSE)</f>
        <v>48.434</v>
      </c>
      <c r="J434" t="str">
        <f ca="1">VLOOKUP($A434,Sheet1!$A$2:$J$621,COLUMN(J434)-COLUMN($B$4)+2,FALSE)</f>
        <v>是</v>
      </c>
      <c r="K434">
        <f ca="1" t="shared" si="108"/>
        <v>1</v>
      </c>
      <c r="L434" s="7">
        <f ca="1" t="shared" si="109"/>
        <v>1</v>
      </c>
      <c r="M434" s="7" cm="1">
        <f ca="1" t="array" ref="M434">IF(L433="",IF(OR(G433=0,G433=""),M433,""),IF(ROW()&lt;32,"",AVERAGE(IF(OFFSET(L$2,ROW()-31,0,30,1)&lt;&gt;"",OFFSET(L$2,ROW()-31,0,30,1)))))</f>
        <v>0.733333333333333</v>
      </c>
      <c r="N434" s="8">
        <f ca="1" t="shared" si="122"/>
        <v>0.686021505376344</v>
      </c>
      <c r="O434" s="7">
        <f ca="1" t="array" ref="O434">IF(L433="","",IF(ROW()&lt;32,"",AVERAGE(IF(OFFSET(L$2,ROW()-21,0,20,1)&lt;&gt;"",OFFSET(L$2,ROW()-21,0,20,1)))))</f>
        <v>0.7</v>
      </c>
      <c r="P434" s="8">
        <f ca="1" t="shared" si="113"/>
        <v>0.654838709677419</v>
      </c>
      <c r="Q434" s="7">
        <f ca="1" t="shared" si="110"/>
        <v>48.434</v>
      </c>
      <c r="R434" s="7">
        <f ca="1" t="shared" si="112"/>
        <v>8161.2131999999</v>
      </c>
      <c r="S434" s="14">
        <f ca="1" t="shared" si="114"/>
        <v>0.00281676435856833</v>
      </c>
      <c r="T434" s="15">
        <f ca="1" t="shared" si="115"/>
        <v>0.686021505376344</v>
      </c>
      <c r="U434" s="14">
        <f ca="1" t="shared" si="116"/>
        <v>0.0493019923677799</v>
      </c>
      <c r="V434" s="9">
        <f ca="1" t="shared" si="117"/>
        <v>0.722679611270662</v>
      </c>
      <c r="W434" s="16">
        <f ca="1" t="shared" si="123"/>
        <v>1.00740115593064</v>
      </c>
      <c r="X434" s="17">
        <f ca="1" t="shared" si="118"/>
        <v>0.296266809392636</v>
      </c>
      <c r="Y434" s="9">
        <f ca="1" t="shared" si="119"/>
        <v>0.251656365123678</v>
      </c>
      <c r="Z434" s="5">
        <f ca="1" t="shared" si="120"/>
        <v>0.064054257879117</v>
      </c>
      <c r="AA434">
        <f ca="1" t="shared" si="111"/>
        <v>0</v>
      </c>
      <c r="AB434">
        <f ca="1" t="shared" si="107"/>
        <v>9802.3264</v>
      </c>
      <c r="AC434">
        <f ca="1" t="shared" si="121"/>
        <v>0</v>
      </c>
      <c r="AD434" s="5">
        <f ca="1" t="shared" si="106"/>
        <v>0</v>
      </c>
      <c r="AE434">
        <f ca="1">IF(X434&gt;=$Y$1,I434,0)</f>
        <v>0</v>
      </c>
    </row>
    <row r="435" spans="1:31">
      <c r="A435" cm="1">
        <f ca="1" t="array" ref="A435">INDEX(Sheet1!$A$2:$J$621,RANDBETWEEN(1,COUNTA(Sheet1!$A$2:$A$621)),COLUMN(A434))</f>
        <v>3275737</v>
      </c>
      <c r="B435" t="str">
        <f ca="1">VLOOKUP($A435,Sheet1!$A$2:$J$621,COLUMN(B435)-COLUMN($B$4)+2,FALSE)</f>
        <v>2025-04-19 20:57:20</v>
      </c>
      <c r="C435" t="str">
        <f ca="1">VLOOKUP($A435,Sheet1!$A$2:$J$621,COLUMN(C435)-COLUMN($B$4)+2,FALSE)</f>
        <v>小单32.36  小双35.28  大双32.36</v>
      </c>
      <c r="D435" t="str">
        <f ca="1">VLOOKUP($A435,Sheet1!$A$2:$J$621,COLUMN(D435)-COLUMN($B$4)+2,FALSE)</f>
        <v>小双</v>
      </c>
      <c r="E435">
        <f ca="1">VLOOKUP($A435,Sheet1!$A$2:$J$621,COLUMN(E435)-COLUMN($B$4)+2,FALSE)</f>
        <v>100</v>
      </c>
      <c r="F435">
        <f ca="1">VLOOKUP($A435,Sheet1!$A$2:$J$621,COLUMN(F435)-COLUMN($B$4)+2,FALSE)</f>
        <v>19</v>
      </c>
      <c r="G435" t="str">
        <f ca="1">VLOOKUP($A435,Sheet1!$A$2:$J$621,COLUMN(G435)-COLUMN($B$4)+2,FALSE)</f>
        <v>大单</v>
      </c>
      <c r="H435">
        <f ca="1">VLOOKUP($A435,Sheet1!$A$2:$J$621,COLUMN(H435)-COLUMN($B$4)+2,FALSE)</f>
        <v>0</v>
      </c>
      <c r="I435">
        <f ca="1">VLOOKUP($A435,Sheet1!$A$2:$J$621,COLUMN(I435)-COLUMN($B$4)+2,FALSE)</f>
        <v>-100</v>
      </c>
      <c r="J435" t="str">
        <f ca="1">VLOOKUP($A435,Sheet1!$A$2:$J$621,COLUMN(J435)-COLUMN($B$4)+2,FALSE)</f>
        <v>否</v>
      </c>
      <c r="K435">
        <f ca="1" t="shared" si="108"/>
        <v>0</v>
      </c>
      <c r="L435" s="7">
        <f ca="1" t="shared" si="109"/>
        <v>0</v>
      </c>
      <c r="M435" s="7" cm="1">
        <f ca="1" t="array" ref="M435">IF(L434="",IF(OR(G434=0,G434=""),M434,""),IF(ROW()&lt;32,"",AVERAGE(IF(OFFSET(L$2,ROW()-31,0,30,1)&lt;&gt;"",OFFSET(L$2,ROW()-31,0,30,1)))))</f>
        <v>0.7</v>
      </c>
      <c r="N435" s="8">
        <f ca="1" t="shared" si="122"/>
        <v>0.750537634408602</v>
      </c>
      <c r="O435" s="7">
        <f ca="1" t="array" ref="O435">IF(L434="","",IF(ROW()&lt;32,"",AVERAGE(IF(OFFSET(L$2,ROW()-21,0,20,1)&lt;&gt;"",OFFSET(L$2,ROW()-21,0,20,1)))))</f>
        <v>0.7</v>
      </c>
      <c r="P435" s="8">
        <f ca="1" t="shared" si="113"/>
        <v>0.719354838709677</v>
      </c>
      <c r="Q435" s="7">
        <f ca="1" t="shared" si="110"/>
        <v>-100</v>
      </c>
      <c r="R435" s="7">
        <f ca="1" t="shared" si="112"/>
        <v>8061.2131999999</v>
      </c>
      <c r="S435" s="14">
        <f ca="1" t="shared" si="114"/>
        <v>0.00280000102231041</v>
      </c>
      <c r="T435" s="15">
        <f ca="1" t="shared" si="115"/>
        <v>0.750537634408602</v>
      </c>
      <c r="U435" s="14">
        <f ca="1" t="shared" si="116"/>
        <v>0.0493019923677799</v>
      </c>
      <c r="V435" s="9">
        <f ca="1" t="shared" si="117"/>
        <v>0.697089297097685</v>
      </c>
      <c r="W435" s="16">
        <f ca="1" t="shared" si="123"/>
        <v>1.00740115593064</v>
      </c>
      <c r="X435" s="17">
        <f ca="1" t="shared" si="118"/>
        <v>0.306605974780913</v>
      </c>
      <c r="Y435" s="9">
        <f ca="1" t="shared" si="119"/>
        <v>0.255132726789847</v>
      </c>
      <c r="Z435" s="5">
        <f ca="1" t="shared" si="120"/>
        <v>0.0641120860848945</v>
      </c>
      <c r="AA435">
        <f ca="1" t="shared" si="111"/>
        <v>0</v>
      </c>
      <c r="AB435">
        <f ca="1" t="shared" si="107"/>
        <v>9802.3264</v>
      </c>
      <c r="AC435">
        <f ca="1" t="shared" si="121"/>
        <v>0</v>
      </c>
      <c r="AD435" s="5">
        <f ca="1" t="shared" si="106"/>
        <v>0</v>
      </c>
      <c r="AE435">
        <f ca="1">IF(X435&gt;=$Y$1,I435,0)</f>
        <v>0</v>
      </c>
    </row>
    <row r="436" spans="1:31">
      <c r="A436" cm="1">
        <f ca="1" t="array" ref="A436">INDEX(Sheet1!$A$2:$J$621,RANDBETWEEN(1,COUNTA(Sheet1!$A$2:$A$621)),COLUMN(A435))</f>
        <v>3275811</v>
      </c>
      <c r="B436" t="str">
        <f ca="1">VLOOKUP($A436,Sheet1!$A$2:$J$621,COLUMN(B436)-COLUMN($B$4)+2,FALSE)</f>
        <v>2025-04-20 01:16:14</v>
      </c>
      <c r="C436" t="str">
        <f ca="1">VLOOKUP($A436,Sheet1!$A$2:$J$621,COLUMN(C436)-COLUMN($B$4)+2,FALSE)</f>
        <v>大双31.45  小双34.28  大单34.28</v>
      </c>
      <c r="D436" t="str">
        <f ca="1">VLOOKUP($A436,Sheet1!$A$2:$J$621,COLUMN(D436)-COLUMN($B$4)+2,FALSE)</f>
        <v>大双</v>
      </c>
      <c r="E436">
        <f ca="1">VLOOKUP($A436,Sheet1!$A$2:$J$621,COLUMN(E436)-COLUMN($B$4)+2,FALSE)</f>
        <v>100.01</v>
      </c>
      <c r="F436">
        <f ca="1">VLOOKUP($A436,Sheet1!$A$2:$J$621,COLUMN(F436)-COLUMN($B$4)+2,FALSE)</f>
        <v>16</v>
      </c>
      <c r="G436" t="str">
        <f ca="1">VLOOKUP($A436,Sheet1!$A$2:$J$621,COLUMN(G436)-COLUMN($B$4)+2,FALSE)</f>
        <v>大双</v>
      </c>
      <c r="H436">
        <f ca="1">VLOOKUP($A436,Sheet1!$A$2:$J$621,COLUMN(H436)-COLUMN($B$4)+2,FALSE)</f>
        <v>148.444</v>
      </c>
      <c r="I436">
        <f ca="1">VLOOKUP($A436,Sheet1!$A$2:$J$621,COLUMN(I436)-COLUMN($B$4)+2,FALSE)</f>
        <v>48.434</v>
      </c>
      <c r="J436" t="str">
        <f ca="1">VLOOKUP($A436,Sheet1!$A$2:$J$621,COLUMN(J436)-COLUMN($B$4)+2,FALSE)</f>
        <v>是</v>
      </c>
      <c r="K436">
        <f ca="1" t="shared" si="108"/>
        <v>1</v>
      </c>
      <c r="L436" s="7">
        <f ca="1" t="shared" si="109"/>
        <v>1</v>
      </c>
      <c r="M436" s="7" cm="1">
        <f ca="1" t="array" ref="M436">IF(L435="",IF(OR(G435=0,G435=""),M435,""),IF(ROW()&lt;32,"",AVERAGE(IF(OFFSET(L$2,ROW()-31,0,30,1)&lt;&gt;"",OFFSET(L$2,ROW()-31,0,30,1)))))</f>
        <v>0.7</v>
      </c>
      <c r="N436" s="8">
        <f ca="1" t="shared" si="122"/>
        <v>0.654838709677419</v>
      </c>
      <c r="O436" s="7">
        <f ca="1" t="array" ref="O436">IF(L435="","",IF(ROW()&lt;32,"",AVERAGE(IF(OFFSET(L$2,ROW()-21,0,20,1)&lt;&gt;"",OFFSET(L$2,ROW()-21,0,20,1)))))</f>
        <v>0.7</v>
      </c>
      <c r="P436" s="8">
        <f ca="1" t="shared" si="113"/>
        <v>0.654838709677419</v>
      </c>
      <c r="Q436" s="7">
        <f ca="1" t="shared" si="110"/>
        <v>48.434</v>
      </c>
      <c r="R436" s="7">
        <f ca="1" t="shared" si="112"/>
        <v>8109.6471999999</v>
      </c>
      <c r="S436" s="14">
        <f ca="1" t="shared" si="114"/>
        <v>-0.0158648498928998</v>
      </c>
      <c r="T436" s="15">
        <f ca="1" t="shared" si="115"/>
        <v>0.654838709677419</v>
      </c>
      <c r="U436" s="14">
        <f ca="1" t="shared" si="116"/>
        <v>0.0493019923677799</v>
      </c>
      <c r="V436" s="9">
        <f ca="1" t="shared" si="117"/>
        <v>0.611325763112605</v>
      </c>
      <c r="W436" s="16">
        <f ca="1" t="shared" si="123"/>
        <v>0.871795720233442</v>
      </c>
      <c r="X436" s="17">
        <f ca="1" t="shared" si="118"/>
        <v>0.259729837591885</v>
      </c>
      <c r="Y436" s="9">
        <f ca="1" t="shared" si="119"/>
        <v>0.256424013682974</v>
      </c>
      <c r="Z436" s="5">
        <f ca="1" t="shared" si="120"/>
        <v>0.0638007984507681</v>
      </c>
      <c r="AA436">
        <f ca="1" t="shared" si="111"/>
        <v>0</v>
      </c>
      <c r="AB436">
        <f ca="1" t="shared" si="107"/>
        <v>9802.3264</v>
      </c>
      <c r="AC436">
        <f ca="1" t="shared" si="121"/>
        <v>0</v>
      </c>
      <c r="AD436" s="5">
        <f ca="1" t="shared" si="106"/>
        <v>0</v>
      </c>
      <c r="AE436">
        <f ca="1">IF(X436&gt;=$Y$1,I436,0)</f>
        <v>0</v>
      </c>
    </row>
    <row r="437" spans="1:31">
      <c r="A437" cm="1">
        <f ca="1" t="array" ref="A437">INDEX(Sheet1!$A$2:$J$621,RANDBETWEEN(1,COUNTA(Sheet1!$A$2:$A$621)),COLUMN(A436))</f>
        <v>3275530</v>
      </c>
      <c r="B437" t="str">
        <f ca="1">VLOOKUP($A437,Sheet1!$A$2:$J$621,COLUMN(B437)-COLUMN($B$4)+2,FALSE)</f>
        <v>2025-04-19 08:19:46</v>
      </c>
      <c r="C437" t="str">
        <f ca="1">VLOOKUP($A437,Sheet1!$A$2:$J$621,COLUMN(C437)-COLUMN($B$4)+2,FALSE)</f>
        <v>小单31.45  小双34.28  大单34.28</v>
      </c>
      <c r="D437" t="str">
        <f ca="1">VLOOKUP($A437,Sheet1!$A$2:$J$621,COLUMN(D437)-COLUMN($B$4)+2,FALSE)</f>
        <v>小单</v>
      </c>
      <c r="E437">
        <f ca="1">VLOOKUP($A437,Sheet1!$A$2:$J$621,COLUMN(E437)-COLUMN($B$4)+2,FALSE)</f>
        <v>100.01</v>
      </c>
      <c r="F437">
        <f ca="1">VLOOKUP($A437,Sheet1!$A$2:$J$621,COLUMN(F437)-COLUMN($B$4)+2,FALSE)</f>
        <v>4</v>
      </c>
      <c r="G437" t="str">
        <f ca="1">VLOOKUP($A437,Sheet1!$A$2:$J$621,COLUMN(G437)-COLUMN($B$4)+2,FALSE)</f>
        <v>小双</v>
      </c>
      <c r="H437">
        <f ca="1">VLOOKUP($A437,Sheet1!$A$2:$J$621,COLUMN(H437)-COLUMN($B$4)+2,FALSE)</f>
        <v>148.4324</v>
      </c>
      <c r="I437">
        <f ca="1">VLOOKUP($A437,Sheet1!$A$2:$J$621,COLUMN(I437)-COLUMN($B$4)+2,FALSE)</f>
        <v>48.4224</v>
      </c>
      <c r="J437" t="str">
        <f ca="1">VLOOKUP($A437,Sheet1!$A$2:$J$621,COLUMN(J437)-COLUMN($B$4)+2,FALSE)</f>
        <v>是</v>
      </c>
      <c r="K437">
        <f ca="1" t="shared" si="108"/>
        <v>1</v>
      </c>
      <c r="L437" s="7">
        <f ca="1" t="shared" si="109"/>
        <v>1</v>
      </c>
      <c r="M437" s="7" cm="1">
        <f ca="1" t="array" ref="M437">IF(L436="",IF(OR(G436=0,G436=""),M436,""),IF(ROW()&lt;32,"",AVERAGE(IF(OFFSET(L$2,ROW()-31,0,30,1)&lt;&gt;"",OFFSET(L$2,ROW()-31,0,30,1)))))</f>
        <v>0.7</v>
      </c>
      <c r="N437" s="8">
        <f ca="1" t="shared" si="122"/>
        <v>0.719354838709677</v>
      </c>
      <c r="O437" s="7">
        <f ca="1" t="array" ref="O437">IF(L436="","",IF(ROW()&lt;32,"",AVERAGE(IF(OFFSET(L$2,ROW()-21,0,20,1)&lt;&gt;"",OFFSET(L$2,ROW()-21,0,20,1)))))</f>
        <v>0.7</v>
      </c>
      <c r="P437" s="8">
        <f ca="1" t="shared" si="113"/>
        <v>0.719354838709677</v>
      </c>
      <c r="Q437" s="7">
        <f ca="1" t="shared" si="110"/>
        <v>48.4224</v>
      </c>
      <c r="R437" s="7">
        <f ca="1" t="shared" si="112"/>
        <v>8158.0695999999</v>
      </c>
      <c r="S437" s="14">
        <f ca="1" t="shared" si="114"/>
        <v>-0.00165179034396016</v>
      </c>
      <c r="T437" s="15">
        <f ca="1" t="shared" si="115"/>
        <v>0.719354838709677</v>
      </c>
      <c r="U437" s="14">
        <f ca="1" t="shared" si="116"/>
        <v>0.0493019923677799</v>
      </c>
      <c r="V437" s="9">
        <f ca="1" t="shared" si="117"/>
        <v>0.563562970896109</v>
      </c>
      <c r="W437" s="16">
        <f ca="1" t="shared" si="123"/>
        <v>0.867882115520971</v>
      </c>
      <c r="X437" s="17">
        <f ca="1" t="shared" si="118"/>
        <v>0.271729341570122</v>
      </c>
      <c r="Y437" s="9">
        <f ca="1" t="shared" si="119"/>
        <v>0.256957974588416</v>
      </c>
      <c r="Z437" s="5">
        <f ca="1" t="shared" si="120"/>
        <v>0.0638595978277674</v>
      </c>
      <c r="AA437">
        <f ca="1" t="shared" si="111"/>
        <v>0</v>
      </c>
      <c r="AB437">
        <f ca="1" t="shared" si="107"/>
        <v>9802.3264</v>
      </c>
      <c r="AC437">
        <f ca="1" t="shared" si="121"/>
        <v>0</v>
      </c>
      <c r="AD437" s="5">
        <f ca="1" t="shared" si="106"/>
        <v>0</v>
      </c>
      <c r="AE437">
        <f ca="1">IF(X437&gt;=$Y$1,I437,0)</f>
        <v>0</v>
      </c>
    </row>
    <row r="438" spans="1:31">
      <c r="A438" cm="1">
        <f ca="1" t="array" ref="A438">INDEX(Sheet1!$A$2:$J$621,RANDBETWEEN(1,COUNTA(Sheet1!$A$2:$A$621)),COLUMN(A437))</f>
        <v>3275652</v>
      </c>
      <c r="B438" t="str">
        <f ca="1">VLOOKUP($A438,Sheet1!$A$2:$J$621,COLUMN(B438)-COLUMN($B$4)+2,FALSE)</f>
        <v>2025-04-19 15:26:42</v>
      </c>
      <c r="C438" t="str">
        <f ca="1">VLOOKUP($A438,Sheet1!$A$2:$J$621,COLUMN(C438)-COLUMN($B$4)+2,FALSE)</f>
        <v>小单32.36  小双35.28  大双32.36</v>
      </c>
      <c r="D438" t="str">
        <f ca="1">VLOOKUP($A438,Sheet1!$A$2:$J$621,COLUMN(D438)-COLUMN($B$4)+2,FALSE)</f>
        <v>小双</v>
      </c>
      <c r="E438">
        <f ca="1">VLOOKUP($A438,Sheet1!$A$2:$J$621,COLUMN(E438)-COLUMN($B$4)+2,FALSE)</f>
        <v>100</v>
      </c>
      <c r="F438">
        <f ca="1">VLOOKUP($A438,Sheet1!$A$2:$J$621,COLUMN(F438)-COLUMN($B$4)+2,FALSE)</f>
        <v>4</v>
      </c>
      <c r="G438" t="str">
        <f ca="1">VLOOKUP($A438,Sheet1!$A$2:$J$621,COLUMN(G438)-COLUMN($B$4)+2,FALSE)</f>
        <v>小双</v>
      </c>
      <c r="H438">
        <f ca="1">VLOOKUP($A438,Sheet1!$A$2:$J$621,COLUMN(H438)-COLUMN($B$4)+2,FALSE)</f>
        <v>152.7624</v>
      </c>
      <c r="I438">
        <f ca="1">VLOOKUP($A438,Sheet1!$A$2:$J$621,COLUMN(I438)-COLUMN($B$4)+2,FALSE)</f>
        <v>52.7624</v>
      </c>
      <c r="J438" t="str">
        <f ca="1">VLOOKUP($A438,Sheet1!$A$2:$J$621,COLUMN(J438)-COLUMN($B$4)+2,FALSE)</f>
        <v>是</v>
      </c>
      <c r="K438">
        <f ca="1" t="shared" si="108"/>
        <v>1</v>
      </c>
      <c r="L438" s="7">
        <f ca="1" t="shared" si="109"/>
        <v>1</v>
      </c>
      <c r="M438" s="7" cm="1">
        <f ca="1" t="array" ref="M438">IF(L437="",IF(OR(G437=0,G437=""),M437,""),IF(ROW()&lt;32,"",AVERAGE(IF(OFFSET(L$2,ROW()-31,0,30,1)&lt;&gt;"",OFFSET(L$2,ROW()-31,0,30,1)))))</f>
        <v>0.7</v>
      </c>
      <c r="N438" s="8">
        <f ca="1" t="shared" si="122"/>
        <v>0.719354838709677</v>
      </c>
      <c r="O438" s="7">
        <f ca="1" t="array" ref="O438">IF(L437="","",IF(ROW()&lt;32,"",AVERAGE(IF(OFFSET(L$2,ROW()-21,0,20,1)&lt;&gt;"",OFFSET(L$2,ROW()-21,0,20,1)))))</f>
        <v>0.75</v>
      </c>
      <c r="P438" s="8">
        <f ca="1" t="shared" si="113"/>
        <v>0.766129032258065</v>
      </c>
      <c r="Q438" s="7">
        <f ca="1" t="shared" si="110"/>
        <v>52.7624</v>
      </c>
      <c r="R438" s="7">
        <f ca="1" t="shared" si="112"/>
        <v>8210.8319999999</v>
      </c>
      <c r="S438" s="14">
        <f ca="1" t="shared" si="114"/>
        <v>-0.00164200220493555</v>
      </c>
      <c r="T438" s="15">
        <f ca="1" t="shared" si="115"/>
        <v>0.719354838709677</v>
      </c>
      <c r="U438" s="14">
        <f ca="1" t="shared" si="116"/>
        <v>0.0493019923677799</v>
      </c>
      <c r="V438" s="9">
        <f ca="1" t="shared" si="117"/>
        <v>0.531989602031521</v>
      </c>
      <c r="W438" s="16">
        <f ca="1" t="shared" si="123"/>
        <v>1.00309464526774</v>
      </c>
      <c r="X438" s="17">
        <f ca="1" t="shared" si="118"/>
        <v>0.282096194100047</v>
      </c>
      <c r="Y438" s="9">
        <f ca="1" t="shared" si="119"/>
        <v>0.258398733384297</v>
      </c>
      <c r="Z438" s="5">
        <f ca="1" t="shared" si="120"/>
        <v>0.0639228839565877</v>
      </c>
      <c r="AA438">
        <f ca="1" t="shared" si="111"/>
        <v>0</v>
      </c>
      <c r="AB438">
        <f ca="1" t="shared" si="107"/>
        <v>9802.3264</v>
      </c>
      <c r="AC438">
        <f ca="1" t="shared" si="121"/>
        <v>0</v>
      </c>
      <c r="AD438" s="5">
        <f ca="1" t="shared" si="106"/>
        <v>0</v>
      </c>
      <c r="AE438">
        <f ca="1">IF(X438&gt;=$Y$1,I438,0)</f>
        <v>0</v>
      </c>
    </row>
    <row r="439" spans="1:31">
      <c r="A439" cm="1">
        <f ca="1" t="array" ref="A439">INDEX(Sheet1!$A$2:$J$621,RANDBETWEEN(1,COUNTA(Sheet1!$A$2:$A$621)),COLUMN(A438))</f>
        <v>3275471</v>
      </c>
      <c r="B439" t="str">
        <f ca="1">VLOOKUP($A439,Sheet1!$A$2:$J$621,COLUMN(B439)-COLUMN($B$4)+2,FALSE)</f>
        <v>2025-04-19 04:53:13</v>
      </c>
      <c r="C439" t="str">
        <f ca="1">VLOOKUP($A439,Sheet1!$A$2:$J$621,COLUMN(C439)-COLUMN($B$4)+2,FALSE)</f>
        <v>小单32.36  小双35.28  大双32.36</v>
      </c>
      <c r="D439" t="str">
        <f ca="1">VLOOKUP($A439,Sheet1!$A$2:$J$621,COLUMN(D439)-COLUMN($B$4)+2,FALSE)</f>
        <v>小双</v>
      </c>
      <c r="E439">
        <f ca="1">VLOOKUP($A439,Sheet1!$A$2:$J$621,COLUMN(E439)-COLUMN($B$4)+2,FALSE)</f>
        <v>100</v>
      </c>
      <c r="F439">
        <f ca="1">VLOOKUP($A439,Sheet1!$A$2:$J$621,COLUMN(F439)-COLUMN($B$4)+2,FALSE)</f>
        <v>20</v>
      </c>
      <c r="G439" t="str">
        <f ca="1">VLOOKUP($A439,Sheet1!$A$2:$J$621,COLUMN(G439)-COLUMN($B$4)+2,FALSE)</f>
        <v>大双</v>
      </c>
      <c r="H439">
        <f ca="1">VLOOKUP($A439,Sheet1!$A$2:$J$621,COLUMN(H439)-COLUMN($B$4)+2,FALSE)</f>
        <v>152.7392</v>
      </c>
      <c r="I439">
        <f ca="1">VLOOKUP($A439,Sheet1!$A$2:$J$621,COLUMN(I439)-COLUMN($B$4)+2,FALSE)</f>
        <v>52.7392</v>
      </c>
      <c r="J439" t="str">
        <f ca="1">VLOOKUP($A439,Sheet1!$A$2:$J$621,COLUMN(J439)-COLUMN($B$4)+2,FALSE)</f>
        <v>是</v>
      </c>
      <c r="K439">
        <f ca="1" t="shared" si="108"/>
        <v>1</v>
      </c>
      <c r="L439" s="7">
        <f ca="1" t="shared" si="109"/>
        <v>1</v>
      </c>
      <c r="M439" s="7" cm="1">
        <f ca="1" t="array" ref="M439">IF(L438="",IF(OR(G438=0,G438=""),M438,""),IF(ROW()&lt;32,"",AVERAGE(IF(OFFSET(L$2,ROW()-31,0,30,1)&lt;&gt;"",OFFSET(L$2,ROW()-31,0,30,1)))))</f>
        <v>0.733333333333333</v>
      </c>
      <c r="N439" s="8">
        <f ca="1" t="shared" si="122"/>
        <v>0.719354838709677</v>
      </c>
      <c r="O439" s="7">
        <f ca="1" t="array" ref="O439">IF(L438="","",IF(ROW()&lt;32,"",AVERAGE(IF(OFFSET(L$2,ROW()-21,0,20,1)&lt;&gt;"",OFFSET(L$2,ROW()-21,0,20,1)))))</f>
        <v>0.8</v>
      </c>
      <c r="P439" s="8">
        <f ca="1" t="shared" si="113"/>
        <v>0.812903225806452</v>
      </c>
      <c r="Q439" s="7">
        <f ca="1" t="shared" si="110"/>
        <v>52.7392</v>
      </c>
      <c r="R439" s="7">
        <f ca="1" t="shared" si="112"/>
        <v>8263.5711999999</v>
      </c>
      <c r="S439" s="14">
        <f ca="1" t="shared" si="114"/>
        <v>0.0172650924418147</v>
      </c>
      <c r="T439" s="15">
        <f ca="1" t="shared" si="115"/>
        <v>0.719354838709677</v>
      </c>
      <c r="U439" s="14">
        <f ca="1" t="shared" si="116"/>
        <v>0.0493019923677799</v>
      </c>
      <c r="V439" s="9">
        <f ca="1" t="shared" si="117"/>
        <v>0.531902063825308</v>
      </c>
      <c r="W439" s="16">
        <f ca="1" t="shared" si="123"/>
        <v>1.00743442827859</v>
      </c>
      <c r="X439" s="17">
        <f ca="1" t="shared" si="118"/>
        <v>0.288193546974535</v>
      </c>
      <c r="Y439" s="9">
        <f ca="1" t="shared" si="119"/>
        <v>0.259761140860646</v>
      </c>
      <c r="Z439" s="5">
        <f ca="1" t="shared" si="120"/>
        <v>0.0641075632732282</v>
      </c>
      <c r="AA439">
        <f ca="1" t="shared" si="111"/>
        <v>0</v>
      </c>
      <c r="AB439">
        <f ca="1" t="shared" si="107"/>
        <v>9802.3264</v>
      </c>
      <c r="AC439">
        <f ca="1" t="shared" si="121"/>
        <v>0</v>
      </c>
      <c r="AD439" s="5">
        <f ca="1" t="shared" si="106"/>
        <v>0</v>
      </c>
      <c r="AE439">
        <f ca="1">IF(X439&gt;=$Y$1,I439,0)</f>
        <v>0</v>
      </c>
    </row>
    <row r="440" spans="1:31">
      <c r="A440" cm="1">
        <f ca="1" t="array" ref="A440">INDEX(Sheet1!$A$2:$J$621,RANDBETWEEN(1,COUNTA(Sheet1!$A$2:$A$621)),COLUMN(A439))</f>
        <v>3275820</v>
      </c>
      <c r="B440" t="str">
        <f ca="1">VLOOKUP($A440,Sheet1!$A$2:$J$621,COLUMN(B440)-COLUMN($B$4)+2,FALSE)</f>
        <v>2025-04-20 01:47:42</v>
      </c>
      <c r="C440" t="str">
        <f ca="1">VLOOKUP($A440,Sheet1!$A$2:$J$621,COLUMN(C440)-COLUMN($B$4)+2,FALSE)</f>
        <v>小单32.36  大双32.36  大单35.28</v>
      </c>
      <c r="D440" t="str">
        <f ca="1">VLOOKUP($A440,Sheet1!$A$2:$J$621,COLUMN(D440)-COLUMN($B$4)+2,FALSE)</f>
        <v>大单</v>
      </c>
      <c r="E440">
        <f ca="1">VLOOKUP($A440,Sheet1!$A$2:$J$621,COLUMN(E440)-COLUMN($B$4)+2,FALSE)</f>
        <v>100</v>
      </c>
      <c r="F440">
        <f ca="1">VLOOKUP($A440,Sheet1!$A$2:$J$621,COLUMN(F440)-COLUMN($B$4)+2,FALSE)</f>
        <v>9</v>
      </c>
      <c r="G440" t="str">
        <f ca="1">VLOOKUP($A440,Sheet1!$A$2:$J$621,COLUMN(G440)-COLUMN($B$4)+2,FALSE)</f>
        <v>小单</v>
      </c>
      <c r="H440">
        <f ca="1">VLOOKUP($A440,Sheet1!$A$2:$J$621,COLUMN(H440)-COLUMN($B$4)+2,FALSE)</f>
        <v>152.7392</v>
      </c>
      <c r="I440">
        <f ca="1">VLOOKUP($A440,Sheet1!$A$2:$J$621,COLUMN(I440)-COLUMN($B$4)+2,FALSE)</f>
        <v>52.7392</v>
      </c>
      <c r="J440" t="str">
        <f ca="1">VLOOKUP($A440,Sheet1!$A$2:$J$621,COLUMN(J440)-COLUMN($B$4)+2,FALSE)</f>
        <v>是</v>
      </c>
      <c r="K440">
        <f ca="1" t="shared" si="108"/>
        <v>1</v>
      </c>
      <c r="L440" s="7">
        <f ca="1" t="shared" si="109"/>
        <v>1</v>
      </c>
      <c r="M440" s="7" cm="1">
        <f ca="1" t="array" ref="M440">IF(L439="",IF(OR(G439=0,G439=""),M439,""),IF(ROW()&lt;32,"",AVERAGE(IF(OFFSET(L$2,ROW()-31,0,30,1)&lt;&gt;"",OFFSET(L$2,ROW()-31,0,30,1)))))</f>
        <v>0.733333333333333</v>
      </c>
      <c r="N440" s="8">
        <f ca="1" t="shared" si="122"/>
        <v>0.750537634408602</v>
      </c>
      <c r="O440" s="7">
        <f ca="1" t="array" ref="O440">IF(L439="","",IF(ROW()&lt;32,"",AVERAGE(IF(OFFSET(L$2,ROW()-21,0,20,1)&lt;&gt;"",OFFSET(L$2,ROW()-21,0,20,1)))))</f>
        <v>0.8</v>
      </c>
      <c r="P440" s="8">
        <f ca="1" t="shared" si="113"/>
        <v>0.812903225806452</v>
      </c>
      <c r="Q440" s="7">
        <f ca="1" t="shared" si="110"/>
        <v>52.7392</v>
      </c>
      <c r="R440" s="7">
        <f ca="1" t="shared" si="112"/>
        <v>8316.3103999999</v>
      </c>
      <c r="S440" s="14">
        <f ca="1" t="shared" si="114"/>
        <v>0.0171501096545701</v>
      </c>
      <c r="T440" s="15">
        <f ca="1" t="shared" si="115"/>
        <v>0.750537634408602</v>
      </c>
      <c r="U440" s="14">
        <f ca="1" t="shared" si="116"/>
        <v>0.0493019923677799</v>
      </c>
      <c r="V440" s="9">
        <f ca="1" t="shared" si="117"/>
        <v>0.563165237970384</v>
      </c>
      <c r="W440" s="16">
        <f ca="1" t="shared" si="123"/>
        <v>1.17797431225279</v>
      </c>
      <c r="X440" s="17">
        <f ca="1" t="shared" si="118"/>
        <v>0.314575917090075</v>
      </c>
      <c r="Y440" s="9">
        <f ca="1" t="shared" si="119"/>
        <v>0.263308164327629</v>
      </c>
      <c r="Z440" s="5">
        <f ca="1" t="shared" si="120"/>
        <v>0.064098483791289</v>
      </c>
      <c r="AA440">
        <f ca="1" t="shared" si="111"/>
        <v>0</v>
      </c>
      <c r="AB440">
        <f ca="1" t="shared" si="107"/>
        <v>9802.3264</v>
      </c>
      <c r="AC440">
        <f ca="1" t="shared" si="121"/>
        <v>0</v>
      </c>
      <c r="AD440" s="5">
        <f ca="1" t="shared" si="106"/>
        <v>0</v>
      </c>
      <c r="AE440">
        <f ca="1">IF(X440&gt;=$Y$1,I440,0)</f>
        <v>0</v>
      </c>
    </row>
    <row r="441" spans="1:31">
      <c r="A441" cm="1">
        <f ca="1" t="array" ref="A441">INDEX(Sheet1!$A$2:$J$621,RANDBETWEEN(1,COUNTA(Sheet1!$A$2:$A$621)),COLUMN(A440))</f>
        <v>3275525</v>
      </c>
      <c r="B441" t="str">
        <f ca="1">VLOOKUP($A441,Sheet1!$A$2:$J$621,COLUMN(B441)-COLUMN($B$4)+2,FALSE)</f>
        <v>2025-04-19 08:02:12</v>
      </c>
      <c r="C441" t="str">
        <f ca="1">VLOOKUP($A441,Sheet1!$A$2:$J$621,COLUMN(C441)-COLUMN($B$4)+2,FALSE)</f>
        <v>小单31.45  小双34.28  大单34.28</v>
      </c>
      <c r="D441" t="str">
        <f ca="1">VLOOKUP($A441,Sheet1!$A$2:$J$621,COLUMN(D441)-COLUMN($B$4)+2,FALSE)</f>
        <v>小单</v>
      </c>
      <c r="E441">
        <f ca="1">VLOOKUP($A441,Sheet1!$A$2:$J$621,COLUMN(E441)-COLUMN($B$4)+2,FALSE)</f>
        <v>100.01</v>
      </c>
      <c r="F441">
        <f ca="1">VLOOKUP($A441,Sheet1!$A$2:$J$621,COLUMN(F441)-COLUMN($B$4)+2,FALSE)</f>
        <v>11</v>
      </c>
      <c r="G441" t="str">
        <f ca="1">VLOOKUP($A441,Sheet1!$A$2:$J$621,COLUMN(G441)-COLUMN($B$4)+2,FALSE)</f>
        <v>小单</v>
      </c>
      <c r="H441">
        <f ca="1">VLOOKUP($A441,Sheet1!$A$2:$J$621,COLUMN(H441)-COLUMN($B$4)+2,FALSE)</f>
        <v>148.444</v>
      </c>
      <c r="I441">
        <f ca="1">VLOOKUP($A441,Sheet1!$A$2:$J$621,COLUMN(I441)-COLUMN($B$4)+2,FALSE)</f>
        <v>48.434</v>
      </c>
      <c r="J441" t="str">
        <f ca="1">VLOOKUP($A441,Sheet1!$A$2:$J$621,COLUMN(J441)-COLUMN($B$4)+2,FALSE)</f>
        <v>是</v>
      </c>
      <c r="K441">
        <f ca="1" t="shared" si="108"/>
        <v>1</v>
      </c>
      <c r="L441" s="7">
        <f ca="1" t="shared" si="109"/>
        <v>1</v>
      </c>
      <c r="M441" s="7" cm="1">
        <f ca="1" t="array" ref="M441">IF(L440="",IF(OR(G440=0,G440=""),M440,""),IF(ROW()&lt;32,"",AVERAGE(IF(OFFSET(L$2,ROW()-31,0,30,1)&lt;&gt;"",OFFSET(L$2,ROW()-31,0,30,1)))))</f>
        <v>0.733333333333333</v>
      </c>
      <c r="N441" s="8">
        <f ca="1" t="shared" si="122"/>
        <v>0.750537634408602</v>
      </c>
      <c r="O441" s="7">
        <f ca="1" t="array" ref="O441">IF(L440="","",IF(ROW()&lt;32,"",AVERAGE(IF(OFFSET(L$2,ROW()-21,0,20,1)&lt;&gt;"",OFFSET(L$2,ROW()-21,0,20,1)))))</f>
        <v>0.8</v>
      </c>
      <c r="P441" s="8">
        <f ca="1" t="shared" si="113"/>
        <v>0.812903225806452</v>
      </c>
      <c r="Q441" s="7">
        <f ca="1" t="shared" si="110"/>
        <v>48.434</v>
      </c>
      <c r="R441" s="7">
        <f ca="1" t="shared" si="112"/>
        <v>8364.7443999999</v>
      </c>
      <c r="S441" s="14">
        <f ca="1" t="shared" si="114"/>
        <v>0.0170366107284798</v>
      </c>
      <c r="T441" s="15">
        <f ca="1" t="shared" si="115"/>
        <v>0.750537634408602</v>
      </c>
      <c r="U441" s="14">
        <f ca="1" t="shared" si="116"/>
        <v>0.0493019923677799</v>
      </c>
      <c r="V441" s="9">
        <f ca="1" t="shared" si="117"/>
        <v>0.59510201963793</v>
      </c>
      <c r="W441" s="16">
        <f ca="1" t="shared" si="123"/>
        <v>1.17794853562064</v>
      </c>
      <c r="X441" s="17">
        <f ca="1" t="shared" si="118"/>
        <v>0.317732967915787</v>
      </c>
      <c r="Y441" s="9">
        <f ca="1" t="shared" si="119"/>
        <v>0.266457264165387</v>
      </c>
      <c r="Z441" s="5">
        <f ca="1" t="shared" si="120"/>
        <v>0.0643736916854074</v>
      </c>
      <c r="AA441">
        <f ca="1" t="shared" si="111"/>
        <v>0</v>
      </c>
      <c r="AB441">
        <f ca="1" t="shared" si="107"/>
        <v>9802.3264</v>
      </c>
      <c r="AC441">
        <f ca="1" t="shared" si="121"/>
        <v>0</v>
      </c>
      <c r="AD441" s="5">
        <f ca="1" t="shared" si="106"/>
        <v>0</v>
      </c>
      <c r="AE441">
        <f ca="1">IF(X441&gt;=$Y$1,I441,0)</f>
        <v>0</v>
      </c>
    </row>
    <row r="442" spans="1:31">
      <c r="A442" cm="1">
        <f ca="1" t="array" ref="A442">INDEX(Sheet1!$A$2:$J$621,RANDBETWEEN(1,COUNTA(Sheet1!$A$2:$A$621)),COLUMN(A441))</f>
        <v>3275894</v>
      </c>
      <c r="B442" t="str">
        <f ca="1">VLOOKUP($A442,Sheet1!$A$2:$J$621,COLUMN(B442)-COLUMN($B$4)+2,FALSE)</f>
        <v>2025-04-20 06:06:49</v>
      </c>
      <c r="C442" t="str">
        <f ca="1">VLOOKUP($A442,Sheet1!$A$2:$J$621,COLUMN(C442)-COLUMN($B$4)+2,FALSE)</f>
        <v>小单32.36  大双32.36  大单35.28</v>
      </c>
      <c r="D442" t="str">
        <f ca="1">VLOOKUP($A442,Sheet1!$A$2:$J$621,COLUMN(D442)-COLUMN($B$4)+2,FALSE)</f>
        <v>大单</v>
      </c>
      <c r="E442">
        <f ca="1">VLOOKUP($A442,Sheet1!$A$2:$J$621,COLUMN(E442)-COLUMN($B$4)+2,FALSE)</f>
        <v>100</v>
      </c>
      <c r="F442">
        <f ca="1">VLOOKUP($A442,Sheet1!$A$2:$J$621,COLUMN(F442)-COLUMN($B$4)+2,FALSE)</f>
        <v>17</v>
      </c>
      <c r="G442" t="str">
        <f ca="1">VLOOKUP($A442,Sheet1!$A$2:$J$621,COLUMN(G442)-COLUMN($B$4)+2,FALSE)</f>
        <v>大单</v>
      </c>
      <c r="H442">
        <f ca="1">VLOOKUP($A442,Sheet1!$A$2:$J$621,COLUMN(H442)-COLUMN($B$4)+2,FALSE)</f>
        <v>152.7624</v>
      </c>
      <c r="I442">
        <f ca="1">VLOOKUP($A442,Sheet1!$A$2:$J$621,COLUMN(I442)-COLUMN($B$4)+2,FALSE)</f>
        <v>52.7624</v>
      </c>
      <c r="J442" t="str">
        <f ca="1">VLOOKUP($A442,Sheet1!$A$2:$J$621,COLUMN(J442)-COLUMN($B$4)+2,FALSE)</f>
        <v>是</v>
      </c>
      <c r="K442">
        <f ca="1" t="shared" si="108"/>
        <v>1</v>
      </c>
      <c r="L442" s="7">
        <f ca="1" t="shared" si="109"/>
        <v>1</v>
      </c>
      <c r="M442" s="7" cm="1">
        <f ca="1" t="array" ref="M442">IF(L441="",IF(OR(G441=0,G441=""),M441,""),IF(ROW()&lt;32,"",AVERAGE(IF(OFFSET(L$2,ROW()-31,0,30,1)&lt;&gt;"",OFFSET(L$2,ROW()-31,0,30,1)))))</f>
        <v>0.733333333333333</v>
      </c>
      <c r="N442" s="8">
        <f ca="1" t="shared" si="122"/>
        <v>0.750537634408602</v>
      </c>
      <c r="O442" s="7">
        <f ca="1" t="array" ref="O442">IF(L441="","",IF(ROW()&lt;32,"",AVERAGE(IF(OFFSET(L$2,ROW()-21,0,20,1)&lt;&gt;"",OFFSET(L$2,ROW()-21,0,20,1)))))</f>
        <v>0.8</v>
      </c>
      <c r="P442" s="8">
        <f ca="1" t="shared" si="113"/>
        <v>0.812903225806452</v>
      </c>
      <c r="Q442" s="7">
        <f ca="1" t="shared" si="110"/>
        <v>52.7624</v>
      </c>
      <c r="R442" s="7">
        <f ca="1" t="shared" si="112"/>
        <v>8417.5067999999</v>
      </c>
      <c r="S442" s="14">
        <f ca="1" t="shared" si="114"/>
        <v>0.0169377278575437</v>
      </c>
      <c r="T442" s="15">
        <f ca="1" t="shared" si="115"/>
        <v>0.750537634408602</v>
      </c>
      <c r="U442" s="14">
        <f ca="1" t="shared" si="116"/>
        <v>0.0493019923677799</v>
      </c>
      <c r="V442" s="9">
        <f ca="1" t="shared" si="117"/>
        <v>0.626680988759652</v>
      </c>
      <c r="W442" s="16">
        <f ca="1" t="shared" si="123"/>
        <v>1.17313941602595</v>
      </c>
      <c r="X442" s="17">
        <f ca="1" t="shared" si="118"/>
        <v>0.32038028800721</v>
      </c>
      <c r="Y442" s="9">
        <f ca="1" t="shared" si="119"/>
        <v>0.269615412500948</v>
      </c>
      <c r="Z442" s="5">
        <f ca="1" t="shared" si="120"/>
        <v>0.0646171422225188</v>
      </c>
      <c r="AA442">
        <f ca="1" t="shared" si="111"/>
        <v>0</v>
      </c>
      <c r="AB442">
        <f ca="1" t="shared" si="107"/>
        <v>9802.3264</v>
      </c>
      <c r="AC442">
        <f ca="1" t="shared" si="121"/>
        <v>0</v>
      </c>
      <c r="AD442" s="5">
        <f ca="1" t="shared" si="106"/>
        <v>0</v>
      </c>
      <c r="AE442">
        <f ca="1">IF(X442&gt;=$Y$1,I442,0)</f>
        <v>0</v>
      </c>
    </row>
    <row r="443" spans="1:31">
      <c r="A443" cm="1">
        <f ca="1" t="array" ref="A443">INDEX(Sheet1!$A$2:$J$621,RANDBETWEEN(1,COUNTA(Sheet1!$A$2:$A$621)),COLUMN(A442))</f>
        <v>3275512</v>
      </c>
      <c r="B443" t="str">
        <f ca="1">VLOOKUP($A443,Sheet1!$A$2:$J$621,COLUMN(B443)-COLUMN($B$4)+2,FALSE)</f>
        <v>2025-04-19 07:16:43</v>
      </c>
      <c r="C443" t="str">
        <f ca="1">VLOOKUP($A443,Sheet1!$A$2:$J$621,COLUMN(C443)-COLUMN($B$4)+2,FALSE)</f>
        <v>小单32.36  小双35.28  大双32.36</v>
      </c>
      <c r="D443" t="str">
        <f ca="1">VLOOKUP($A443,Sheet1!$A$2:$J$621,COLUMN(D443)-COLUMN($B$4)+2,FALSE)</f>
        <v>小双</v>
      </c>
      <c r="E443">
        <f ca="1">VLOOKUP($A443,Sheet1!$A$2:$J$621,COLUMN(E443)-COLUMN($B$4)+2,FALSE)</f>
        <v>100</v>
      </c>
      <c r="F443">
        <f ca="1">VLOOKUP($A443,Sheet1!$A$2:$J$621,COLUMN(F443)-COLUMN($B$4)+2,FALSE)</f>
        <v>13</v>
      </c>
      <c r="G443" t="str">
        <f ca="1">VLOOKUP($A443,Sheet1!$A$2:$J$621,COLUMN(G443)-COLUMN($B$4)+2,FALSE)</f>
        <v>小单</v>
      </c>
      <c r="H443">
        <f ca="1">VLOOKUP($A443,Sheet1!$A$2:$J$621,COLUMN(H443)-COLUMN($B$4)+2,FALSE)</f>
        <v>0</v>
      </c>
      <c r="I443">
        <f ca="1">VLOOKUP($A443,Sheet1!$A$2:$J$621,COLUMN(I443)-COLUMN($B$4)+2,FALSE)</f>
        <v>-100</v>
      </c>
      <c r="J443" t="str">
        <f ca="1">VLOOKUP($A443,Sheet1!$A$2:$J$621,COLUMN(J443)-COLUMN($B$4)+2,FALSE)</f>
        <v>否</v>
      </c>
      <c r="K443">
        <f ca="1" t="shared" si="108"/>
        <v>0</v>
      </c>
      <c r="L443" s="7">
        <f ca="1" t="shared" si="109"/>
        <v>1</v>
      </c>
      <c r="M443" s="7" cm="1">
        <f ca="1" t="array" ref="M443">IF(L442="",IF(OR(G442=0,G442=""),M442,""),IF(ROW()&lt;32,"",AVERAGE(IF(OFFSET(L$2,ROW()-31,0,30,1)&lt;&gt;"",OFFSET(L$2,ROW()-31,0,30,1)))))</f>
        <v>0.766666666666667</v>
      </c>
      <c r="N443" s="8">
        <f ca="1" t="shared" si="122"/>
        <v>0.750537634408602</v>
      </c>
      <c r="O443" s="7">
        <f ca="1" t="array" ref="O443">IF(L442="","",IF(ROW()&lt;32,"",AVERAGE(IF(OFFSET(L$2,ROW()-21,0,20,1)&lt;&gt;"",OFFSET(L$2,ROW()-21,0,20,1)))))</f>
        <v>0.8</v>
      </c>
      <c r="P443" s="8">
        <f ca="1" t="shared" si="113"/>
        <v>0.812903225806452</v>
      </c>
      <c r="Q443" s="7">
        <f ca="1" t="shared" si="110"/>
        <v>-68.1</v>
      </c>
      <c r="R443" s="7">
        <f ca="1" t="shared" si="112"/>
        <v>8349.4067999999</v>
      </c>
      <c r="S443" s="14">
        <f ca="1" t="shared" si="114"/>
        <v>0.035948000387525</v>
      </c>
      <c r="T443" s="15">
        <f ca="1" t="shared" si="115"/>
        <v>0.750537634408602</v>
      </c>
      <c r="U443" s="14">
        <f ca="1" t="shared" si="116"/>
        <v>0.0530824638003266</v>
      </c>
      <c r="V443" s="9">
        <f ca="1" t="shared" si="117"/>
        <v>0.678922331834604</v>
      </c>
      <c r="W443" s="16">
        <f ca="1" t="shared" si="123"/>
        <v>1.17796142393671</v>
      </c>
      <c r="X443" s="17">
        <f ca="1" t="shared" si="118"/>
        <v>0.330655563435012</v>
      </c>
      <c r="Y443" s="9">
        <f ca="1" t="shared" si="119"/>
        <v>0.273135341632281</v>
      </c>
      <c r="Z443" s="5">
        <f ca="1" t="shared" si="120"/>
        <v>0.0649692399996721</v>
      </c>
      <c r="AA443">
        <f ca="1" t="shared" si="111"/>
        <v>0</v>
      </c>
      <c r="AB443">
        <f ca="1" t="shared" si="107"/>
        <v>9802.3264</v>
      </c>
      <c r="AC443">
        <f ca="1" t="shared" si="121"/>
        <v>0</v>
      </c>
      <c r="AD443" s="5">
        <f ca="1" t="shared" si="106"/>
        <v>0</v>
      </c>
      <c r="AE443">
        <f ca="1">IF(X443&gt;=$Y$1,I443,0)</f>
        <v>0</v>
      </c>
    </row>
    <row r="444" spans="1:31">
      <c r="A444" cm="1">
        <f ca="1" t="array" ref="A444">INDEX(Sheet1!$A$2:$J$621,RANDBETWEEN(1,COUNTA(Sheet1!$A$2:$A$621)),COLUMN(A443))</f>
        <v>3275413</v>
      </c>
      <c r="B444" t="str">
        <f ca="1">VLOOKUP($A444,Sheet1!$A$2:$J$621,COLUMN(B444)-COLUMN($B$4)+2,FALSE)</f>
        <v>2025-04-19 01:30:12</v>
      </c>
      <c r="C444" t="str">
        <f ca="1">VLOOKUP($A444,Sheet1!$A$2:$J$621,COLUMN(C444)-COLUMN($B$4)+2,FALSE)</f>
        <v>小单32.36  小双35.28  大双32.36</v>
      </c>
      <c r="D444" t="str">
        <f ca="1">VLOOKUP($A444,Sheet1!$A$2:$J$621,COLUMN(D444)-COLUMN($B$4)+2,FALSE)</f>
        <v>小双</v>
      </c>
      <c r="E444">
        <f ca="1">VLOOKUP($A444,Sheet1!$A$2:$J$621,COLUMN(E444)-COLUMN($B$4)+2,FALSE)</f>
        <v>100</v>
      </c>
      <c r="F444">
        <f ca="1">VLOOKUP($A444,Sheet1!$A$2:$J$621,COLUMN(F444)-COLUMN($B$4)+2,FALSE)</f>
        <v>7</v>
      </c>
      <c r="G444" t="str">
        <f ca="1">VLOOKUP($A444,Sheet1!$A$2:$J$621,COLUMN(G444)-COLUMN($B$4)+2,FALSE)</f>
        <v>小单</v>
      </c>
      <c r="H444">
        <f ca="1">VLOOKUP($A444,Sheet1!$A$2:$J$621,COLUMN(H444)-COLUMN($B$4)+2,FALSE)</f>
        <v>152.7392</v>
      </c>
      <c r="I444">
        <f ca="1">VLOOKUP($A444,Sheet1!$A$2:$J$621,COLUMN(I444)-COLUMN($B$4)+2,FALSE)</f>
        <v>52.7392</v>
      </c>
      <c r="J444" t="str">
        <f ca="1">VLOOKUP($A444,Sheet1!$A$2:$J$621,COLUMN(J444)-COLUMN($B$4)+2,FALSE)</f>
        <v>是</v>
      </c>
      <c r="K444">
        <f ca="1" t="shared" si="108"/>
        <v>1</v>
      </c>
      <c r="L444" s="7">
        <f ca="1" t="shared" si="109"/>
        <v>1</v>
      </c>
      <c r="M444" s="7" cm="1">
        <f ca="1" t="array" ref="M444">IF(L443="",IF(OR(G443=0,G443=""),M443,""),IF(ROW()&lt;32,"",AVERAGE(IF(OFFSET(L$2,ROW()-31,0,30,1)&lt;&gt;"",OFFSET(L$2,ROW()-31,0,30,1)))))</f>
        <v>0.766666666666667</v>
      </c>
      <c r="N444" s="8">
        <f ca="1" t="shared" si="122"/>
        <v>0.781720430107527</v>
      </c>
      <c r="O444" s="7">
        <f ca="1" t="array" ref="O444">IF(L443="","",IF(ROW()&lt;32,"",AVERAGE(IF(OFFSET(L$2,ROW()-21,0,20,1)&lt;&gt;"",OFFSET(L$2,ROW()-21,0,20,1)))))</f>
        <v>0.8</v>
      </c>
      <c r="P444" s="8">
        <f ca="1" t="shared" si="113"/>
        <v>0.812903225806452</v>
      </c>
      <c r="Q444" s="7">
        <f ca="1" t="shared" si="110"/>
        <v>52.7392</v>
      </c>
      <c r="R444" s="7">
        <f ca="1" t="shared" si="112"/>
        <v>8402.1459999999</v>
      </c>
      <c r="S444" s="14">
        <f ca="1" t="shared" si="114"/>
        <v>0.0214780592211619</v>
      </c>
      <c r="T444" s="15">
        <f ca="1" t="shared" si="115"/>
        <v>0.781720430107527</v>
      </c>
      <c r="U444" s="14">
        <f ca="1" t="shared" si="116"/>
        <v>0.0530824638003266</v>
      </c>
      <c r="V444" s="9">
        <f ca="1" t="shared" si="117"/>
        <v>0.77346241168374</v>
      </c>
      <c r="W444" s="16">
        <f ca="1" t="shared" si="123"/>
        <v>1.17797451196071</v>
      </c>
      <c r="X444" s="17">
        <f ca="1" t="shared" si="118"/>
        <v>0.342006457012201</v>
      </c>
      <c r="Y444" s="9">
        <f ca="1" t="shared" si="119"/>
        <v>0.278556771553442</v>
      </c>
      <c r="Z444" s="5">
        <f ca="1" t="shared" si="120"/>
        <v>0.0636915459326588</v>
      </c>
      <c r="AA444">
        <f ca="1" t="shared" si="111"/>
        <v>0</v>
      </c>
      <c r="AB444">
        <f ca="1" t="shared" si="107"/>
        <v>9802.3264</v>
      </c>
      <c r="AC444">
        <f ca="1" t="shared" si="121"/>
        <v>1</v>
      </c>
      <c r="AD444" s="5">
        <f ca="1" t="shared" si="106"/>
        <v>0</v>
      </c>
      <c r="AE444">
        <f ca="1">IF(X444&gt;=$Y$1,I444,0)</f>
        <v>0</v>
      </c>
    </row>
    <row r="445" spans="1:31">
      <c r="A445" cm="1">
        <f ca="1" t="array" ref="A445">INDEX(Sheet1!$A$2:$J$621,RANDBETWEEN(1,COUNTA(Sheet1!$A$2:$A$621)),COLUMN(A444))</f>
        <v>3275637</v>
      </c>
      <c r="B445" t="str">
        <f ca="1">VLOOKUP($A445,Sheet1!$A$2:$J$621,COLUMN(B445)-COLUMN($B$4)+2,FALSE)</f>
        <v>2025-04-19 14:34:20</v>
      </c>
      <c r="C445" t="str">
        <f ca="1">VLOOKUP($A445,Sheet1!$A$2:$J$621,COLUMN(C445)-COLUMN($B$4)+2,FALSE)</f>
        <v>大双31.45  小双34.28  大单34.28</v>
      </c>
      <c r="D445" t="str">
        <f ca="1">VLOOKUP($A445,Sheet1!$A$2:$J$621,COLUMN(D445)-COLUMN($B$4)+2,FALSE)</f>
        <v>大双</v>
      </c>
      <c r="E445">
        <f ca="1">VLOOKUP($A445,Sheet1!$A$2:$J$621,COLUMN(E445)-COLUMN($B$4)+2,FALSE)</f>
        <v>100.01</v>
      </c>
      <c r="F445">
        <f ca="1">VLOOKUP($A445,Sheet1!$A$2:$J$621,COLUMN(F445)-COLUMN($B$4)+2,FALSE)</f>
        <v>7</v>
      </c>
      <c r="G445" t="str">
        <f ca="1">VLOOKUP($A445,Sheet1!$A$2:$J$621,COLUMN(G445)-COLUMN($B$4)+2,FALSE)</f>
        <v>小单</v>
      </c>
      <c r="H445">
        <f ca="1">VLOOKUP($A445,Sheet1!$A$2:$J$621,COLUMN(H445)-COLUMN($B$4)+2,FALSE)</f>
        <v>0</v>
      </c>
      <c r="I445">
        <f ca="1">VLOOKUP($A445,Sheet1!$A$2:$J$621,COLUMN(I445)-COLUMN($B$4)+2,FALSE)</f>
        <v>-100.01</v>
      </c>
      <c r="J445" t="str">
        <f ca="1">VLOOKUP($A445,Sheet1!$A$2:$J$621,COLUMN(J445)-COLUMN($B$4)+2,FALSE)</f>
        <v>否</v>
      </c>
      <c r="K445">
        <f ca="1" t="shared" si="108"/>
        <v>0</v>
      </c>
      <c r="L445" s="7">
        <f ca="1" t="shared" si="109"/>
        <v>0</v>
      </c>
      <c r="M445" s="7" cm="1">
        <f ca="1" t="array" ref="M445">IF(L444="",IF(OR(G444=0,G444=""),M444,""),IF(ROW()&lt;32,"",AVERAGE(IF(OFFSET(L$2,ROW()-31,0,30,1)&lt;&gt;"",OFFSET(L$2,ROW()-31,0,30,1)))))</f>
        <v>0.766666666666667</v>
      </c>
      <c r="N445" s="8">
        <f ca="1" t="shared" si="122"/>
        <v>0.781720430107527</v>
      </c>
      <c r="O445" s="7">
        <f ca="1" t="array" ref="O445">IF(L444="","",IF(ROW()&lt;32,"",AVERAGE(IF(OFFSET(L$2,ROW()-21,0,20,1)&lt;&gt;"",OFFSET(L$2,ROW()-21,0,20,1)))))</f>
        <v>0.75</v>
      </c>
      <c r="P445" s="8">
        <f ca="1" t="shared" si="113"/>
        <v>0.766129032258065</v>
      </c>
      <c r="Q445" s="7">
        <f ca="1" t="shared" si="110"/>
        <v>-100.01</v>
      </c>
      <c r="R445" s="7">
        <f ca="1" t="shared" si="112"/>
        <v>8302.13599999989</v>
      </c>
      <c r="S445" s="14">
        <f ca="1" t="shared" si="114"/>
        <v>0.0406631373746596</v>
      </c>
      <c r="T445" s="15">
        <f ca="1" t="shared" si="115"/>
        <v>0.781720430107527</v>
      </c>
      <c r="U445" s="14">
        <f ca="1" t="shared" si="116"/>
        <v>0.0530824638003266</v>
      </c>
      <c r="V445" s="9">
        <f ca="1" t="shared" si="117"/>
        <v>0.833751790781475</v>
      </c>
      <c r="W445" s="16">
        <f ca="1" t="shared" si="123"/>
        <v>1.18275790806973</v>
      </c>
      <c r="X445" s="17">
        <f ca="1" t="shared" si="118"/>
        <v>0.354269257978926</v>
      </c>
      <c r="Y445" s="9">
        <f ca="1" t="shared" si="119"/>
        <v>0.283920597089383</v>
      </c>
      <c r="Z445" s="5">
        <f ca="1" t="shared" si="120"/>
        <v>0.0630629907605789</v>
      </c>
      <c r="AA445">
        <f ca="1" t="shared" si="111"/>
        <v>0</v>
      </c>
      <c r="AB445">
        <f ca="1" t="shared" si="107"/>
        <v>9802.3264</v>
      </c>
      <c r="AC445">
        <f ca="1" t="shared" si="121"/>
        <v>0</v>
      </c>
      <c r="AD445" s="5">
        <f ca="1" t="shared" si="106"/>
        <v>0</v>
      </c>
      <c r="AE445">
        <f ca="1">IF(X445&gt;=$Y$1,I445,0)</f>
        <v>0</v>
      </c>
    </row>
    <row r="446" spans="1:31">
      <c r="A446" cm="1">
        <f ca="1" t="array" ref="A446">INDEX(Sheet1!$A$2:$J$621,RANDBETWEEN(1,COUNTA(Sheet1!$A$2:$A$621)),COLUMN(A445))</f>
        <v>3275760</v>
      </c>
      <c r="B446" t="str">
        <f ca="1">VLOOKUP($A446,Sheet1!$A$2:$J$621,COLUMN(B446)-COLUMN($B$4)+2,FALSE)</f>
        <v>2025-04-19 22:17:50</v>
      </c>
      <c r="C446" t="str">
        <f ca="1">VLOOKUP($A446,Sheet1!$A$2:$J$621,COLUMN(C446)-COLUMN($B$4)+2,FALSE)</f>
        <v>小单32.36  小双35.28  大双32.36</v>
      </c>
      <c r="D446" t="str">
        <f ca="1">VLOOKUP($A446,Sheet1!$A$2:$J$621,COLUMN(D446)-COLUMN($B$4)+2,FALSE)</f>
        <v>小双</v>
      </c>
      <c r="E446">
        <f ca="1">VLOOKUP($A446,Sheet1!$A$2:$J$621,COLUMN(E446)-COLUMN($B$4)+2,FALSE)</f>
        <v>100</v>
      </c>
      <c r="F446">
        <f ca="1">VLOOKUP($A446,Sheet1!$A$2:$J$621,COLUMN(F446)-COLUMN($B$4)+2,FALSE)</f>
        <v>13</v>
      </c>
      <c r="G446" t="str">
        <f ca="1">VLOOKUP($A446,Sheet1!$A$2:$J$621,COLUMN(G446)-COLUMN($B$4)+2,FALSE)</f>
        <v>小单</v>
      </c>
      <c r="H446">
        <f ca="1">VLOOKUP($A446,Sheet1!$A$2:$J$621,COLUMN(H446)-COLUMN($B$4)+2,FALSE)</f>
        <v>0</v>
      </c>
      <c r="I446">
        <f ca="1">VLOOKUP($A446,Sheet1!$A$2:$J$621,COLUMN(I446)-COLUMN($B$4)+2,FALSE)</f>
        <v>-100</v>
      </c>
      <c r="J446" t="str">
        <f ca="1">VLOOKUP($A446,Sheet1!$A$2:$J$621,COLUMN(J446)-COLUMN($B$4)+2,FALSE)</f>
        <v>否</v>
      </c>
      <c r="K446">
        <f ca="1" t="shared" si="108"/>
        <v>0</v>
      </c>
      <c r="L446" s="7">
        <f ca="1" t="shared" si="109"/>
        <v>1</v>
      </c>
      <c r="M446" s="7" cm="1">
        <f ca="1" t="array" ref="M446">IF(L445="",IF(OR(G445=0,G445=""),M445,""),IF(ROW()&lt;32,"",AVERAGE(IF(OFFSET(L$2,ROW()-31,0,30,1)&lt;&gt;"",OFFSET(L$2,ROW()-31,0,30,1)))))</f>
        <v>0.766666666666667</v>
      </c>
      <c r="N446" s="8">
        <f ca="1" t="shared" si="122"/>
        <v>0.717204301075269</v>
      </c>
      <c r="O446" s="7">
        <f ca="1" t="array" ref="O446">IF(L445="","",IF(ROW()&lt;32,"",AVERAGE(IF(OFFSET(L$2,ROW()-21,0,20,1)&lt;&gt;"",OFFSET(L$2,ROW()-21,0,20,1)))))</f>
        <v>0.75</v>
      </c>
      <c r="P446" s="8">
        <f ca="1" t="shared" si="113"/>
        <v>0.701612903225806</v>
      </c>
      <c r="Q446" s="7">
        <f ca="1" t="shared" si="110"/>
        <v>-68.1</v>
      </c>
      <c r="R446" s="7">
        <f ca="1" t="shared" si="112"/>
        <v>8234.03599999989</v>
      </c>
      <c r="S446" s="14">
        <f ca="1" t="shared" si="114"/>
        <v>0.0221444924698658</v>
      </c>
      <c r="T446" s="15">
        <f ca="1" t="shared" si="115"/>
        <v>0.717204301075269</v>
      </c>
      <c r="U446" s="14">
        <f ca="1" t="shared" si="116"/>
        <v>0.0530824638003266</v>
      </c>
      <c r="V446" s="9">
        <f ca="1" t="shared" si="117"/>
        <v>0.953247753309878</v>
      </c>
      <c r="W446" s="16">
        <f ca="1" t="shared" si="123"/>
        <v>1.18275790806973</v>
      </c>
      <c r="X446" s="17">
        <f ca="1" t="shared" si="118"/>
        <v>0.347760034953876</v>
      </c>
      <c r="Y446" s="9">
        <f ca="1" t="shared" si="119"/>
        <v>0.289807959603252</v>
      </c>
      <c r="Z446" s="5">
        <f ca="1" t="shared" si="120"/>
        <v>0.0604494869456101</v>
      </c>
      <c r="AA446">
        <f ca="1" t="shared" si="111"/>
        <v>0</v>
      </c>
      <c r="AB446">
        <f ca="1" t="shared" si="107"/>
        <v>9802.3264</v>
      </c>
      <c r="AC446">
        <f ca="1" t="shared" si="121"/>
        <v>0</v>
      </c>
      <c r="AD446" s="5">
        <f ca="1" t="shared" si="106"/>
        <v>0</v>
      </c>
      <c r="AE446">
        <f ca="1">IF(X446&gt;=$Y$1,I446,0)</f>
        <v>0</v>
      </c>
    </row>
    <row r="447" spans="1:31">
      <c r="A447" cm="1">
        <f ca="1" t="array" ref="A447">INDEX(Sheet1!$A$2:$J$621,RANDBETWEEN(1,COUNTA(Sheet1!$A$2:$A$621)),COLUMN(A446))</f>
        <v>3275954</v>
      </c>
      <c r="B447" t="str">
        <f ca="1">VLOOKUP($A447,Sheet1!$A$2:$J$621,COLUMN(B447)-COLUMN($B$4)+2,FALSE)</f>
        <v>2025-04-20 09:36:44</v>
      </c>
      <c r="C447" t="str">
        <f ca="1">VLOOKUP($A447,Sheet1!$A$2:$J$621,COLUMN(C447)-COLUMN($B$4)+2,FALSE)</f>
        <v>小单32.36  小双35.28  大双32.36</v>
      </c>
      <c r="D447" t="str">
        <f ca="1">VLOOKUP($A447,Sheet1!$A$2:$J$621,COLUMN(D447)-COLUMN($B$4)+2,FALSE)</f>
        <v>小双</v>
      </c>
      <c r="E447">
        <f ca="1">VLOOKUP($A447,Sheet1!$A$2:$J$621,COLUMN(E447)-COLUMN($B$4)+2,FALSE)</f>
        <v>100</v>
      </c>
      <c r="F447">
        <f ca="1">VLOOKUP($A447,Sheet1!$A$2:$J$621,COLUMN(F447)-COLUMN($B$4)+2,FALSE)</f>
        <v>9</v>
      </c>
      <c r="G447" t="str">
        <f ca="1">VLOOKUP($A447,Sheet1!$A$2:$J$621,COLUMN(G447)-COLUMN($B$4)+2,FALSE)</f>
        <v>小单</v>
      </c>
      <c r="H447">
        <f ca="1">VLOOKUP($A447,Sheet1!$A$2:$J$621,COLUMN(H447)-COLUMN($B$4)+2,FALSE)</f>
        <v>152.7392</v>
      </c>
      <c r="I447">
        <f ca="1">VLOOKUP($A447,Sheet1!$A$2:$J$621,COLUMN(I447)-COLUMN($B$4)+2,FALSE)</f>
        <v>52.7392</v>
      </c>
      <c r="J447" t="str">
        <f ca="1">VLOOKUP($A447,Sheet1!$A$2:$J$621,COLUMN(J447)-COLUMN($B$4)+2,FALSE)</f>
        <v>是</v>
      </c>
      <c r="K447">
        <f ca="1" t="shared" si="108"/>
        <v>1</v>
      </c>
      <c r="L447" s="7">
        <f ca="1" t="shared" si="109"/>
        <v>1</v>
      </c>
      <c r="M447" s="7" cm="1">
        <f ca="1" t="array" ref="M447">IF(L446="",IF(OR(G446=0,G446=""),M446,""),IF(ROW()&lt;32,"",AVERAGE(IF(OFFSET(L$2,ROW()-31,0,30,1)&lt;&gt;"",OFFSET(L$2,ROW()-31,0,30,1)))))</f>
        <v>0.766666666666667</v>
      </c>
      <c r="N447" s="8">
        <f ca="1" t="shared" si="122"/>
        <v>0.781720430107527</v>
      </c>
      <c r="O447" s="7">
        <f ca="1" t="array" ref="O447">IF(L446="","",IF(ROW()&lt;32,"",AVERAGE(IF(OFFSET(L$2,ROW()-21,0,20,1)&lt;&gt;"",OFFSET(L$2,ROW()-21,0,20,1)))))</f>
        <v>0.75</v>
      </c>
      <c r="P447" s="8">
        <f ca="1" t="shared" si="113"/>
        <v>0.766129032258065</v>
      </c>
      <c r="Q447" s="7">
        <f ca="1" t="shared" si="110"/>
        <v>52.7392</v>
      </c>
      <c r="R447" s="7">
        <f ca="1" t="shared" si="112"/>
        <v>8286.77519999989</v>
      </c>
      <c r="S447" s="14">
        <f ca="1" t="shared" si="114"/>
        <v>0.00775224158415475</v>
      </c>
      <c r="T447" s="15">
        <f ca="1" t="shared" si="115"/>
        <v>0.781720430107527</v>
      </c>
      <c r="U447" s="14">
        <f ca="1" t="shared" si="116"/>
        <v>0.0530824638003266</v>
      </c>
      <c r="V447" s="9">
        <f ca="1" t="shared" si="117"/>
        <v>1.06714297032482</v>
      </c>
      <c r="W447" s="16">
        <f ca="1" t="shared" si="123"/>
        <v>1.01605311840645</v>
      </c>
      <c r="X447" s="17">
        <f ca="1" t="shared" si="118"/>
        <v>0.35106462822978</v>
      </c>
      <c r="Y447" s="9">
        <f ca="1" t="shared" si="119"/>
        <v>0.295520601061596</v>
      </c>
      <c r="Z447" s="5">
        <f ca="1" t="shared" si="120"/>
        <v>0.0578130849912035</v>
      </c>
      <c r="AA447">
        <f ca="1" t="shared" si="111"/>
        <v>0</v>
      </c>
      <c r="AB447">
        <f ca="1" t="shared" si="107"/>
        <v>9802.3264</v>
      </c>
      <c r="AC447">
        <f ca="1" t="shared" si="121"/>
        <v>1</v>
      </c>
      <c r="AD447" s="5">
        <f ca="1" t="shared" si="106"/>
        <v>0</v>
      </c>
      <c r="AE447">
        <f ca="1">IF(X447&gt;=$Y$1,I447,0)</f>
        <v>0</v>
      </c>
    </row>
    <row r="448" spans="1:31">
      <c r="A448" cm="1">
        <f ca="1" t="array" ref="A448">INDEX(Sheet1!$A$2:$J$621,RANDBETWEEN(1,COUNTA(Sheet1!$A$2:$A$621)),COLUMN(A447))</f>
        <v>3276081</v>
      </c>
      <c r="B448" t="str">
        <f ca="1">VLOOKUP($A448,Sheet1!$A$2:$J$621,COLUMN(B448)-COLUMN($B$4)+2,FALSE)</f>
        <v>2025-04-20 17:01:17</v>
      </c>
      <c r="C448" t="str">
        <f ca="1">VLOOKUP($A448,Sheet1!$A$2:$J$621,COLUMN(C448)-COLUMN($B$4)+2,FALSE)</f>
        <v>小单32.36  小双35.28  大双32.36</v>
      </c>
      <c r="D448" t="str">
        <f ca="1">VLOOKUP($A448,Sheet1!$A$2:$J$621,COLUMN(D448)-COLUMN($B$4)+2,FALSE)</f>
        <v>小双</v>
      </c>
      <c r="E448">
        <f ca="1">VLOOKUP($A448,Sheet1!$A$2:$J$621,COLUMN(E448)-COLUMN($B$4)+2,FALSE)</f>
        <v>100</v>
      </c>
      <c r="F448">
        <f ca="1">VLOOKUP($A448,Sheet1!$A$2:$J$621,COLUMN(F448)-COLUMN($B$4)+2,FALSE)</f>
        <v>21</v>
      </c>
      <c r="G448" t="str">
        <f ca="1">VLOOKUP($A448,Sheet1!$A$2:$J$621,COLUMN(G448)-COLUMN($B$4)+2,FALSE)</f>
        <v>大单</v>
      </c>
      <c r="H448">
        <f ca="1">VLOOKUP($A448,Sheet1!$A$2:$J$621,COLUMN(H448)-COLUMN($B$4)+2,FALSE)</f>
        <v>0</v>
      </c>
      <c r="I448">
        <f ca="1">VLOOKUP($A448,Sheet1!$A$2:$J$621,COLUMN(I448)-COLUMN($B$4)+2,FALSE)</f>
        <v>-100</v>
      </c>
      <c r="J448" t="str">
        <f ca="1">VLOOKUP($A448,Sheet1!$A$2:$J$621,COLUMN(J448)-COLUMN($B$4)+2,FALSE)</f>
        <v>否</v>
      </c>
      <c r="K448">
        <f ca="1" t="shared" si="108"/>
        <v>0</v>
      </c>
      <c r="L448" s="7">
        <f ca="1" t="shared" si="109"/>
        <v>0</v>
      </c>
      <c r="M448" s="7" cm="1">
        <f ca="1" t="array" ref="M448">IF(L447="",IF(OR(G447=0,G447=""),M447,""),IF(ROW()&lt;32,"",AVERAGE(IF(OFFSET(L$2,ROW()-31,0,30,1)&lt;&gt;"",OFFSET(L$2,ROW()-31,0,30,1)))))</f>
        <v>0.766666666666667</v>
      </c>
      <c r="N448" s="8">
        <f ca="1" t="shared" si="122"/>
        <v>0.781720430107527</v>
      </c>
      <c r="O448" s="7">
        <f ca="1" t="array" ref="O448">IF(L447="","",IF(ROW()&lt;32,"",AVERAGE(IF(OFFSET(L$2,ROW()-21,0,20,1)&lt;&gt;"",OFFSET(L$2,ROW()-21,0,20,1)))))</f>
        <v>0.75</v>
      </c>
      <c r="P448" s="8">
        <f ca="1" t="shared" si="113"/>
        <v>0.766129032258065</v>
      </c>
      <c r="Q448" s="7">
        <f ca="1" t="shared" si="110"/>
        <v>-100</v>
      </c>
      <c r="R448" s="7">
        <f ca="1" t="shared" si="112"/>
        <v>8186.77519999989</v>
      </c>
      <c r="S448" s="14">
        <f ca="1" t="shared" si="114"/>
        <v>0.0267747292026569</v>
      </c>
      <c r="T448" s="15">
        <f ca="1" t="shared" si="115"/>
        <v>0.781720430107527</v>
      </c>
      <c r="U448" s="14">
        <f ca="1" t="shared" si="116"/>
        <v>0.0530824638003266</v>
      </c>
      <c r="V448" s="9">
        <f ca="1" t="shared" si="117"/>
        <v>1.14676139163147</v>
      </c>
      <c r="W448" s="16">
        <f ca="1" t="shared" si="123"/>
        <v>1.02036978890633</v>
      </c>
      <c r="X448" s="17">
        <f ca="1" t="shared" si="118"/>
        <v>0.365164883695984</v>
      </c>
      <c r="Y448" s="9">
        <f ca="1" t="shared" si="119"/>
        <v>0.301633121381635</v>
      </c>
      <c r="Z448" s="5">
        <f ca="1" t="shared" si="120"/>
        <v>0.0550954348127419</v>
      </c>
      <c r="AA448">
        <f ca="1" t="shared" si="111"/>
        <v>0</v>
      </c>
      <c r="AB448">
        <f ca="1" t="shared" si="107"/>
        <v>9802.3264</v>
      </c>
      <c r="AC448">
        <f ca="1" t="shared" si="121"/>
        <v>0</v>
      </c>
      <c r="AD448" s="5">
        <f ca="1" t="shared" ref="AD448:AD511" si="124">IF(OR(SUM(AC429:AC448)&gt;3,SUM(AC439:AC448)&gt;2),0,AA448)</f>
        <v>0</v>
      </c>
      <c r="AE448">
        <f ca="1">IF(X448&gt;=$Y$1,I448,0)</f>
        <v>0</v>
      </c>
    </row>
    <row r="449" spans="1:31">
      <c r="A449" cm="1">
        <f ca="1" t="array" ref="A449">INDEX(Sheet1!$A$2:$J$621,RANDBETWEEN(1,COUNTA(Sheet1!$A$2:$A$621)),COLUMN(A448))</f>
        <v>3275422</v>
      </c>
      <c r="B449" t="str">
        <f ca="1">VLOOKUP($A449,Sheet1!$A$2:$J$621,COLUMN(B449)-COLUMN($B$4)+2,FALSE)</f>
        <v>2025-04-19 02:01:48</v>
      </c>
      <c r="C449" t="str">
        <f ca="1">VLOOKUP($A449,Sheet1!$A$2:$J$621,COLUMN(C449)-COLUMN($B$4)+2,FALSE)</f>
        <v>小单32.36  小双35.28  大双32.36</v>
      </c>
      <c r="D449" t="str">
        <f ca="1">VLOOKUP($A449,Sheet1!$A$2:$J$621,COLUMN(D449)-COLUMN($B$4)+2,FALSE)</f>
        <v>小双</v>
      </c>
      <c r="E449">
        <f ca="1">VLOOKUP($A449,Sheet1!$A$2:$J$621,COLUMN(E449)-COLUMN($B$4)+2,FALSE)</f>
        <v>100</v>
      </c>
      <c r="F449">
        <f ca="1">VLOOKUP($A449,Sheet1!$A$2:$J$621,COLUMN(F449)-COLUMN($B$4)+2,FALSE)</f>
        <v>10</v>
      </c>
      <c r="G449" t="str">
        <f ca="1">VLOOKUP($A449,Sheet1!$A$2:$J$621,COLUMN(G449)-COLUMN($B$4)+2,FALSE)</f>
        <v>小双</v>
      </c>
      <c r="H449">
        <f ca="1">VLOOKUP($A449,Sheet1!$A$2:$J$621,COLUMN(H449)-COLUMN($B$4)+2,FALSE)</f>
        <v>152.7624</v>
      </c>
      <c r="I449">
        <f ca="1">VLOOKUP($A449,Sheet1!$A$2:$J$621,COLUMN(I449)-COLUMN($B$4)+2,FALSE)</f>
        <v>52.7624</v>
      </c>
      <c r="J449" t="str">
        <f ca="1">VLOOKUP($A449,Sheet1!$A$2:$J$621,COLUMN(J449)-COLUMN($B$4)+2,FALSE)</f>
        <v>是</v>
      </c>
      <c r="K449">
        <f ca="1" t="shared" si="108"/>
        <v>1</v>
      </c>
      <c r="L449" s="7">
        <f ca="1" t="shared" si="109"/>
        <v>1</v>
      </c>
      <c r="M449" s="7" cm="1">
        <f ca="1" t="array" ref="M449">IF(L448="",IF(OR(G448=0,G448=""),M448,""),IF(ROW()&lt;32,"",AVERAGE(IF(OFFSET(L$2,ROW()-31,0,30,1)&lt;&gt;"",OFFSET(L$2,ROW()-31,0,30,1)))))</f>
        <v>0.8</v>
      </c>
      <c r="N449" s="8">
        <f ca="1" t="shared" si="122"/>
        <v>0.717204301075269</v>
      </c>
      <c r="O449" s="7">
        <f ca="1" t="array" ref="O449">IF(L448="","",IF(ROW()&lt;32,"",AVERAGE(IF(OFFSET(L$2,ROW()-21,0,20,1)&lt;&gt;"",OFFSET(L$2,ROW()-21,0,20,1)))))</f>
        <v>0.75</v>
      </c>
      <c r="P449" s="8">
        <f ca="1" t="shared" si="113"/>
        <v>0.701612903225806</v>
      </c>
      <c r="Q449" s="7">
        <f ca="1" t="shared" si="110"/>
        <v>52.7624</v>
      </c>
      <c r="R449" s="7">
        <f ca="1" t="shared" si="112"/>
        <v>8239.53759999989</v>
      </c>
      <c r="S449" s="14">
        <f ca="1" t="shared" si="114"/>
        <v>0.0271106442447704</v>
      </c>
      <c r="T449" s="15">
        <f ca="1" t="shared" si="115"/>
        <v>0.717204301075269</v>
      </c>
      <c r="U449" s="14">
        <f ca="1" t="shared" si="116"/>
        <v>0.0530824638003266</v>
      </c>
      <c r="V449" s="9">
        <f ca="1" t="shared" si="117"/>
        <v>1.23547509379712</v>
      </c>
      <c r="W449" s="16">
        <f ca="1" t="shared" si="123"/>
        <v>1.02037999240015</v>
      </c>
      <c r="X449" s="17">
        <f ca="1" t="shared" si="118"/>
        <v>0.361234822968114</v>
      </c>
      <c r="Y449" s="9">
        <f ca="1" t="shared" si="119"/>
        <v>0.308079243711871</v>
      </c>
      <c r="Z449" s="5">
        <f ca="1" t="shared" si="120"/>
        <v>0.0501575454966751</v>
      </c>
      <c r="AA449">
        <f ca="1" t="shared" si="111"/>
        <v>0</v>
      </c>
      <c r="AB449">
        <f ca="1" t="shared" ref="AB449:AB512" si="125">IF(AA449="",AB448,AA449+AB448)</f>
        <v>9802.3264</v>
      </c>
      <c r="AC449">
        <f ca="1" t="shared" si="121"/>
        <v>0</v>
      </c>
      <c r="AD449" s="5">
        <f ca="1" t="shared" si="124"/>
        <v>0</v>
      </c>
      <c r="AE449">
        <f ca="1">IF(X449&gt;=$Y$1,I449,0)</f>
        <v>0</v>
      </c>
    </row>
    <row r="450" spans="1:31">
      <c r="A450" cm="1">
        <f ca="1" t="array" ref="A450">INDEX(Sheet1!$A$2:$J$621,RANDBETWEEN(1,COUNTA(Sheet1!$A$2:$A$621)),COLUMN(A449))</f>
        <v>3275958</v>
      </c>
      <c r="B450" t="str">
        <f ca="1">VLOOKUP($A450,Sheet1!$A$2:$J$621,COLUMN(B450)-COLUMN($B$4)+2,FALSE)</f>
        <v>2025-04-20 09:50:48</v>
      </c>
      <c r="C450" t="str">
        <f ca="1">VLOOKUP($A450,Sheet1!$A$2:$J$621,COLUMN(C450)-COLUMN($B$4)+2,FALSE)</f>
        <v>小单32.36  小双35.28  大双32.36</v>
      </c>
      <c r="D450" t="str">
        <f ca="1">VLOOKUP($A450,Sheet1!$A$2:$J$621,COLUMN(D450)-COLUMN($B$4)+2,FALSE)</f>
        <v>小双</v>
      </c>
      <c r="E450">
        <f ca="1">VLOOKUP($A450,Sheet1!$A$2:$J$621,COLUMN(E450)-COLUMN($B$4)+2,FALSE)</f>
        <v>100</v>
      </c>
      <c r="F450">
        <f ca="1">VLOOKUP($A450,Sheet1!$A$2:$J$621,COLUMN(F450)-COLUMN($B$4)+2,FALSE)</f>
        <v>11</v>
      </c>
      <c r="G450" t="str">
        <f ca="1">VLOOKUP($A450,Sheet1!$A$2:$J$621,COLUMN(G450)-COLUMN($B$4)+2,FALSE)</f>
        <v>小单</v>
      </c>
      <c r="H450">
        <f ca="1">VLOOKUP($A450,Sheet1!$A$2:$J$621,COLUMN(H450)-COLUMN($B$4)+2,FALSE)</f>
        <v>152.7392</v>
      </c>
      <c r="I450">
        <f ca="1">VLOOKUP($A450,Sheet1!$A$2:$J$621,COLUMN(I450)-COLUMN($B$4)+2,FALSE)</f>
        <v>52.7392</v>
      </c>
      <c r="J450" t="str">
        <f ca="1">VLOOKUP($A450,Sheet1!$A$2:$J$621,COLUMN(J450)-COLUMN($B$4)+2,FALSE)</f>
        <v>是</v>
      </c>
      <c r="K450">
        <f ca="1" t="shared" ref="K450:K513" si="126">IF(J450="是",1,IF(J450="否",0,""))</f>
        <v>1</v>
      </c>
      <c r="L450" s="7">
        <f ca="1" t="shared" ref="L450:L513" si="127">IF(G450="","",IF(F450="待开奖","",IF(MID(D450,1,1)=MID(G450,1,1),1,IF(MID(D450,2,1)=MID(G450,2,1),1,0))))</f>
        <v>1</v>
      </c>
      <c r="M450" s="7" cm="1">
        <f ca="1" t="array" ref="M450">IF(L449="",IF(OR(G449=0,G449=""),M449,""),IF(ROW()&lt;32,"",AVERAGE(IF(OFFSET(L$2,ROW()-31,0,30,1)&lt;&gt;"",OFFSET(L$2,ROW()-31,0,30,1)))))</f>
        <v>0.8</v>
      </c>
      <c r="N450" s="8">
        <f ca="1" t="shared" si="122"/>
        <v>0.812903225806452</v>
      </c>
      <c r="O450" s="7">
        <f ca="1" t="array" ref="O450">IF(L449="","",IF(ROW()&lt;32,"",AVERAGE(IF(OFFSET(L$2,ROW()-21,0,20,1)&lt;&gt;"",OFFSET(L$2,ROW()-21,0,20,1)))))</f>
        <v>0.75</v>
      </c>
      <c r="P450" s="8">
        <f ca="1" t="shared" si="113"/>
        <v>0.766129032258065</v>
      </c>
      <c r="Q450" s="7">
        <f ca="1" t="shared" ref="Q450:Q513" si="128">IF(OR(F450=13,F450=14),IF(L450=1,-68.1,I450),I450)</f>
        <v>52.7392</v>
      </c>
      <c r="R450" s="7">
        <f ca="1" t="shared" si="112"/>
        <v>8292.27679999989</v>
      </c>
      <c r="S450" s="14">
        <f ca="1" t="shared" si="114"/>
        <v>0.0274881473089671</v>
      </c>
      <c r="T450" s="15">
        <f ca="1" t="shared" si="115"/>
        <v>0.812903225806452</v>
      </c>
      <c r="U450" s="14">
        <f ca="1" t="shared" si="116"/>
        <v>0.0473298815749103</v>
      </c>
      <c r="V450" s="9">
        <f ca="1" t="shared" si="117"/>
        <v>1.33571965317974</v>
      </c>
      <c r="W450" s="16">
        <f ca="1" t="shared" si="123"/>
        <v>1.19237661385303</v>
      </c>
      <c r="X450" s="17">
        <f ca="1" t="shared" si="118"/>
        <v>0.409437751584784</v>
      </c>
      <c r="Y450" s="9">
        <f ca="1" t="shared" si="119"/>
        <v>0.316167341260514</v>
      </c>
      <c r="Z450" s="5">
        <f ca="1" t="shared" si="120"/>
        <v>0.0461241518916675</v>
      </c>
      <c r="AA450">
        <f ca="1" t="shared" ref="AA450:AA513" si="129">IF(X450="","",IF(X450&gt;0,IF(X450&gt;Y450+Z450*$AC$1,I450,0),0))</f>
        <v>52.7392</v>
      </c>
      <c r="AB450">
        <f ca="1" t="shared" si="125"/>
        <v>9855.0656</v>
      </c>
      <c r="AC450">
        <f ca="1" t="shared" si="121"/>
        <v>0</v>
      </c>
      <c r="AD450" s="5">
        <f ca="1" t="shared" si="124"/>
        <v>52.7392</v>
      </c>
      <c r="AE450">
        <f ca="1">IF(X450&gt;=$Y$1,I450,0)</f>
        <v>52.7392</v>
      </c>
    </row>
    <row r="451" spans="1:31">
      <c r="A451" cm="1">
        <f ca="1" t="array" ref="A451">INDEX(Sheet1!$A$2:$J$621,RANDBETWEEN(1,COUNTA(Sheet1!$A$2:$A$621)),COLUMN(A450))</f>
        <v>3275626</v>
      </c>
      <c r="B451" t="str">
        <f ca="1">VLOOKUP($A451,Sheet1!$A$2:$J$621,COLUMN(B451)-COLUMN($B$4)+2,FALSE)</f>
        <v>2025-04-19 13:55:41</v>
      </c>
      <c r="C451" t="str">
        <f ca="1">VLOOKUP($A451,Sheet1!$A$2:$J$621,COLUMN(C451)-COLUMN($B$4)+2,FALSE)</f>
        <v>大双31.45  小双34.28  大单34.28</v>
      </c>
      <c r="D451" t="str">
        <f ca="1">VLOOKUP($A451,Sheet1!$A$2:$J$621,COLUMN(D451)-COLUMN($B$4)+2,FALSE)</f>
        <v>大双</v>
      </c>
      <c r="E451">
        <f ca="1">VLOOKUP($A451,Sheet1!$A$2:$J$621,COLUMN(E451)-COLUMN($B$4)+2,FALSE)</f>
        <v>100.01</v>
      </c>
      <c r="F451">
        <f ca="1">VLOOKUP($A451,Sheet1!$A$2:$J$621,COLUMN(F451)-COLUMN($B$4)+2,FALSE)</f>
        <v>24</v>
      </c>
      <c r="G451" t="str">
        <f ca="1">VLOOKUP($A451,Sheet1!$A$2:$J$621,COLUMN(G451)-COLUMN($B$4)+2,FALSE)</f>
        <v>大双</v>
      </c>
      <c r="H451">
        <f ca="1">VLOOKUP($A451,Sheet1!$A$2:$J$621,COLUMN(H451)-COLUMN($B$4)+2,FALSE)</f>
        <v>148.444</v>
      </c>
      <c r="I451">
        <f ca="1">VLOOKUP($A451,Sheet1!$A$2:$J$621,COLUMN(I451)-COLUMN($B$4)+2,FALSE)</f>
        <v>48.434</v>
      </c>
      <c r="J451" t="str">
        <f ca="1">VLOOKUP($A451,Sheet1!$A$2:$J$621,COLUMN(J451)-COLUMN($B$4)+2,FALSE)</f>
        <v>是</v>
      </c>
      <c r="K451">
        <f ca="1" t="shared" si="126"/>
        <v>1</v>
      </c>
      <c r="L451" s="7">
        <f ca="1" t="shared" si="127"/>
        <v>1</v>
      </c>
      <c r="M451" s="7" cm="1">
        <f ca="1" t="array" ref="M451">IF(L450="",IF(OR(G450=0,G450=""),M450,""),IF(ROW()&lt;32,"",AVERAGE(IF(OFFSET(L$2,ROW()-31,0,30,1)&lt;&gt;"",OFFSET(L$2,ROW()-31,0,30,1)))))</f>
        <v>0.8</v>
      </c>
      <c r="N451" s="8">
        <f ca="1" t="shared" si="122"/>
        <v>0.812903225806452</v>
      </c>
      <c r="O451" s="7">
        <f ca="1" t="array" ref="O451">IF(L450="","",IF(ROW()&lt;32,"",AVERAGE(IF(OFFSET(L$2,ROW()-21,0,20,1)&lt;&gt;"",OFFSET(L$2,ROW()-21,0,20,1)))))</f>
        <v>0.75</v>
      </c>
      <c r="P451" s="8">
        <f ca="1" t="shared" si="113"/>
        <v>0.766129032258065</v>
      </c>
      <c r="Q451" s="7">
        <f ca="1" t="shared" si="128"/>
        <v>48.434</v>
      </c>
      <c r="R451" s="7">
        <f ca="1" t="shared" ref="R451:R514" si="130">IF(G451="",R450,IF(G451=0,R450,IF(Q451="","",+R450+Q451)))</f>
        <v>8340.71079999989</v>
      </c>
      <c r="S451" s="14">
        <f ca="1" t="shared" si="114"/>
        <v>0.0273055947286362</v>
      </c>
      <c r="T451" s="15">
        <f ca="1" t="shared" si="115"/>
        <v>0.812903225806452</v>
      </c>
      <c r="U451" s="14">
        <f ca="1" t="shared" si="116"/>
        <v>0.042327687813689</v>
      </c>
      <c r="V451" s="9">
        <f ca="1" t="shared" si="117"/>
        <v>1.44973621181752</v>
      </c>
      <c r="W451" s="16">
        <f ca="1" t="shared" si="123"/>
        <v>1.19717295171218</v>
      </c>
      <c r="X451" s="17">
        <f ca="1" t="shared" si="118"/>
        <v>0.422764933588745</v>
      </c>
      <c r="Y451" s="9">
        <f ca="1" t="shared" si="119"/>
        <v>0.323534902559443</v>
      </c>
      <c r="Z451" s="5">
        <f ca="1" t="shared" si="120"/>
        <v>0.0448938329285971</v>
      </c>
      <c r="AA451">
        <f ca="1" t="shared" si="129"/>
        <v>48.434</v>
      </c>
      <c r="AB451">
        <f ca="1" t="shared" si="125"/>
        <v>9903.4996</v>
      </c>
      <c r="AC451">
        <f ca="1" t="shared" si="121"/>
        <v>0</v>
      </c>
      <c r="AD451" s="5">
        <f ca="1" t="shared" si="124"/>
        <v>48.434</v>
      </c>
      <c r="AE451">
        <f ca="1">IF(X451&gt;=$Y$1,I451,0)</f>
        <v>48.434</v>
      </c>
    </row>
    <row r="452" spans="1:31">
      <c r="A452" cm="1">
        <f ca="1" t="array" ref="A452">INDEX(Sheet1!$A$2:$J$621,RANDBETWEEN(1,COUNTA(Sheet1!$A$2:$A$621)),COLUMN(A451))</f>
        <v>3275775</v>
      </c>
      <c r="B452" t="str">
        <f ca="1">VLOOKUP($A452,Sheet1!$A$2:$J$621,COLUMN(B452)-COLUMN($B$4)+2,FALSE)</f>
        <v>2025-04-19 23:10:13</v>
      </c>
      <c r="C452" t="str">
        <f ca="1">VLOOKUP($A452,Sheet1!$A$2:$J$621,COLUMN(C452)-COLUMN($B$4)+2,FALSE)</f>
        <v>大双31.45  小双34.28  大单34.28</v>
      </c>
      <c r="D452" t="str">
        <f ca="1">VLOOKUP($A452,Sheet1!$A$2:$J$621,COLUMN(D452)-COLUMN($B$4)+2,FALSE)</f>
        <v>大双</v>
      </c>
      <c r="E452">
        <f ca="1">VLOOKUP($A452,Sheet1!$A$2:$J$621,COLUMN(E452)-COLUMN($B$4)+2,FALSE)</f>
        <v>100.01</v>
      </c>
      <c r="F452">
        <f ca="1">VLOOKUP($A452,Sheet1!$A$2:$J$621,COLUMN(F452)-COLUMN($B$4)+2,FALSE)</f>
        <v>5</v>
      </c>
      <c r="G452" t="str">
        <f ca="1">VLOOKUP($A452,Sheet1!$A$2:$J$621,COLUMN(G452)-COLUMN($B$4)+2,FALSE)</f>
        <v>小单</v>
      </c>
      <c r="H452">
        <f ca="1">VLOOKUP($A452,Sheet1!$A$2:$J$621,COLUMN(H452)-COLUMN($B$4)+2,FALSE)</f>
        <v>0</v>
      </c>
      <c r="I452">
        <f ca="1">VLOOKUP($A452,Sheet1!$A$2:$J$621,COLUMN(I452)-COLUMN($B$4)+2,FALSE)</f>
        <v>-100.01</v>
      </c>
      <c r="J452" t="str">
        <f ca="1">VLOOKUP($A452,Sheet1!$A$2:$J$621,COLUMN(J452)-COLUMN($B$4)+2,FALSE)</f>
        <v>否</v>
      </c>
      <c r="K452">
        <f ca="1" t="shared" si="126"/>
        <v>0</v>
      </c>
      <c r="L452" s="7">
        <f ca="1" t="shared" si="127"/>
        <v>0</v>
      </c>
      <c r="M452" s="7" cm="1">
        <f ca="1" t="array" ref="M452">IF(L451="",IF(OR(G451=0,G451=""),M451,""),IF(ROW()&lt;32,"",AVERAGE(IF(OFFSET(L$2,ROW()-31,0,30,1)&lt;&gt;"",OFFSET(L$2,ROW()-31,0,30,1)))))</f>
        <v>0.766666666666667</v>
      </c>
      <c r="N452" s="8">
        <f ca="1" t="shared" si="122"/>
        <v>0.812903225806452</v>
      </c>
      <c r="O452" s="7">
        <f ca="1" t="array" ref="O452">IF(L451="","",IF(ROW()&lt;32,"",AVERAGE(IF(OFFSET(L$2,ROW()-21,0,20,1)&lt;&gt;"",OFFSET(L$2,ROW()-21,0,20,1)))))</f>
        <v>0.75</v>
      </c>
      <c r="P452" s="8">
        <f ca="1" t="shared" si="113"/>
        <v>0.766129032258065</v>
      </c>
      <c r="Q452" s="7">
        <f ca="1" t="shared" si="128"/>
        <v>-100.01</v>
      </c>
      <c r="R452" s="7">
        <f ca="1" t="shared" si="130"/>
        <v>8240.70079999989</v>
      </c>
      <c r="S452" s="14">
        <f ca="1" t="shared" si="114"/>
        <v>0.0265984498847499</v>
      </c>
      <c r="T452" s="15">
        <f ca="1" t="shared" si="115"/>
        <v>0.812903225806452</v>
      </c>
      <c r="U452" s="14">
        <f ca="1" t="shared" si="116"/>
        <v>0.042327687813689</v>
      </c>
      <c r="V452" s="9">
        <f ca="1" t="shared" si="117"/>
        <v>1.47505400337804</v>
      </c>
      <c r="W452" s="16">
        <f ca="1" t="shared" si="123"/>
        <v>1.19236372525055</v>
      </c>
      <c r="X452" s="17">
        <f ca="1" t="shared" si="118"/>
        <v>0.424603646645468</v>
      </c>
      <c r="Y452" s="9">
        <f ca="1" t="shared" si="119"/>
        <v>0.330537856665171</v>
      </c>
      <c r="Z452" s="5">
        <f ca="1" t="shared" si="120"/>
        <v>0.0437119369889039</v>
      </c>
      <c r="AA452">
        <f ca="1" t="shared" si="129"/>
        <v>-100.01</v>
      </c>
      <c r="AB452">
        <f ca="1" t="shared" si="125"/>
        <v>9803.4896</v>
      </c>
      <c r="AC452">
        <f ca="1" t="shared" si="121"/>
        <v>0</v>
      </c>
      <c r="AD452" s="5">
        <f ca="1" t="shared" si="124"/>
        <v>-100.01</v>
      </c>
      <c r="AE452">
        <f ca="1">IF(X452&gt;=$Y$1,I452,0)</f>
        <v>-100.01</v>
      </c>
    </row>
    <row r="453" spans="1:31">
      <c r="A453" cm="1">
        <f ca="1" t="array" ref="A453">INDEX(Sheet1!$A$2:$J$621,RANDBETWEEN(1,COUNTA(Sheet1!$A$2:$A$621)),COLUMN(A452))</f>
        <v>3275924</v>
      </c>
      <c r="B453" t="str">
        <f ca="1">VLOOKUP($A453,Sheet1!$A$2:$J$621,COLUMN(B453)-COLUMN($B$4)+2,FALSE)</f>
        <v>2025-04-20 07:51:46</v>
      </c>
      <c r="C453" t="str">
        <f ca="1">VLOOKUP($A453,Sheet1!$A$2:$J$621,COLUMN(C453)-COLUMN($B$4)+2,FALSE)</f>
        <v>大双31.45  小双34.28  大单34.28</v>
      </c>
      <c r="D453" t="str">
        <f ca="1">VLOOKUP($A453,Sheet1!$A$2:$J$621,COLUMN(D453)-COLUMN($B$4)+2,FALSE)</f>
        <v>大双</v>
      </c>
      <c r="E453">
        <f ca="1">VLOOKUP($A453,Sheet1!$A$2:$J$621,COLUMN(E453)-COLUMN($B$4)+2,FALSE)</f>
        <v>100.01</v>
      </c>
      <c r="F453">
        <f ca="1">VLOOKUP($A453,Sheet1!$A$2:$J$621,COLUMN(F453)-COLUMN($B$4)+2,FALSE)</f>
        <v>12</v>
      </c>
      <c r="G453" t="str">
        <f ca="1">VLOOKUP($A453,Sheet1!$A$2:$J$621,COLUMN(G453)-COLUMN($B$4)+2,FALSE)</f>
        <v>小双</v>
      </c>
      <c r="H453">
        <f ca="1">VLOOKUP($A453,Sheet1!$A$2:$J$621,COLUMN(H453)-COLUMN($B$4)+2,FALSE)</f>
        <v>148.4324</v>
      </c>
      <c r="I453">
        <f ca="1">VLOOKUP($A453,Sheet1!$A$2:$J$621,COLUMN(I453)-COLUMN($B$4)+2,FALSE)</f>
        <v>48.4224</v>
      </c>
      <c r="J453" t="str">
        <f ca="1">VLOOKUP($A453,Sheet1!$A$2:$J$621,COLUMN(J453)-COLUMN($B$4)+2,FALSE)</f>
        <v>是</v>
      </c>
      <c r="K453">
        <f ca="1" t="shared" si="126"/>
        <v>1</v>
      </c>
      <c r="L453" s="7">
        <f ca="1" t="shared" si="127"/>
        <v>1</v>
      </c>
      <c r="M453" s="7" cm="1">
        <f ca="1" t="array" ref="M453">IF(L452="",IF(OR(G452=0,G452=""),M452,""),IF(ROW()&lt;32,"",AVERAGE(IF(OFFSET(L$2,ROW()-31,0,30,1)&lt;&gt;"",OFFSET(L$2,ROW()-31,0,30,1)))))</f>
        <v>0.766666666666667</v>
      </c>
      <c r="N453" s="8">
        <f ca="1" t="shared" si="122"/>
        <v>0.717204301075269</v>
      </c>
      <c r="O453" s="7">
        <f ca="1" t="array" ref="O453">IF(L452="","",IF(ROW()&lt;32,"",AVERAGE(IF(OFFSET(L$2,ROW()-21,0,20,1)&lt;&gt;"",OFFSET(L$2,ROW()-21,0,20,1)))))</f>
        <v>0.8</v>
      </c>
      <c r="P453" s="8">
        <f ca="1" t="shared" si="113"/>
        <v>0.748387096774194</v>
      </c>
      <c r="Q453" s="7">
        <f ca="1" t="shared" si="128"/>
        <v>48.4224</v>
      </c>
      <c r="R453" s="7">
        <f ca="1" t="shared" si="130"/>
        <v>8289.12319999989</v>
      </c>
      <c r="S453" s="14">
        <f ca="1" t="shared" si="114"/>
        <v>0.00774449373167703</v>
      </c>
      <c r="T453" s="15">
        <f ca="1" t="shared" si="115"/>
        <v>0.717204301075269</v>
      </c>
      <c r="U453" s="14">
        <f ca="1" t="shared" si="116"/>
        <v>0.042327687813689</v>
      </c>
      <c r="V453" s="9">
        <f ca="1" t="shared" si="117"/>
        <v>1.43767036096781</v>
      </c>
      <c r="W453" s="16">
        <f ca="1" t="shared" si="123"/>
        <v>1.02038138855834</v>
      </c>
      <c r="X453" s="17">
        <f ca="1" t="shared" si="118"/>
        <v>0.378871076943066</v>
      </c>
      <c r="Y453" s="9">
        <f ca="1" t="shared" si="119"/>
        <v>0.334929052836296</v>
      </c>
      <c r="Z453" s="5">
        <f ca="1" t="shared" si="120"/>
        <v>0.041682778467305</v>
      </c>
      <c r="AA453">
        <f ca="1" t="shared" si="129"/>
        <v>0</v>
      </c>
      <c r="AB453">
        <f ca="1" t="shared" si="125"/>
        <v>9803.4896</v>
      </c>
      <c r="AC453">
        <f ca="1" t="shared" si="121"/>
        <v>0</v>
      </c>
      <c r="AD453" s="5">
        <f ca="1" t="shared" si="124"/>
        <v>0</v>
      </c>
      <c r="AE453">
        <f ca="1">IF(X453&gt;=$Y$1,I453,0)</f>
        <v>0</v>
      </c>
    </row>
    <row r="454" spans="1:31">
      <c r="A454" cm="1">
        <f ca="1" t="array" ref="A454">INDEX(Sheet1!$A$2:$J$621,RANDBETWEEN(1,COUNTA(Sheet1!$A$2:$A$621)),COLUMN(A453))</f>
        <v>3275912</v>
      </c>
      <c r="B454" t="str">
        <f ca="1">VLOOKUP($A454,Sheet1!$A$2:$J$621,COLUMN(B454)-COLUMN($B$4)+2,FALSE)</f>
        <v>2025-04-20 07:09:45</v>
      </c>
      <c r="C454" t="str">
        <f ca="1">VLOOKUP($A454,Sheet1!$A$2:$J$621,COLUMN(C454)-COLUMN($B$4)+2,FALSE)</f>
        <v>小单31.45  小双34.28  大单34.28</v>
      </c>
      <c r="D454" t="str">
        <f ca="1">VLOOKUP($A454,Sheet1!$A$2:$J$621,COLUMN(D454)-COLUMN($B$4)+2,FALSE)</f>
        <v>小单</v>
      </c>
      <c r="E454">
        <f ca="1">VLOOKUP($A454,Sheet1!$A$2:$J$621,COLUMN(E454)-COLUMN($B$4)+2,FALSE)</f>
        <v>100.01</v>
      </c>
      <c r="F454">
        <f ca="1">VLOOKUP($A454,Sheet1!$A$2:$J$621,COLUMN(F454)-COLUMN($B$4)+2,FALSE)</f>
        <v>9</v>
      </c>
      <c r="G454" t="str">
        <f ca="1">VLOOKUP($A454,Sheet1!$A$2:$J$621,COLUMN(G454)-COLUMN($B$4)+2,FALSE)</f>
        <v>小单</v>
      </c>
      <c r="H454">
        <f ca="1">VLOOKUP($A454,Sheet1!$A$2:$J$621,COLUMN(H454)-COLUMN($B$4)+2,FALSE)</f>
        <v>148.444</v>
      </c>
      <c r="I454">
        <f ca="1">VLOOKUP($A454,Sheet1!$A$2:$J$621,COLUMN(I454)-COLUMN($B$4)+2,FALSE)</f>
        <v>48.434</v>
      </c>
      <c r="J454" t="str">
        <f ca="1">VLOOKUP($A454,Sheet1!$A$2:$J$621,COLUMN(J454)-COLUMN($B$4)+2,FALSE)</f>
        <v>是</v>
      </c>
      <c r="K454">
        <f ca="1" t="shared" si="126"/>
        <v>1</v>
      </c>
      <c r="L454" s="7">
        <f ca="1" t="shared" si="127"/>
        <v>1</v>
      </c>
      <c r="M454" s="7" cm="1">
        <f ca="1" t="array" ref="M454">IF(L453="",IF(OR(G453=0,G453=""),M453,""),IF(ROW()&lt;32,"",AVERAGE(IF(OFFSET(L$2,ROW()-31,0,30,1)&lt;&gt;"",OFFSET(L$2,ROW()-31,0,30,1)))))</f>
        <v>0.766666666666667</v>
      </c>
      <c r="N454" s="8">
        <f ca="1" t="shared" si="122"/>
        <v>0.781720430107527</v>
      </c>
      <c r="O454" s="7">
        <f ca="1" t="array" ref="O454">IF(L453="","",IF(ROW()&lt;32,"",AVERAGE(IF(OFFSET(L$2,ROW()-21,0,20,1)&lt;&gt;"",OFFSET(L$2,ROW()-21,0,20,1)))))</f>
        <v>0.8</v>
      </c>
      <c r="P454" s="8">
        <f ca="1" t="shared" si="113"/>
        <v>0.812903225806452</v>
      </c>
      <c r="Q454" s="7">
        <f ca="1" t="shared" si="128"/>
        <v>48.434</v>
      </c>
      <c r="R454" s="7">
        <f ca="1" t="shared" si="130"/>
        <v>8337.55719999989</v>
      </c>
      <c r="S454" s="14">
        <f ca="1" t="shared" si="114"/>
        <v>0.00717035338918366</v>
      </c>
      <c r="T454" s="15">
        <f ca="1" t="shared" si="115"/>
        <v>0.781720430107527</v>
      </c>
      <c r="U454" s="14">
        <f ca="1" t="shared" si="116"/>
        <v>0.042327687813689</v>
      </c>
      <c r="V454" s="9">
        <f ca="1" t="shared" si="117"/>
        <v>1.37083534766107</v>
      </c>
      <c r="W454" s="16">
        <f ca="1" t="shared" si="123"/>
        <v>1.01604151875444</v>
      </c>
      <c r="X454" s="17">
        <f ca="1" t="shared" si="118"/>
        <v>0.384484572335705</v>
      </c>
      <c r="Y454" s="9">
        <f ca="1" t="shared" si="119"/>
        <v>0.338835994530276</v>
      </c>
      <c r="Z454" s="5">
        <f ca="1" t="shared" si="120"/>
        <v>0.040638467933076</v>
      </c>
      <c r="AA454">
        <f ca="1" t="shared" si="129"/>
        <v>0</v>
      </c>
      <c r="AB454">
        <f ca="1" t="shared" si="125"/>
        <v>9803.4896</v>
      </c>
      <c r="AC454">
        <f ca="1" t="shared" si="121"/>
        <v>0</v>
      </c>
      <c r="AD454" s="5">
        <f ca="1" t="shared" si="124"/>
        <v>0</v>
      </c>
      <c r="AE454">
        <f ca="1">IF(X454&gt;=$Y$1,I454,0)</f>
        <v>0</v>
      </c>
    </row>
    <row r="455" spans="1:31">
      <c r="A455" cm="1">
        <f ca="1" t="array" ref="A455">INDEX(Sheet1!$A$2:$J$621,RANDBETWEEN(1,COUNTA(Sheet1!$A$2:$A$621)),COLUMN(A454))</f>
        <v>3275936</v>
      </c>
      <c r="B455" t="str">
        <f ca="1">VLOOKUP($A455,Sheet1!$A$2:$J$621,COLUMN(B455)-COLUMN($B$4)+2,FALSE)</f>
        <v>2025-04-20 08:33:47</v>
      </c>
      <c r="C455" t="str">
        <f ca="1">VLOOKUP($A455,Sheet1!$A$2:$J$621,COLUMN(C455)-COLUMN($B$4)+2,FALSE)</f>
        <v>小单31.45  小双34.28  大单34.28</v>
      </c>
      <c r="D455" t="str">
        <f ca="1">VLOOKUP($A455,Sheet1!$A$2:$J$621,COLUMN(D455)-COLUMN($B$4)+2,FALSE)</f>
        <v>小单</v>
      </c>
      <c r="E455">
        <f ca="1">VLOOKUP($A455,Sheet1!$A$2:$J$621,COLUMN(E455)-COLUMN($B$4)+2,FALSE)</f>
        <v>100.01</v>
      </c>
      <c r="F455">
        <f ca="1">VLOOKUP($A455,Sheet1!$A$2:$J$621,COLUMN(F455)-COLUMN($B$4)+2,FALSE)</f>
        <v>20</v>
      </c>
      <c r="G455" t="str">
        <f ca="1">VLOOKUP($A455,Sheet1!$A$2:$J$621,COLUMN(G455)-COLUMN($B$4)+2,FALSE)</f>
        <v>大双</v>
      </c>
      <c r="H455">
        <f ca="1">VLOOKUP($A455,Sheet1!$A$2:$J$621,COLUMN(H455)-COLUMN($B$4)+2,FALSE)</f>
        <v>0</v>
      </c>
      <c r="I455">
        <f ca="1">VLOOKUP($A455,Sheet1!$A$2:$J$621,COLUMN(I455)-COLUMN($B$4)+2,FALSE)</f>
        <v>-100.01</v>
      </c>
      <c r="J455" t="str">
        <f ca="1">VLOOKUP($A455,Sheet1!$A$2:$J$621,COLUMN(J455)-COLUMN($B$4)+2,FALSE)</f>
        <v>否</v>
      </c>
      <c r="K455">
        <f ca="1" t="shared" si="126"/>
        <v>0</v>
      </c>
      <c r="L455" s="7">
        <f ca="1" t="shared" si="127"/>
        <v>0</v>
      </c>
      <c r="M455" s="7" cm="1">
        <f ca="1" t="array" ref="M455">IF(L454="",IF(OR(G454=0,G454=""),M454,""),IF(ROW()&lt;32,"",AVERAGE(IF(OFFSET(L$2,ROW()-31,0,30,1)&lt;&gt;"",OFFSET(L$2,ROW()-31,0,30,1)))))</f>
        <v>0.733333333333333</v>
      </c>
      <c r="N455" s="8">
        <f ca="1" t="shared" si="122"/>
        <v>0.781720430107527</v>
      </c>
      <c r="O455" s="7">
        <f ca="1" t="array" ref="O455">IF(L454="","",IF(ROW()&lt;32,"",AVERAGE(IF(OFFSET(L$2,ROW()-21,0,20,1)&lt;&gt;"",OFFSET(L$2,ROW()-21,0,20,1)))))</f>
        <v>0.8</v>
      </c>
      <c r="P455" s="8">
        <f ca="1" t="shared" si="113"/>
        <v>0.812903225806452</v>
      </c>
      <c r="Q455" s="7">
        <f ca="1" t="shared" si="128"/>
        <v>-100.01</v>
      </c>
      <c r="R455" s="7">
        <f ca="1" t="shared" si="130"/>
        <v>8237.54719999989</v>
      </c>
      <c r="S455" s="14">
        <f ca="1" t="shared" si="114"/>
        <v>0.00712981411392071</v>
      </c>
      <c r="T455" s="15">
        <f ca="1" t="shared" si="115"/>
        <v>0.781720430107527</v>
      </c>
      <c r="U455" s="14">
        <f ca="1" t="shared" si="116"/>
        <v>0.042327687813689</v>
      </c>
      <c r="V455" s="9">
        <f ca="1" t="shared" si="117"/>
        <v>1.30911393911938</v>
      </c>
      <c r="W455" s="16">
        <f ca="1" t="shared" si="123"/>
        <v>1.01173644790656</v>
      </c>
      <c r="X455" s="17">
        <f ca="1" t="shared" si="118"/>
        <v>0.377869762614169</v>
      </c>
      <c r="Y455" s="9">
        <f ca="1" t="shared" si="119"/>
        <v>0.341149664439458</v>
      </c>
      <c r="Z455" s="5">
        <f ca="1" t="shared" si="120"/>
        <v>0.0408186533750779</v>
      </c>
      <c r="AA455">
        <f ca="1" t="shared" si="129"/>
        <v>0</v>
      </c>
      <c r="AB455">
        <f ca="1" t="shared" si="125"/>
        <v>9803.4896</v>
      </c>
      <c r="AC455">
        <f ca="1" t="shared" si="121"/>
        <v>0</v>
      </c>
      <c r="AD455" s="5">
        <f ca="1" t="shared" si="124"/>
        <v>0</v>
      </c>
      <c r="AE455">
        <f ca="1">IF(X455&gt;=$Y$1,I455,0)</f>
        <v>0</v>
      </c>
    </row>
    <row r="456" spans="1:31">
      <c r="A456" cm="1">
        <f ca="1" t="array" ref="A456">INDEX(Sheet1!$A$2:$J$621,RANDBETWEEN(1,COUNTA(Sheet1!$A$2:$A$621)),COLUMN(A455))</f>
        <v>3275592</v>
      </c>
      <c r="B456" t="str">
        <f ca="1">VLOOKUP($A456,Sheet1!$A$2:$J$621,COLUMN(B456)-COLUMN($B$4)+2,FALSE)</f>
        <v>2025-04-19 11:56:43</v>
      </c>
      <c r="C456" t="str">
        <f ca="1">VLOOKUP($A456,Sheet1!$A$2:$J$621,COLUMN(C456)-COLUMN($B$4)+2,FALSE)</f>
        <v>小单32.36  大双32.36  大单35.28</v>
      </c>
      <c r="D456" t="str">
        <f ca="1">VLOOKUP($A456,Sheet1!$A$2:$J$621,COLUMN(D456)-COLUMN($B$4)+2,FALSE)</f>
        <v>大单</v>
      </c>
      <c r="E456">
        <f ca="1">VLOOKUP($A456,Sheet1!$A$2:$J$621,COLUMN(E456)-COLUMN($B$4)+2,FALSE)</f>
        <v>100</v>
      </c>
      <c r="F456">
        <f ca="1">VLOOKUP($A456,Sheet1!$A$2:$J$621,COLUMN(F456)-COLUMN($B$4)+2,FALSE)</f>
        <v>19</v>
      </c>
      <c r="G456" t="str">
        <f ca="1">VLOOKUP($A456,Sheet1!$A$2:$J$621,COLUMN(G456)-COLUMN($B$4)+2,FALSE)</f>
        <v>大单</v>
      </c>
      <c r="H456">
        <f ca="1">VLOOKUP($A456,Sheet1!$A$2:$J$621,COLUMN(H456)-COLUMN($B$4)+2,FALSE)</f>
        <v>152.7624</v>
      </c>
      <c r="I456">
        <f ca="1">VLOOKUP($A456,Sheet1!$A$2:$J$621,COLUMN(I456)-COLUMN($B$4)+2,FALSE)</f>
        <v>52.7624</v>
      </c>
      <c r="J456" t="str">
        <f ca="1">VLOOKUP($A456,Sheet1!$A$2:$J$621,COLUMN(J456)-COLUMN($B$4)+2,FALSE)</f>
        <v>是</v>
      </c>
      <c r="K456">
        <f ca="1" t="shared" si="126"/>
        <v>1</v>
      </c>
      <c r="L456" s="7">
        <f ca="1" t="shared" si="127"/>
        <v>1</v>
      </c>
      <c r="M456" s="7" cm="1">
        <f ca="1" t="array" ref="M456">IF(L455="",IF(OR(G455=0,G455=""),M455,""),IF(ROW()&lt;32,"",AVERAGE(IF(OFFSET(L$2,ROW()-31,0,30,1)&lt;&gt;"",OFFSET(L$2,ROW()-31,0,30,1)))))</f>
        <v>0.733333333333333</v>
      </c>
      <c r="N456" s="8">
        <f ca="1" t="shared" si="122"/>
        <v>0.686021505376344</v>
      </c>
      <c r="O456" s="7">
        <f ca="1" t="array" ref="O456">IF(L455="","",IF(ROW()&lt;32,"",AVERAGE(IF(OFFSET(L$2,ROW()-21,0,20,1)&lt;&gt;"",OFFSET(L$2,ROW()-21,0,20,1)))))</f>
        <v>0.8</v>
      </c>
      <c r="P456" s="8">
        <f ca="1" t="shared" si="113"/>
        <v>0.748387096774194</v>
      </c>
      <c r="Q456" s="7">
        <f ca="1" t="shared" si="128"/>
        <v>52.7624</v>
      </c>
      <c r="R456" s="7">
        <f ca="1" t="shared" si="130"/>
        <v>8290.30959999989</v>
      </c>
      <c r="S456" s="14">
        <f ca="1" t="shared" si="114"/>
        <v>-0.0112525120943987</v>
      </c>
      <c r="T456" s="15">
        <f ca="1" t="shared" si="115"/>
        <v>0.686021505376344</v>
      </c>
      <c r="U456" s="14">
        <f ca="1" t="shared" si="116"/>
        <v>0.042327687813689</v>
      </c>
      <c r="V456" s="9">
        <f ca="1" t="shared" si="117"/>
        <v>1.16010288077343</v>
      </c>
      <c r="W456" s="16">
        <f ca="1" t="shared" si="123"/>
        <v>0.875735791425766</v>
      </c>
      <c r="X456" s="17">
        <f ca="1" t="shared" si="118"/>
        <v>0.324714108322762</v>
      </c>
      <c r="Y456" s="9">
        <f ca="1" t="shared" si="119"/>
        <v>0.341438660904733</v>
      </c>
      <c r="Z456" s="5">
        <f ca="1" t="shared" si="120"/>
        <v>0.0406703053891223</v>
      </c>
      <c r="AA456">
        <f ca="1" t="shared" si="129"/>
        <v>0</v>
      </c>
      <c r="AB456">
        <f ca="1" t="shared" si="125"/>
        <v>9803.4896</v>
      </c>
      <c r="AC456">
        <f ca="1" t="shared" si="121"/>
        <v>0</v>
      </c>
      <c r="AD456" s="5">
        <f ca="1" t="shared" si="124"/>
        <v>0</v>
      </c>
      <c r="AE456">
        <f ca="1">IF(X456&gt;=$Y$1,I456,0)</f>
        <v>0</v>
      </c>
    </row>
    <row r="457" spans="1:31">
      <c r="A457" cm="1">
        <f ca="1" t="array" ref="A457">INDEX(Sheet1!$A$2:$J$621,RANDBETWEEN(1,COUNTA(Sheet1!$A$2:$A$621)),COLUMN(A456))</f>
        <v>3275648</v>
      </c>
      <c r="B457" t="str">
        <f ca="1">VLOOKUP($A457,Sheet1!$A$2:$J$621,COLUMN(B457)-COLUMN($B$4)+2,FALSE)</f>
        <v>2025-04-19 15:12:49</v>
      </c>
      <c r="C457" t="str">
        <f ca="1">VLOOKUP($A457,Sheet1!$A$2:$J$621,COLUMN(C457)-COLUMN($B$4)+2,FALSE)</f>
        <v>大双31.45  小双34.28  大单34.28</v>
      </c>
      <c r="D457" t="str">
        <f ca="1">VLOOKUP($A457,Sheet1!$A$2:$J$621,COLUMN(D457)-COLUMN($B$4)+2,FALSE)</f>
        <v>大双</v>
      </c>
      <c r="E457">
        <f ca="1">VLOOKUP($A457,Sheet1!$A$2:$J$621,COLUMN(E457)-COLUMN($B$4)+2,FALSE)</f>
        <v>100.01</v>
      </c>
      <c r="F457">
        <f ca="1">VLOOKUP($A457,Sheet1!$A$2:$J$621,COLUMN(F457)-COLUMN($B$4)+2,FALSE)</f>
        <v>21</v>
      </c>
      <c r="G457" t="str">
        <f ca="1">VLOOKUP($A457,Sheet1!$A$2:$J$621,COLUMN(G457)-COLUMN($B$4)+2,FALSE)</f>
        <v>大单</v>
      </c>
      <c r="H457">
        <f ca="1">VLOOKUP($A457,Sheet1!$A$2:$J$621,COLUMN(H457)-COLUMN($B$4)+2,FALSE)</f>
        <v>148.4324</v>
      </c>
      <c r="I457">
        <f ca="1">VLOOKUP($A457,Sheet1!$A$2:$J$621,COLUMN(I457)-COLUMN($B$4)+2,FALSE)</f>
        <v>48.4224</v>
      </c>
      <c r="J457" t="str">
        <f ca="1">VLOOKUP($A457,Sheet1!$A$2:$J$621,COLUMN(J457)-COLUMN($B$4)+2,FALSE)</f>
        <v>是</v>
      </c>
      <c r="K457">
        <f ca="1" t="shared" si="126"/>
        <v>1</v>
      </c>
      <c r="L457" s="7">
        <f ca="1" t="shared" si="127"/>
        <v>1</v>
      </c>
      <c r="M457" s="7" cm="1">
        <f ca="1" t="array" ref="M457">IF(L456="",IF(OR(G456=0,G456=""),M456,""),IF(ROW()&lt;32,"",AVERAGE(IF(OFFSET(L$2,ROW()-31,0,30,1)&lt;&gt;"",OFFSET(L$2,ROW()-31,0,30,1)))))</f>
        <v>0.733333333333333</v>
      </c>
      <c r="N457" s="8">
        <f ca="1" t="shared" si="122"/>
        <v>0.750537634408602</v>
      </c>
      <c r="O457" s="7">
        <f ca="1" t="array" ref="O457">IF(L456="","",IF(ROW()&lt;32,"",AVERAGE(IF(OFFSET(L$2,ROW()-21,0,20,1)&lt;&gt;"",OFFSET(L$2,ROW()-21,0,20,1)))))</f>
        <v>0.8</v>
      </c>
      <c r="P457" s="8">
        <f ca="1" t="shared" si="113"/>
        <v>0.812903225806452</v>
      </c>
      <c r="Q457" s="7">
        <f ca="1" t="shared" si="128"/>
        <v>48.4224</v>
      </c>
      <c r="R457" s="7">
        <f ca="1" t="shared" si="130"/>
        <v>8338.73199999989</v>
      </c>
      <c r="S457" s="14">
        <f ca="1" t="shared" si="114"/>
        <v>-0.0111789617657111</v>
      </c>
      <c r="T457" s="15">
        <f ca="1" t="shared" si="115"/>
        <v>0.750537634408602</v>
      </c>
      <c r="U457" s="14">
        <f ca="1" t="shared" si="116"/>
        <v>0.042327687813689</v>
      </c>
      <c r="V457" s="9">
        <f ca="1" t="shared" si="117"/>
        <v>1.05728869986962</v>
      </c>
      <c r="W457" s="16">
        <f ca="1" t="shared" si="123"/>
        <v>0.875735791425766</v>
      </c>
      <c r="X457" s="17">
        <f ca="1" t="shared" si="118"/>
        <v>0.327357981137439</v>
      </c>
      <c r="Y457" s="9">
        <f ca="1" t="shared" si="119"/>
        <v>0.34132196301905</v>
      </c>
      <c r="Z457" s="5">
        <f ca="1" t="shared" si="120"/>
        <v>0.0407055025920072</v>
      </c>
      <c r="AA457">
        <f ca="1" t="shared" si="129"/>
        <v>0</v>
      </c>
      <c r="AB457">
        <f ca="1" t="shared" si="125"/>
        <v>9803.4896</v>
      </c>
      <c r="AC457">
        <f ca="1" t="shared" si="121"/>
        <v>0</v>
      </c>
      <c r="AD457" s="5">
        <f ca="1" t="shared" si="124"/>
        <v>0</v>
      </c>
      <c r="AE457">
        <f ca="1">IF(X457&gt;=$Y$1,I457,0)</f>
        <v>0</v>
      </c>
    </row>
    <row r="458" spans="1:31">
      <c r="A458" cm="1">
        <f ca="1" t="array" ref="A458">INDEX(Sheet1!$A$2:$J$621,RANDBETWEEN(1,COUNTA(Sheet1!$A$2:$A$621)),COLUMN(A457))</f>
        <v>3275747</v>
      </c>
      <c r="B458" t="str">
        <f ca="1">VLOOKUP($A458,Sheet1!$A$2:$J$621,COLUMN(B458)-COLUMN($B$4)+2,FALSE)</f>
        <v>2025-04-19 21:32:19</v>
      </c>
      <c r="C458" t="str">
        <f ca="1">VLOOKUP($A458,Sheet1!$A$2:$J$621,COLUMN(C458)-COLUMN($B$4)+2,FALSE)</f>
        <v>小单31.45  小双34.28  大单34.28</v>
      </c>
      <c r="D458" t="str">
        <f ca="1">VLOOKUP($A458,Sheet1!$A$2:$J$621,COLUMN(D458)-COLUMN($B$4)+2,FALSE)</f>
        <v>小单</v>
      </c>
      <c r="E458">
        <f ca="1">VLOOKUP($A458,Sheet1!$A$2:$J$621,COLUMN(E458)-COLUMN($B$4)+2,FALSE)</f>
        <v>100.01</v>
      </c>
      <c r="F458">
        <f ca="1">VLOOKUP($A458,Sheet1!$A$2:$J$621,COLUMN(F458)-COLUMN($B$4)+2,FALSE)</f>
        <v>7</v>
      </c>
      <c r="G458" t="str">
        <f ca="1">VLOOKUP($A458,Sheet1!$A$2:$J$621,COLUMN(G458)-COLUMN($B$4)+2,FALSE)</f>
        <v>小单</v>
      </c>
      <c r="H458">
        <f ca="1">VLOOKUP($A458,Sheet1!$A$2:$J$621,COLUMN(H458)-COLUMN($B$4)+2,FALSE)</f>
        <v>148.444</v>
      </c>
      <c r="I458">
        <f ca="1">VLOOKUP($A458,Sheet1!$A$2:$J$621,COLUMN(I458)-COLUMN($B$4)+2,FALSE)</f>
        <v>48.434</v>
      </c>
      <c r="J458" t="str">
        <f ca="1">VLOOKUP($A458,Sheet1!$A$2:$J$621,COLUMN(J458)-COLUMN($B$4)+2,FALSE)</f>
        <v>是</v>
      </c>
      <c r="K458">
        <f ca="1" t="shared" si="126"/>
        <v>1</v>
      </c>
      <c r="L458" s="7">
        <f ca="1" t="shared" si="127"/>
        <v>1</v>
      </c>
      <c r="M458" s="7" cm="1">
        <f ca="1" t="array" ref="M458">IF(L457="",IF(OR(G457=0,G457=""),M457,""),IF(ROW()&lt;32,"",AVERAGE(IF(OFFSET(L$2,ROW()-31,0,30,1)&lt;&gt;"",OFFSET(L$2,ROW()-31,0,30,1)))))</f>
        <v>0.766666666666667</v>
      </c>
      <c r="N458" s="8">
        <f ca="1" t="shared" si="122"/>
        <v>0.750537634408602</v>
      </c>
      <c r="O458" s="7">
        <f ca="1" t="array" ref="O458">IF(L457="","",IF(ROW()&lt;32,"",AVERAGE(IF(OFFSET(L$2,ROW()-21,0,20,1)&lt;&gt;"",OFFSET(L$2,ROW()-21,0,20,1)))))</f>
        <v>0.8</v>
      </c>
      <c r="P458" s="8">
        <f ca="1" t="shared" si="113"/>
        <v>0.812903225806452</v>
      </c>
      <c r="Q458" s="7">
        <f ca="1" t="shared" si="128"/>
        <v>48.434</v>
      </c>
      <c r="R458" s="7">
        <f ca="1" t="shared" si="130"/>
        <v>8387.16599999989</v>
      </c>
      <c r="S458" s="14">
        <f ca="1" t="shared" si="114"/>
        <v>0.00660277316086408</v>
      </c>
      <c r="T458" s="15">
        <f ca="1" t="shared" si="115"/>
        <v>0.750537634408602</v>
      </c>
      <c r="U458" s="14">
        <f ca="1" t="shared" si="116"/>
        <v>0.042327687813689</v>
      </c>
      <c r="V458" s="9">
        <f ca="1" t="shared" si="117"/>
        <v>1.04651238806951</v>
      </c>
      <c r="W458" s="16">
        <f ca="1" t="shared" si="123"/>
        <v>0.871811570488346</v>
      </c>
      <c r="X458" s="17">
        <f ca="1" t="shared" si="118"/>
        <v>0.331222448341658</v>
      </c>
      <c r="Y458" s="9">
        <f ca="1" t="shared" si="119"/>
        <v>0.339900557099204</v>
      </c>
      <c r="Z458" s="5">
        <f ca="1" t="shared" si="120"/>
        <v>0.0402866817038805</v>
      </c>
      <c r="AA458">
        <f ca="1" t="shared" si="129"/>
        <v>0</v>
      </c>
      <c r="AB458">
        <f ca="1" t="shared" si="125"/>
        <v>9803.4896</v>
      </c>
      <c r="AC458">
        <f ca="1" t="shared" si="121"/>
        <v>0</v>
      </c>
      <c r="AD458" s="5">
        <f ca="1" t="shared" si="124"/>
        <v>0</v>
      </c>
      <c r="AE458">
        <f ca="1">IF(X458&gt;=$Y$1,I458,0)</f>
        <v>0</v>
      </c>
    </row>
    <row r="459" spans="1:31">
      <c r="A459" cm="1">
        <f ca="1" t="array" ref="A459">INDEX(Sheet1!$A$2:$J$621,RANDBETWEEN(1,COUNTA(Sheet1!$A$2:$A$621)),COLUMN(A458))</f>
        <v>3275625</v>
      </c>
      <c r="B459" t="str">
        <f ca="1">VLOOKUP($A459,Sheet1!$A$2:$J$621,COLUMN(B459)-COLUMN($B$4)+2,FALSE)</f>
        <v>2025-04-19 13:52:10</v>
      </c>
      <c r="C459" t="str">
        <f ca="1">VLOOKUP($A459,Sheet1!$A$2:$J$621,COLUMN(C459)-COLUMN($B$4)+2,FALSE)</f>
        <v>大双31.45  小双34.28  大单34.28</v>
      </c>
      <c r="D459" t="str">
        <f ca="1">VLOOKUP($A459,Sheet1!$A$2:$J$621,COLUMN(D459)-COLUMN($B$4)+2,FALSE)</f>
        <v>大双</v>
      </c>
      <c r="E459">
        <f ca="1">VLOOKUP($A459,Sheet1!$A$2:$J$621,COLUMN(E459)-COLUMN($B$4)+2,FALSE)</f>
        <v>100.01</v>
      </c>
      <c r="F459">
        <f ca="1">VLOOKUP($A459,Sheet1!$A$2:$J$621,COLUMN(F459)-COLUMN($B$4)+2,FALSE)</f>
        <v>21</v>
      </c>
      <c r="G459" t="str">
        <f ca="1">VLOOKUP($A459,Sheet1!$A$2:$J$621,COLUMN(G459)-COLUMN($B$4)+2,FALSE)</f>
        <v>大单</v>
      </c>
      <c r="H459">
        <f ca="1">VLOOKUP($A459,Sheet1!$A$2:$J$621,COLUMN(H459)-COLUMN($B$4)+2,FALSE)</f>
        <v>148.4324</v>
      </c>
      <c r="I459">
        <f ca="1">VLOOKUP($A459,Sheet1!$A$2:$J$621,COLUMN(I459)-COLUMN($B$4)+2,FALSE)</f>
        <v>48.4224</v>
      </c>
      <c r="J459" t="str">
        <f ca="1">VLOOKUP($A459,Sheet1!$A$2:$J$621,COLUMN(J459)-COLUMN($B$4)+2,FALSE)</f>
        <v>是</v>
      </c>
      <c r="K459">
        <f ca="1" t="shared" si="126"/>
        <v>1</v>
      </c>
      <c r="L459" s="7">
        <f ca="1" t="shared" si="127"/>
        <v>1</v>
      </c>
      <c r="M459" s="7" cm="1">
        <f ca="1" t="array" ref="M459">IF(L458="",IF(OR(G458=0,G458=""),M458,""),IF(ROW()&lt;32,"",AVERAGE(IF(OFFSET(L$2,ROW()-31,0,30,1)&lt;&gt;"",OFFSET(L$2,ROW()-31,0,30,1)))))</f>
        <v>0.766666666666667</v>
      </c>
      <c r="N459" s="8">
        <f ca="1" t="shared" si="122"/>
        <v>0.781720430107527</v>
      </c>
      <c r="O459" s="7">
        <f ca="1" t="array" ref="O459">IF(L458="","",IF(ROW()&lt;32,"",AVERAGE(IF(OFFSET(L$2,ROW()-21,0,20,1)&lt;&gt;"",OFFSET(L$2,ROW()-21,0,20,1)))))</f>
        <v>0.8</v>
      </c>
      <c r="P459" s="8">
        <f ca="1" t="shared" si="113"/>
        <v>0.812903225806452</v>
      </c>
      <c r="Q459" s="7">
        <f ca="1" t="shared" si="128"/>
        <v>48.4224</v>
      </c>
      <c r="R459" s="7">
        <f ca="1" t="shared" si="130"/>
        <v>8435.58839999989</v>
      </c>
      <c r="S459" s="14">
        <f ca="1" t="shared" si="114"/>
        <v>0.00656579461654029</v>
      </c>
      <c r="T459" s="15">
        <f ca="1" t="shared" si="115"/>
        <v>0.781720430107527</v>
      </c>
      <c r="U459" s="14">
        <f ca="1" t="shared" si="116"/>
        <v>0.042327687813689</v>
      </c>
      <c r="V459" s="9">
        <f ca="1" t="shared" si="117"/>
        <v>1.00579822699134</v>
      </c>
      <c r="W459" s="16">
        <f ca="1" t="shared" si="123"/>
        <v>1.00742130314787</v>
      </c>
      <c r="X459" s="17">
        <f ca="1" t="shared" si="118"/>
        <v>0.346937471076282</v>
      </c>
      <c r="Y459" s="9">
        <f ca="1" t="shared" si="119"/>
        <v>0.340438460898434</v>
      </c>
      <c r="Z459" s="5">
        <f ca="1" t="shared" si="120"/>
        <v>0.0402693125446913</v>
      </c>
      <c r="AA459">
        <f ca="1" t="shared" si="129"/>
        <v>0</v>
      </c>
      <c r="AB459">
        <f ca="1" t="shared" si="125"/>
        <v>9803.4896</v>
      </c>
      <c r="AC459">
        <f ca="1" t="shared" si="121"/>
        <v>0</v>
      </c>
      <c r="AD459" s="5">
        <f ca="1" t="shared" si="124"/>
        <v>0</v>
      </c>
      <c r="AE459">
        <f ca="1">IF(X459&gt;=$Y$1,I459,0)</f>
        <v>0</v>
      </c>
    </row>
    <row r="460" spans="1:31">
      <c r="A460" cm="1">
        <f ca="1" t="array" ref="A460">INDEX(Sheet1!$A$2:$J$621,RANDBETWEEN(1,COUNTA(Sheet1!$A$2:$A$621)),COLUMN(A459))</f>
        <v>3275973</v>
      </c>
      <c r="B460" t="str">
        <f ca="1">VLOOKUP($A460,Sheet1!$A$2:$J$621,COLUMN(B460)-COLUMN($B$4)+2,FALSE)</f>
        <v>2025-04-20 10:43:12</v>
      </c>
      <c r="C460" t="str">
        <f ca="1">VLOOKUP($A460,Sheet1!$A$2:$J$621,COLUMN(C460)-COLUMN($B$4)+2,FALSE)</f>
        <v>小单31.45  小双34.28  大单34.28</v>
      </c>
      <c r="D460" t="str">
        <f ca="1">VLOOKUP($A460,Sheet1!$A$2:$J$621,COLUMN(D460)-COLUMN($B$4)+2,FALSE)</f>
        <v>小单</v>
      </c>
      <c r="E460">
        <f ca="1">VLOOKUP($A460,Sheet1!$A$2:$J$621,COLUMN(E460)-COLUMN($B$4)+2,FALSE)</f>
        <v>100.01</v>
      </c>
      <c r="F460">
        <f ca="1">VLOOKUP($A460,Sheet1!$A$2:$J$621,COLUMN(F460)-COLUMN($B$4)+2,FALSE)</f>
        <v>10</v>
      </c>
      <c r="G460" t="str">
        <f ca="1">VLOOKUP($A460,Sheet1!$A$2:$J$621,COLUMN(G460)-COLUMN($B$4)+2,FALSE)</f>
        <v>小双</v>
      </c>
      <c r="H460">
        <f ca="1">VLOOKUP($A460,Sheet1!$A$2:$J$621,COLUMN(H460)-COLUMN($B$4)+2,FALSE)</f>
        <v>148.4324</v>
      </c>
      <c r="I460">
        <f ca="1">VLOOKUP($A460,Sheet1!$A$2:$J$621,COLUMN(I460)-COLUMN($B$4)+2,FALSE)</f>
        <v>48.4224</v>
      </c>
      <c r="J460" t="str">
        <f ca="1">VLOOKUP($A460,Sheet1!$A$2:$J$621,COLUMN(J460)-COLUMN($B$4)+2,FALSE)</f>
        <v>是</v>
      </c>
      <c r="K460">
        <f ca="1" t="shared" si="126"/>
        <v>1</v>
      </c>
      <c r="L460" s="7">
        <f ca="1" t="shared" si="127"/>
        <v>1</v>
      </c>
      <c r="M460" s="7" cm="1">
        <f ca="1" t="array" ref="M460">IF(L459="",IF(OR(G459=0,G459=""),M459,""),IF(ROW()&lt;32,"",AVERAGE(IF(OFFSET(L$2,ROW()-31,0,30,1)&lt;&gt;"",OFFSET(L$2,ROW()-31,0,30,1)))))</f>
        <v>0.766666666666667</v>
      </c>
      <c r="N460" s="8">
        <f ca="1" t="shared" si="122"/>
        <v>0.781720430107527</v>
      </c>
      <c r="O460" s="7">
        <f ca="1" t="array" ref="O460">IF(L459="","",IF(ROW()&lt;32,"",AVERAGE(IF(OFFSET(L$2,ROW()-21,0,20,1)&lt;&gt;"",OFFSET(L$2,ROW()-21,0,20,1)))))</f>
        <v>0.8</v>
      </c>
      <c r="P460" s="8">
        <f ca="1" t="shared" si="113"/>
        <v>0.812903225806452</v>
      </c>
      <c r="Q460" s="7">
        <f ca="1" t="shared" si="128"/>
        <v>48.4224</v>
      </c>
      <c r="R460" s="7">
        <f ca="1" t="shared" si="130"/>
        <v>8484.01079999989</v>
      </c>
      <c r="S460" s="14">
        <f ca="1" t="shared" si="114"/>
        <v>0.0207192893704681</v>
      </c>
      <c r="T460" s="15">
        <f ca="1" t="shared" si="115"/>
        <v>0.781720430107527</v>
      </c>
      <c r="U460" s="14">
        <f ca="1" t="shared" si="116"/>
        <v>0.0443804489085787</v>
      </c>
      <c r="V460" s="9">
        <f ca="1" t="shared" si="117"/>
        <v>1.00104890298975</v>
      </c>
      <c r="W460" s="16">
        <f ca="1" t="shared" si="123"/>
        <v>1.00742130314787</v>
      </c>
      <c r="X460" s="17">
        <f ca="1" t="shared" si="118"/>
        <v>0.350092758773834</v>
      </c>
      <c r="Y460" s="9">
        <f ca="1" t="shared" si="119"/>
        <v>0.34053131308189</v>
      </c>
      <c r="Z460" s="5">
        <f ca="1" t="shared" si="120"/>
        <v>0.0402882502813142</v>
      </c>
      <c r="AA460">
        <f ca="1" t="shared" si="129"/>
        <v>0</v>
      </c>
      <c r="AB460">
        <f ca="1" t="shared" si="125"/>
        <v>9803.4896</v>
      </c>
      <c r="AC460">
        <f ca="1" t="shared" si="121"/>
        <v>0</v>
      </c>
      <c r="AD460" s="5">
        <f ca="1" t="shared" si="124"/>
        <v>0</v>
      </c>
      <c r="AE460">
        <f ca="1">IF(X460&gt;=$Y$1,I460,0)</f>
        <v>0</v>
      </c>
    </row>
    <row r="461" spans="1:31">
      <c r="A461" cm="1">
        <f ca="1" t="array" ref="A461">INDEX(Sheet1!$A$2:$J$621,RANDBETWEEN(1,COUNTA(Sheet1!$A$2:$A$621)),COLUMN(A460))</f>
        <v>3275631</v>
      </c>
      <c r="B461" t="str">
        <f ca="1">VLOOKUP($A461,Sheet1!$A$2:$J$621,COLUMN(B461)-COLUMN($B$4)+2,FALSE)</f>
        <v>2025-04-19 14:13:15</v>
      </c>
      <c r="C461" t="str">
        <f ca="1">VLOOKUP($A461,Sheet1!$A$2:$J$621,COLUMN(C461)-COLUMN($B$4)+2,FALSE)</f>
        <v>大双31.45  小双34.28  大单34.28</v>
      </c>
      <c r="D461" t="str">
        <f ca="1">VLOOKUP($A461,Sheet1!$A$2:$J$621,COLUMN(D461)-COLUMN($B$4)+2,FALSE)</f>
        <v>大双</v>
      </c>
      <c r="E461">
        <f ca="1">VLOOKUP($A461,Sheet1!$A$2:$J$621,COLUMN(E461)-COLUMN($B$4)+2,FALSE)</f>
        <v>100.01</v>
      </c>
      <c r="F461">
        <f ca="1">VLOOKUP($A461,Sheet1!$A$2:$J$621,COLUMN(F461)-COLUMN($B$4)+2,FALSE)</f>
        <v>16</v>
      </c>
      <c r="G461" t="str">
        <f ca="1">VLOOKUP($A461,Sheet1!$A$2:$J$621,COLUMN(G461)-COLUMN($B$4)+2,FALSE)</f>
        <v>大双</v>
      </c>
      <c r="H461">
        <f ca="1">VLOOKUP($A461,Sheet1!$A$2:$J$621,COLUMN(H461)-COLUMN($B$4)+2,FALSE)</f>
        <v>148.444</v>
      </c>
      <c r="I461">
        <f ca="1">VLOOKUP($A461,Sheet1!$A$2:$J$621,COLUMN(I461)-COLUMN($B$4)+2,FALSE)</f>
        <v>48.434</v>
      </c>
      <c r="J461" t="str">
        <f ca="1">VLOOKUP($A461,Sheet1!$A$2:$J$621,COLUMN(J461)-COLUMN($B$4)+2,FALSE)</f>
        <v>是</v>
      </c>
      <c r="K461">
        <f ca="1" t="shared" si="126"/>
        <v>1</v>
      </c>
      <c r="L461" s="7">
        <f ca="1" t="shared" si="127"/>
        <v>1</v>
      </c>
      <c r="M461" s="7" cm="1">
        <f ca="1" t="array" ref="M461">IF(L460="",IF(OR(G460=0,G460=""),M460,""),IF(ROW()&lt;32,"",AVERAGE(IF(OFFSET(L$2,ROW()-31,0,30,1)&lt;&gt;"",OFFSET(L$2,ROW()-31,0,30,1)))))</f>
        <v>0.766666666666667</v>
      </c>
      <c r="N461" s="8">
        <f ca="1" t="shared" si="122"/>
        <v>0.781720430107527</v>
      </c>
      <c r="O461" s="7">
        <f ca="1" t="array" ref="O461">IF(L460="","",IF(ROW()&lt;32,"",AVERAGE(IF(OFFSET(L$2,ROW()-21,0,20,1)&lt;&gt;"",OFFSET(L$2,ROW()-21,0,20,1)))))</f>
        <v>0.8</v>
      </c>
      <c r="P461" s="8">
        <f ca="1" t="shared" si="113"/>
        <v>0.812903225806452</v>
      </c>
      <c r="Q461" s="7">
        <f ca="1" t="shared" si="128"/>
        <v>48.434</v>
      </c>
      <c r="R461" s="7">
        <f ca="1" t="shared" si="130"/>
        <v>8532.44479999989</v>
      </c>
      <c r="S461" s="14">
        <f ca="1" t="shared" si="114"/>
        <v>0.0205985983604612</v>
      </c>
      <c r="T461" s="15">
        <f ca="1" t="shared" si="115"/>
        <v>0.781720430107527</v>
      </c>
      <c r="U461" s="14">
        <f ca="1" t="shared" si="116"/>
        <v>0.0498346371742006</v>
      </c>
      <c r="V461" s="9">
        <f ca="1" t="shared" si="117"/>
        <v>1.0048163605805</v>
      </c>
      <c r="W461" s="16">
        <f ca="1" t="shared" si="123"/>
        <v>1.17316533893315</v>
      </c>
      <c r="X461" s="17">
        <f ca="1" t="shared" si="118"/>
        <v>0.365371444328749</v>
      </c>
      <c r="Y461" s="9">
        <f ca="1" t="shared" si="119"/>
        <v>0.341649055362311</v>
      </c>
      <c r="Z461" s="5">
        <f ca="1" t="shared" si="120"/>
        <v>0.0404962104233567</v>
      </c>
      <c r="AA461">
        <f ca="1" t="shared" si="129"/>
        <v>0</v>
      </c>
      <c r="AB461">
        <f ca="1" t="shared" si="125"/>
        <v>9803.4896</v>
      </c>
      <c r="AC461">
        <f ca="1" t="shared" si="121"/>
        <v>0</v>
      </c>
      <c r="AD461" s="5">
        <f ca="1" t="shared" si="124"/>
        <v>0</v>
      </c>
      <c r="AE461">
        <f ca="1">IF(X461&gt;=$Y$1,I461,0)</f>
        <v>0</v>
      </c>
    </row>
    <row r="462" spans="1:31">
      <c r="A462" cm="1">
        <f ca="1" t="array" ref="A462">INDEX(Sheet1!$A$2:$J$621,RANDBETWEEN(1,COUNTA(Sheet1!$A$2:$A$621)),COLUMN(A461))</f>
        <v>3275731</v>
      </c>
      <c r="B462" t="str">
        <f ca="1">VLOOKUP($A462,Sheet1!$A$2:$J$621,COLUMN(B462)-COLUMN($B$4)+2,FALSE)</f>
        <v>2025-04-19 20:36:15</v>
      </c>
      <c r="C462" t="str">
        <f ca="1">VLOOKUP($A462,Sheet1!$A$2:$J$621,COLUMN(C462)-COLUMN($B$4)+2,FALSE)</f>
        <v>大双31.45  小双34.28  大单34.28</v>
      </c>
      <c r="D462" t="str">
        <f ca="1">VLOOKUP($A462,Sheet1!$A$2:$J$621,COLUMN(D462)-COLUMN($B$4)+2,FALSE)</f>
        <v>大双</v>
      </c>
      <c r="E462">
        <f ca="1">VLOOKUP($A462,Sheet1!$A$2:$J$621,COLUMN(E462)-COLUMN($B$4)+2,FALSE)</f>
        <v>100.01</v>
      </c>
      <c r="F462">
        <f ca="1">VLOOKUP($A462,Sheet1!$A$2:$J$621,COLUMN(F462)-COLUMN($B$4)+2,FALSE)</f>
        <v>11</v>
      </c>
      <c r="G462" t="str">
        <f ca="1">VLOOKUP($A462,Sheet1!$A$2:$J$621,COLUMN(G462)-COLUMN($B$4)+2,FALSE)</f>
        <v>小单</v>
      </c>
      <c r="H462">
        <f ca="1">VLOOKUP($A462,Sheet1!$A$2:$J$621,COLUMN(H462)-COLUMN($B$4)+2,FALSE)</f>
        <v>0</v>
      </c>
      <c r="I462">
        <f ca="1">VLOOKUP($A462,Sheet1!$A$2:$J$621,COLUMN(I462)-COLUMN($B$4)+2,FALSE)</f>
        <v>-100.01</v>
      </c>
      <c r="J462" t="str">
        <f ca="1">VLOOKUP($A462,Sheet1!$A$2:$J$621,COLUMN(J462)-COLUMN($B$4)+2,FALSE)</f>
        <v>否</v>
      </c>
      <c r="K462">
        <f ca="1" t="shared" si="126"/>
        <v>0</v>
      </c>
      <c r="L462" s="7">
        <f ca="1" t="shared" si="127"/>
        <v>0</v>
      </c>
      <c r="M462" s="7" cm="1">
        <f ca="1" t="array" ref="M462">IF(L461="",IF(OR(G461=0,G461=""),M461,""),IF(ROW()&lt;32,"",AVERAGE(IF(OFFSET(L$2,ROW()-31,0,30,1)&lt;&gt;"",OFFSET(L$2,ROW()-31,0,30,1)))))</f>
        <v>0.766666666666667</v>
      </c>
      <c r="N462" s="8">
        <f ca="1" t="shared" si="122"/>
        <v>0.781720430107527</v>
      </c>
      <c r="O462" s="7">
        <f ca="1" t="array" ref="O462">IF(L461="","",IF(ROW()&lt;32,"",AVERAGE(IF(OFFSET(L$2,ROW()-21,0,20,1)&lt;&gt;"",OFFSET(L$2,ROW()-21,0,20,1)))))</f>
        <v>0.75</v>
      </c>
      <c r="P462" s="8">
        <f ca="1" t="shared" si="113"/>
        <v>0.766129032258065</v>
      </c>
      <c r="Q462" s="7">
        <f ca="1" t="shared" si="128"/>
        <v>-100.01</v>
      </c>
      <c r="R462" s="7">
        <f ca="1" t="shared" si="130"/>
        <v>8432.43479999989</v>
      </c>
      <c r="S462" s="14">
        <f ca="1" t="shared" si="114"/>
        <v>0.0389229507107651</v>
      </c>
      <c r="T462" s="15">
        <f ca="1" t="shared" si="115"/>
        <v>0.781720430107527</v>
      </c>
      <c r="U462" s="14">
        <f ca="1" t="shared" si="116"/>
        <v>0.0552282037617166</v>
      </c>
      <c r="V462" s="9">
        <f ca="1" t="shared" si="117"/>
        <v>1.00668517520901</v>
      </c>
      <c r="W462" s="16">
        <f ca="1" t="shared" si="123"/>
        <v>1.17317822739242</v>
      </c>
      <c r="X462" s="17">
        <f ca="1" t="shared" si="118"/>
        <v>0.369438850366363</v>
      </c>
      <c r="Y462" s="9">
        <f ca="1" t="shared" si="119"/>
        <v>0.3416629707589</v>
      </c>
      <c r="Z462" s="5">
        <f ca="1" t="shared" si="120"/>
        <v>0.0405056843900196</v>
      </c>
      <c r="AA462">
        <f ca="1" t="shared" si="129"/>
        <v>0</v>
      </c>
      <c r="AB462">
        <f ca="1" t="shared" si="125"/>
        <v>9803.4896</v>
      </c>
      <c r="AC462">
        <f ca="1" t="shared" si="121"/>
        <v>0</v>
      </c>
      <c r="AD462" s="5">
        <f ca="1" t="shared" si="124"/>
        <v>0</v>
      </c>
      <c r="AE462">
        <f ca="1">IF(X462&gt;=$Y$1,I462,0)</f>
        <v>0</v>
      </c>
    </row>
    <row r="463" spans="1:31">
      <c r="A463" cm="1">
        <f ca="1" t="array" ref="A463">INDEX(Sheet1!$A$2:$J$621,RANDBETWEEN(1,COUNTA(Sheet1!$A$2:$A$621)),COLUMN(A462))</f>
        <v>3275426</v>
      </c>
      <c r="B463" t="str">
        <f ca="1">VLOOKUP($A463,Sheet1!$A$2:$J$621,COLUMN(B463)-COLUMN($B$4)+2,FALSE)</f>
        <v>2025-04-19 02:15:41</v>
      </c>
      <c r="C463" t="str">
        <f ca="1">VLOOKUP($A463,Sheet1!$A$2:$J$621,COLUMN(C463)-COLUMN($B$4)+2,FALSE)</f>
        <v>小单32.36  小双35.28  大双32.36</v>
      </c>
      <c r="D463" t="str">
        <f ca="1">VLOOKUP($A463,Sheet1!$A$2:$J$621,COLUMN(D463)-COLUMN($B$4)+2,FALSE)</f>
        <v>小双</v>
      </c>
      <c r="E463">
        <f ca="1">VLOOKUP($A463,Sheet1!$A$2:$J$621,COLUMN(E463)-COLUMN($B$4)+2,FALSE)</f>
        <v>100</v>
      </c>
      <c r="F463">
        <f ca="1">VLOOKUP($A463,Sheet1!$A$2:$J$621,COLUMN(F463)-COLUMN($B$4)+2,FALSE)</f>
        <v>17</v>
      </c>
      <c r="G463" t="str">
        <f ca="1">VLOOKUP($A463,Sheet1!$A$2:$J$621,COLUMN(G463)-COLUMN($B$4)+2,FALSE)</f>
        <v>大单</v>
      </c>
      <c r="H463">
        <f ca="1">VLOOKUP($A463,Sheet1!$A$2:$J$621,COLUMN(H463)-COLUMN($B$4)+2,FALSE)</f>
        <v>0</v>
      </c>
      <c r="I463">
        <f ca="1">VLOOKUP($A463,Sheet1!$A$2:$J$621,COLUMN(I463)-COLUMN($B$4)+2,FALSE)</f>
        <v>-100</v>
      </c>
      <c r="J463" t="str">
        <f ca="1">VLOOKUP($A463,Sheet1!$A$2:$J$621,COLUMN(J463)-COLUMN($B$4)+2,FALSE)</f>
        <v>否</v>
      </c>
      <c r="K463">
        <f ca="1" t="shared" si="126"/>
        <v>0</v>
      </c>
      <c r="L463" s="7">
        <f ca="1" t="shared" si="127"/>
        <v>0</v>
      </c>
      <c r="M463" s="7" cm="1">
        <f ca="1" t="array" ref="M463">IF(L462="",IF(OR(G462=0,G462=""),M462,""),IF(ROW()&lt;32,"",AVERAGE(IF(OFFSET(L$2,ROW()-31,0,30,1)&lt;&gt;"",OFFSET(L$2,ROW()-31,0,30,1)))))</f>
        <v>0.766666666666667</v>
      </c>
      <c r="N463" s="8">
        <f ca="1" t="shared" si="122"/>
        <v>0.717204301075269</v>
      </c>
      <c r="O463" s="7">
        <f ca="1" t="array" ref="O463">IF(L462="","",IF(ROW()&lt;32,"",AVERAGE(IF(OFFSET(L$2,ROW()-21,0,20,1)&lt;&gt;"",OFFSET(L$2,ROW()-21,0,20,1)))))</f>
        <v>0.7</v>
      </c>
      <c r="P463" s="8">
        <f ca="1" t="shared" si="113"/>
        <v>0.654838709677419</v>
      </c>
      <c r="Q463" s="7">
        <f ca="1" t="shared" si="128"/>
        <v>-100</v>
      </c>
      <c r="R463" s="7">
        <f ca="1" t="shared" si="130"/>
        <v>8332.43479999989</v>
      </c>
      <c r="S463" s="14">
        <f ca="1" t="shared" si="114"/>
        <v>0.0394014914149268</v>
      </c>
      <c r="T463" s="15">
        <f ca="1" t="shared" si="115"/>
        <v>0.717204301075269</v>
      </c>
      <c r="U463" s="14">
        <f ca="1" t="shared" si="116"/>
        <v>0.0552282037617166</v>
      </c>
      <c r="V463" s="9">
        <f ca="1" t="shared" si="117"/>
        <v>1.00366619836982</v>
      </c>
      <c r="W463" s="16">
        <f ca="1" t="shared" si="123"/>
        <v>1.1731651926581</v>
      </c>
      <c r="X463" s="17">
        <f ca="1" t="shared" si="118"/>
        <v>0.356375985613809</v>
      </c>
      <c r="Y463" s="9">
        <f ca="1" t="shared" si="119"/>
        <v>0.342633643912331</v>
      </c>
      <c r="Z463" s="5">
        <f ca="1" t="shared" si="120"/>
        <v>0.0404977175586566</v>
      </c>
      <c r="AA463">
        <f ca="1" t="shared" si="129"/>
        <v>0</v>
      </c>
      <c r="AB463">
        <f ca="1" t="shared" si="125"/>
        <v>9803.4896</v>
      </c>
      <c r="AC463">
        <f ca="1" t="shared" si="121"/>
        <v>0</v>
      </c>
      <c r="AD463" s="5">
        <f ca="1" t="shared" si="124"/>
        <v>0</v>
      </c>
      <c r="AE463">
        <f ca="1">IF(X463&gt;=$Y$1,I463,0)</f>
        <v>0</v>
      </c>
    </row>
    <row r="464" spans="1:31">
      <c r="A464" cm="1">
        <f ca="1" t="array" ref="A464">INDEX(Sheet1!$A$2:$J$621,RANDBETWEEN(1,COUNTA(Sheet1!$A$2:$A$621)),COLUMN(A463))</f>
        <v>3275900</v>
      </c>
      <c r="B464" t="str">
        <f ca="1">VLOOKUP($A464,Sheet1!$A$2:$J$621,COLUMN(B464)-COLUMN($B$4)+2,FALSE)</f>
        <v>2025-04-20 06:27:44</v>
      </c>
      <c r="C464" t="str">
        <f ca="1">VLOOKUP($A464,Sheet1!$A$2:$J$621,COLUMN(C464)-COLUMN($B$4)+2,FALSE)</f>
        <v>小单32.36  大双32.36  大单35.28</v>
      </c>
      <c r="D464" t="str">
        <f ca="1">VLOOKUP($A464,Sheet1!$A$2:$J$621,COLUMN(D464)-COLUMN($B$4)+2,FALSE)</f>
        <v>大单</v>
      </c>
      <c r="E464">
        <f ca="1">VLOOKUP($A464,Sheet1!$A$2:$J$621,COLUMN(E464)-COLUMN($B$4)+2,FALSE)</f>
        <v>100</v>
      </c>
      <c r="F464">
        <f ca="1">VLOOKUP($A464,Sheet1!$A$2:$J$621,COLUMN(F464)-COLUMN($B$4)+2,FALSE)</f>
        <v>13</v>
      </c>
      <c r="G464" t="str">
        <f ca="1">VLOOKUP($A464,Sheet1!$A$2:$J$621,COLUMN(G464)-COLUMN($B$4)+2,FALSE)</f>
        <v>小单</v>
      </c>
      <c r="H464">
        <f ca="1">VLOOKUP($A464,Sheet1!$A$2:$J$621,COLUMN(H464)-COLUMN($B$4)+2,FALSE)</f>
        <v>0</v>
      </c>
      <c r="I464">
        <f ca="1">VLOOKUP($A464,Sheet1!$A$2:$J$621,COLUMN(I464)-COLUMN($B$4)+2,FALSE)</f>
        <v>-100</v>
      </c>
      <c r="J464" t="str">
        <f ca="1">VLOOKUP($A464,Sheet1!$A$2:$J$621,COLUMN(J464)-COLUMN($B$4)+2,FALSE)</f>
        <v>否</v>
      </c>
      <c r="K464">
        <f ca="1" t="shared" si="126"/>
        <v>0</v>
      </c>
      <c r="L464" s="7">
        <f ca="1" t="shared" si="127"/>
        <v>1</v>
      </c>
      <c r="M464" s="7" cm="1">
        <f ca="1" t="array" ref="M464">IF(L463="",IF(OR(G463=0,G463=""),M463,""),IF(ROW()&lt;32,"",AVERAGE(IF(OFFSET(L$2,ROW()-31,0,30,1)&lt;&gt;"",OFFSET(L$2,ROW()-31,0,30,1)))))</f>
        <v>0.766666666666667</v>
      </c>
      <c r="N464" s="8">
        <f ca="1" t="shared" si="122"/>
        <v>0.717204301075269</v>
      </c>
      <c r="O464" s="7">
        <f ca="1" t="array" ref="O464">IF(L463="","",IF(ROW()&lt;32,"",AVERAGE(IF(OFFSET(L$2,ROW()-21,0,20,1)&lt;&gt;"",OFFSET(L$2,ROW()-21,0,20,1)))))</f>
        <v>0.7</v>
      </c>
      <c r="P464" s="8">
        <f ca="1" t="shared" si="113"/>
        <v>0.654838709677419</v>
      </c>
      <c r="Q464" s="7">
        <f ca="1" t="shared" si="128"/>
        <v>-68.1</v>
      </c>
      <c r="R464" s="7">
        <f ca="1" t="shared" si="130"/>
        <v>8264.33479999989</v>
      </c>
      <c r="S464" s="14">
        <f ca="1" t="shared" si="114"/>
        <v>0.0209799199952275</v>
      </c>
      <c r="T464" s="15">
        <f ca="1" t="shared" si="115"/>
        <v>0.717204301075269</v>
      </c>
      <c r="U464" s="14">
        <f ca="1" t="shared" si="116"/>
        <v>0.0552282037617166</v>
      </c>
      <c r="V464" s="9">
        <f ca="1" t="shared" si="117"/>
        <v>1.05392814721126</v>
      </c>
      <c r="W464" s="16">
        <f ca="1" t="shared" si="123"/>
        <v>1.1731651926581</v>
      </c>
      <c r="X464" s="17">
        <f ca="1" t="shared" si="118"/>
        <v>0.355875709072044</v>
      </c>
      <c r="Y464" s="9">
        <f ca="1" t="shared" si="119"/>
        <v>0.344620607234978</v>
      </c>
      <c r="Z464" s="5">
        <f ca="1" t="shared" si="120"/>
        <v>0.039627003449993</v>
      </c>
      <c r="AA464">
        <f ca="1" t="shared" si="129"/>
        <v>0</v>
      </c>
      <c r="AB464">
        <f ca="1" t="shared" si="125"/>
        <v>9803.4896</v>
      </c>
      <c r="AC464">
        <f ca="1" t="shared" si="121"/>
        <v>0</v>
      </c>
      <c r="AD464" s="5">
        <f ca="1" t="shared" si="124"/>
        <v>0</v>
      </c>
      <c r="AE464">
        <f ca="1">IF(X464&gt;=$Y$1,I464,0)</f>
        <v>0</v>
      </c>
    </row>
    <row r="465" spans="1:31">
      <c r="A465" cm="1">
        <f ca="1" t="array" ref="A465">INDEX(Sheet1!$A$2:$J$621,RANDBETWEEN(1,COUNTA(Sheet1!$A$2:$A$621)),COLUMN(A464))</f>
        <v>3275664</v>
      </c>
      <c r="B465" t="str">
        <f ca="1">VLOOKUP($A465,Sheet1!$A$2:$J$621,COLUMN(B465)-COLUMN($B$4)+2,FALSE)</f>
        <v>2025-04-19 16:08:42</v>
      </c>
      <c r="C465" t="str">
        <f ca="1">VLOOKUP($A465,Sheet1!$A$2:$J$621,COLUMN(C465)-COLUMN($B$4)+2,FALSE)</f>
        <v>大双31.45  小双34.28  大单34.28</v>
      </c>
      <c r="D465" t="str">
        <f ca="1">VLOOKUP($A465,Sheet1!$A$2:$J$621,COLUMN(D465)-COLUMN($B$4)+2,FALSE)</f>
        <v>大双</v>
      </c>
      <c r="E465">
        <f ca="1">VLOOKUP($A465,Sheet1!$A$2:$J$621,COLUMN(E465)-COLUMN($B$4)+2,FALSE)</f>
        <v>100.01</v>
      </c>
      <c r="F465">
        <f ca="1">VLOOKUP($A465,Sheet1!$A$2:$J$621,COLUMN(F465)-COLUMN($B$4)+2,FALSE)</f>
        <v>13</v>
      </c>
      <c r="G465" t="str">
        <f ca="1">VLOOKUP($A465,Sheet1!$A$2:$J$621,COLUMN(G465)-COLUMN($B$4)+2,FALSE)</f>
        <v>小单</v>
      </c>
      <c r="H465">
        <f ca="1">VLOOKUP($A465,Sheet1!$A$2:$J$621,COLUMN(H465)-COLUMN($B$4)+2,FALSE)</f>
        <v>0</v>
      </c>
      <c r="I465">
        <f ca="1">VLOOKUP($A465,Sheet1!$A$2:$J$621,COLUMN(I465)-COLUMN($B$4)+2,FALSE)</f>
        <v>-100.01</v>
      </c>
      <c r="J465" t="str">
        <f ca="1">VLOOKUP($A465,Sheet1!$A$2:$J$621,COLUMN(J465)-COLUMN($B$4)+2,FALSE)</f>
        <v>否</v>
      </c>
      <c r="K465">
        <f ca="1" t="shared" si="126"/>
        <v>0</v>
      </c>
      <c r="L465" s="7">
        <f ca="1" t="shared" si="127"/>
        <v>0</v>
      </c>
      <c r="M465" s="7" cm="1">
        <f ca="1" t="array" ref="M465">IF(L464="",IF(OR(G464=0,G464=""),M464,""),IF(ROW()&lt;32,"",AVERAGE(IF(OFFSET(L$2,ROW()-31,0,30,1)&lt;&gt;"",OFFSET(L$2,ROW()-31,0,30,1)))))</f>
        <v>0.766666666666667</v>
      </c>
      <c r="N465" s="8">
        <f ca="1" t="shared" si="122"/>
        <v>0.781720430107527</v>
      </c>
      <c r="O465" s="7">
        <f ca="1" t="array" ref="O465">IF(L464="","",IF(ROW()&lt;32,"",AVERAGE(IF(OFFSET(L$2,ROW()-21,0,20,1)&lt;&gt;"",OFFSET(L$2,ROW()-21,0,20,1)))))</f>
        <v>0.7</v>
      </c>
      <c r="P465" s="8">
        <f ca="1" t="shared" si="113"/>
        <v>0.719354838709677</v>
      </c>
      <c r="Q465" s="7">
        <f ca="1" t="shared" si="128"/>
        <v>-100.01</v>
      </c>
      <c r="R465" s="7">
        <f ca="1" t="shared" si="130"/>
        <v>8164.32479999989</v>
      </c>
      <c r="S465" s="14">
        <f ca="1" t="shared" si="114"/>
        <v>0.0251973983270899</v>
      </c>
      <c r="T465" s="15">
        <f ca="1" t="shared" si="115"/>
        <v>0.781720430107527</v>
      </c>
      <c r="U465" s="14">
        <f ca="1" t="shared" si="116"/>
        <v>0.0552282037617166</v>
      </c>
      <c r="V465" s="9">
        <f ca="1" t="shared" si="117"/>
        <v>1.11186483461026</v>
      </c>
      <c r="W465" s="16">
        <f ca="1" t="shared" si="123"/>
        <v>1.00742130314787</v>
      </c>
      <c r="X465" s="17">
        <f ca="1" t="shared" si="118"/>
        <v>0.35926345816693</v>
      </c>
      <c r="Y465" s="9">
        <f ca="1" t="shared" si="119"/>
        <v>0.346375856681179</v>
      </c>
      <c r="Z465" s="5">
        <f ca="1" t="shared" si="120"/>
        <v>0.03906654828922</v>
      </c>
      <c r="AA465">
        <f ca="1" t="shared" si="129"/>
        <v>0</v>
      </c>
      <c r="AB465">
        <f ca="1" t="shared" si="125"/>
        <v>9803.4896</v>
      </c>
      <c r="AC465">
        <f ca="1" t="shared" si="121"/>
        <v>1</v>
      </c>
      <c r="AD465" s="5">
        <f ca="1" t="shared" si="124"/>
        <v>0</v>
      </c>
      <c r="AE465">
        <f ca="1">IF(X465&gt;=$Y$1,I465,0)</f>
        <v>0</v>
      </c>
    </row>
    <row r="466" spans="1:31">
      <c r="A466" cm="1">
        <f ca="1" t="array" ref="A466">INDEX(Sheet1!$A$2:$J$621,RANDBETWEEN(1,COUNTA(Sheet1!$A$2:$A$621)),COLUMN(A465))</f>
        <v>3275642</v>
      </c>
      <c r="B466" t="str">
        <f ca="1">VLOOKUP($A466,Sheet1!$A$2:$J$621,COLUMN(B466)-COLUMN($B$4)+2,FALSE)</f>
        <v>2025-04-19 14:51:44</v>
      </c>
      <c r="C466" t="str">
        <f ca="1">VLOOKUP($A466,Sheet1!$A$2:$J$621,COLUMN(C466)-COLUMN($B$4)+2,FALSE)</f>
        <v>大双31.45  小双34.28  大单34.28</v>
      </c>
      <c r="D466" t="str">
        <f ca="1">VLOOKUP($A466,Sheet1!$A$2:$J$621,COLUMN(D466)-COLUMN($B$4)+2,FALSE)</f>
        <v>大双</v>
      </c>
      <c r="E466">
        <f ca="1">VLOOKUP($A466,Sheet1!$A$2:$J$621,COLUMN(E466)-COLUMN($B$4)+2,FALSE)</f>
        <v>100.01</v>
      </c>
      <c r="F466">
        <f ca="1">VLOOKUP($A466,Sheet1!$A$2:$J$621,COLUMN(F466)-COLUMN($B$4)+2,FALSE)</f>
        <v>16</v>
      </c>
      <c r="G466" t="str">
        <f ca="1">VLOOKUP($A466,Sheet1!$A$2:$J$621,COLUMN(G466)-COLUMN($B$4)+2,FALSE)</f>
        <v>大双</v>
      </c>
      <c r="H466">
        <f ca="1">VLOOKUP($A466,Sheet1!$A$2:$J$621,COLUMN(H466)-COLUMN($B$4)+2,FALSE)</f>
        <v>148.444</v>
      </c>
      <c r="I466">
        <f ca="1">VLOOKUP($A466,Sheet1!$A$2:$J$621,COLUMN(I466)-COLUMN($B$4)+2,FALSE)</f>
        <v>48.434</v>
      </c>
      <c r="J466" t="str">
        <f ca="1">VLOOKUP($A466,Sheet1!$A$2:$J$621,COLUMN(J466)-COLUMN($B$4)+2,FALSE)</f>
        <v>是</v>
      </c>
      <c r="K466">
        <f ca="1" t="shared" si="126"/>
        <v>1</v>
      </c>
      <c r="L466" s="7">
        <f ca="1" t="shared" si="127"/>
        <v>1</v>
      </c>
      <c r="M466" s="7" cm="1">
        <f ca="1" t="array" ref="M466">IF(L465="",IF(OR(G465=0,G465=""),M465,""),IF(ROW()&lt;32,"",AVERAGE(IF(OFFSET(L$2,ROW()-31,0,30,1)&lt;&gt;"",OFFSET(L$2,ROW()-31,0,30,1)))))</f>
        <v>0.766666666666667</v>
      </c>
      <c r="N466" s="8">
        <f ca="1" t="shared" si="122"/>
        <v>0.717204301075269</v>
      </c>
      <c r="O466" s="7">
        <f ca="1" t="array" ref="O466">IF(L465="","",IF(ROW()&lt;32,"",AVERAGE(IF(OFFSET(L$2,ROW()-21,0,20,1)&lt;&gt;"",OFFSET(L$2,ROW()-21,0,20,1)))))</f>
        <v>0.7</v>
      </c>
      <c r="P466" s="8">
        <f ca="1" t="shared" si="113"/>
        <v>0.654838709677419</v>
      </c>
      <c r="Q466" s="7">
        <f ca="1" t="shared" si="128"/>
        <v>48.434</v>
      </c>
      <c r="R466" s="7">
        <f ca="1" t="shared" si="130"/>
        <v>8212.75879999989</v>
      </c>
      <c r="S466" s="14">
        <f ca="1" t="shared" si="114"/>
        <v>0.00674229083602953</v>
      </c>
      <c r="T466" s="15">
        <f ca="1" t="shared" si="115"/>
        <v>0.717204301075269</v>
      </c>
      <c r="U466" s="14">
        <f ca="1" t="shared" si="116"/>
        <v>0.0495517533263149</v>
      </c>
      <c r="V466" s="9">
        <f ca="1" t="shared" si="117"/>
        <v>1.26014239350484</v>
      </c>
      <c r="W466" s="16">
        <f ca="1" t="shared" si="123"/>
        <v>1.00741122943853</v>
      </c>
      <c r="X466" s="17">
        <f ca="1" t="shared" si="118"/>
        <v>0.357353383762305</v>
      </c>
      <c r="Y466" s="9">
        <f ca="1" t="shared" si="119"/>
        <v>0.349629974886859</v>
      </c>
      <c r="Z466" s="5">
        <f ca="1" t="shared" si="120"/>
        <v>0.0356282429049937</v>
      </c>
      <c r="AA466">
        <f ca="1" t="shared" si="129"/>
        <v>0</v>
      </c>
      <c r="AB466">
        <f ca="1" t="shared" si="125"/>
        <v>9803.4896</v>
      </c>
      <c r="AC466">
        <f ca="1" t="shared" si="121"/>
        <v>1</v>
      </c>
      <c r="AD466" s="5">
        <f ca="1" t="shared" si="124"/>
        <v>0</v>
      </c>
      <c r="AE466">
        <f ca="1">IF(X466&gt;=$Y$1,I466,0)</f>
        <v>0</v>
      </c>
    </row>
    <row r="467" spans="1:31">
      <c r="A467" cm="1">
        <f ca="1" t="array" ref="A467">INDEX(Sheet1!$A$2:$J$621,RANDBETWEEN(1,COUNTA(Sheet1!$A$2:$A$621)),COLUMN(A466))</f>
        <v>3275625</v>
      </c>
      <c r="B467" t="str">
        <f ca="1">VLOOKUP($A467,Sheet1!$A$2:$J$621,COLUMN(B467)-COLUMN($B$4)+2,FALSE)</f>
        <v>2025-04-19 13:52:10</v>
      </c>
      <c r="C467" t="str">
        <f ca="1">VLOOKUP($A467,Sheet1!$A$2:$J$621,COLUMN(C467)-COLUMN($B$4)+2,FALSE)</f>
        <v>大双31.45  小双34.28  大单34.28</v>
      </c>
      <c r="D467" t="str">
        <f ca="1">VLOOKUP($A467,Sheet1!$A$2:$J$621,COLUMN(D467)-COLUMN($B$4)+2,FALSE)</f>
        <v>大双</v>
      </c>
      <c r="E467">
        <f ca="1">VLOOKUP($A467,Sheet1!$A$2:$J$621,COLUMN(E467)-COLUMN($B$4)+2,FALSE)</f>
        <v>100.01</v>
      </c>
      <c r="F467">
        <f ca="1">VLOOKUP($A467,Sheet1!$A$2:$J$621,COLUMN(F467)-COLUMN($B$4)+2,FALSE)</f>
        <v>21</v>
      </c>
      <c r="G467" t="str">
        <f ca="1">VLOOKUP($A467,Sheet1!$A$2:$J$621,COLUMN(G467)-COLUMN($B$4)+2,FALSE)</f>
        <v>大单</v>
      </c>
      <c r="H467">
        <f ca="1">VLOOKUP($A467,Sheet1!$A$2:$J$621,COLUMN(H467)-COLUMN($B$4)+2,FALSE)</f>
        <v>148.4324</v>
      </c>
      <c r="I467">
        <f ca="1">VLOOKUP($A467,Sheet1!$A$2:$J$621,COLUMN(I467)-COLUMN($B$4)+2,FALSE)</f>
        <v>48.4224</v>
      </c>
      <c r="J467" t="str">
        <f ca="1">VLOOKUP($A467,Sheet1!$A$2:$J$621,COLUMN(J467)-COLUMN($B$4)+2,FALSE)</f>
        <v>是</v>
      </c>
      <c r="K467">
        <f ca="1" t="shared" si="126"/>
        <v>1</v>
      </c>
      <c r="L467" s="7">
        <f ca="1" t="shared" si="127"/>
        <v>1</v>
      </c>
      <c r="M467" s="7" cm="1">
        <f ca="1" t="array" ref="M467">IF(L466="",IF(OR(G466=0,G466=""),M466,""),IF(ROW()&lt;32,"",AVERAGE(IF(OFFSET(L$2,ROW()-31,0,30,1)&lt;&gt;"",OFFSET(L$2,ROW()-31,0,30,1)))))</f>
        <v>0.766666666666667</v>
      </c>
      <c r="N467" s="8">
        <f ca="1" t="shared" si="122"/>
        <v>0.781720430107527</v>
      </c>
      <c r="O467" s="7">
        <f ca="1" t="array" ref="O467">IF(L466="","",IF(ROW()&lt;32,"",AVERAGE(IF(OFFSET(L$2,ROW()-21,0,20,1)&lt;&gt;"",OFFSET(L$2,ROW()-21,0,20,1)))))</f>
        <v>0.7</v>
      </c>
      <c r="P467" s="8">
        <f ca="1" t="shared" si="113"/>
        <v>0.719354838709677</v>
      </c>
      <c r="Q467" s="7">
        <f ca="1" t="shared" si="128"/>
        <v>48.4224</v>
      </c>
      <c r="R467" s="7">
        <f ca="1" t="shared" si="130"/>
        <v>8261.18119999989</v>
      </c>
      <c r="S467" s="14">
        <f ca="1" t="shared" si="114"/>
        <v>0.00670369372675999</v>
      </c>
      <c r="T467" s="15">
        <f ca="1" t="shared" si="115"/>
        <v>0.781720430107527</v>
      </c>
      <c r="U467" s="14">
        <f ca="1" t="shared" si="116"/>
        <v>0.0438766624074728</v>
      </c>
      <c r="V467" s="9">
        <f ca="1" t="shared" si="117"/>
        <v>1.3100935094013</v>
      </c>
      <c r="W467" s="16">
        <f ca="1" t="shared" si="123"/>
        <v>1.00741122943853</v>
      </c>
      <c r="X467" s="17">
        <f ca="1" t="shared" si="118"/>
        <v>0.376942669301274</v>
      </c>
      <c r="Y467" s="9">
        <f ca="1" t="shared" si="119"/>
        <v>0.353137085811231</v>
      </c>
      <c r="Z467" s="5">
        <f ca="1" t="shared" si="120"/>
        <v>0.0328580941671242</v>
      </c>
      <c r="AA467">
        <f ca="1" t="shared" si="129"/>
        <v>0</v>
      </c>
      <c r="AB467">
        <f ca="1" t="shared" si="125"/>
        <v>9803.4896</v>
      </c>
      <c r="AC467">
        <f ca="1" t="shared" si="121"/>
        <v>0</v>
      </c>
      <c r="AD467" s="5">
        <f ca="1" t="shared" si="124"/>
        <v>0</v>
      </c>
      <c r="AE467">
        <f ca="1">IF(X467&gt;=$Y$1,I467,0)</f>
        <v>0</v>
      </c>
    </row>
    <row r="468" spans="1:31">
      <c r="A468" cm="1">
        <f ca="1" t="array" ref="A468">INDEX(Sheet1!$A$2:$J$621,RANDBETWEEN(1,COUNTA(Sheet1!$A$2:$A$621)),COLUMN(A467))</f>
        <v>3275547</v>
      </c>
      <c r="B468" t="str">
        <f ca="1">VLOOKUP($A468,Sheet1!$A$2:$J$621,COLUMN(B468)-COLUMN($B$4)+2,FALSE)</f>
        <v>2025-04-19 09:19:19</v>
      </c>
      <c r="C468" t="str">
        <f ca="1">VLOOKUP($A468,Sheet1!$A$2:$J$621,COLUMN(C468)-COLUMN($B$4)+2,FALSE)</f>
        <v>小单31.45  小双34.28  大单34.28</v>
      </c>
      <c r="D468" t="str">
        <f ca="1">VLOOKUP($A468,Sheet1!$A$2:$J$621,COLUMN(D468)-COLUMN($B$4)+2,FALSE)</f>
        <v>小单</v>
      </c>
      <c r="E468">
        <f ca="1">VLOOKUP($A468,Sheet1!$A$2:$J$621,COLUMN(E468)-COLUMN($B$4)+2,FALSE)</f>
        <v>100.01</v>
      </c>
      <c r="F468">
        <f ca="1">VLOOKUP($A468,Sheet1!$A$2:$J$621,COLUMN(F468)-COLUMN($B$4)+2,FALSE)</f>
        <v>12</v>
      </c>
      <c r="G468" t="str">
        <f ca="1">VLOOKUP($A468,Sheet1!$A$2:$J$621,COLUMN(G468)-COLUMN($B$4)+2,FALSE)</f>
        <v>小双</v>
      </c>
      <c r="H468">
        <f ca="1">VLOOKUP($A468,Sheet1!$A$2:$J$621,COLUMN(H468)-COLUMN($B$4)+2,FALSE)</f>
        <v>148.4324</v>
      </c>
      <c r="I468">
        <f ca="1">VLOOKUP($A468,Sheet1!$A$2:$J$621,COLUMN(I468)-COLUMN($B$4)+2,FALSE)</f>
        <v>48.4224</v>
      </c>
      <c r="J468" t="str">
        <f ca="1">VLOOKUP($A468,Sheet1!$A$2:$J$621,COLUMN(J468)-COLUMN($B$4)+2,FALSE)</f>
        <v>是</v>
      </c>
      <c r="K468">
        <f ca="1" t="shared" si="126"/>
        <v>1</v>
      </c>
      <c r="L468" s="7">
        <f ca="1" t="shared" si="127"/>
        <v>1</v>
      </c>
      <c r="M468" s="7" cm="1">
        <f ca="1" t="array" ref="M468">IF(L467="",IF(OR(G467=0,G467=""),M467,""),IF(ROW()&lt;32,"",AVERAGE(IF(OFFSET(L$2,ROW()-31,0,30,1)&lt;&gt;"",OFFSET(L$2,ROW()-31,0,30,1)))))</f>
        <v>0.766666666666667</v>
      </c>
      <c r="N468" s="8">
        <f ca="1" t="shared" si="122"/>
        <v>0.781720430107527</v>
      </c>
      <c r="O468" s="7">
        <f ca="1" t="array" ref="O468">IF(L467="","",IF(ROW()&lt;32,"",AVERAGE(IF(OFFSET(L$2,ROW()-21,0,20,1)&lt;&gt;"",OFFSET(L$2,ROW()-21,0,20,1)))))</f>
        <v>0.75</v>
      </c>
      <c r="P468" s="8">
        <f ca="1" t="shared" si="113"/>
        <v>0.766129032258065</v>
      </c>
      <c r="Q468" s="7">
        <f ca="1" t="shared" si="128"/>
        <v>48.4224</v>
      </c>
      <c r="R468" s="7">
        <f ca="1" t="shared" si="130"/>
        <v>8309.60359999989</v>
      </c>
      <c r="S468" s="14">
        <f ca="1" t="shared" si="114"/>
        <v>0.00613204605818147</v>
      </c>
      <c r="T468" s="15">
        <f ca="1" t="shared" si="115"/>
        <v>0.781720430107527</v>
      </c>
      <c r="U468" s="14">
        <f ca="1" t="shared" si="116"/>
        <v>0.0431435548226466</v>
      </c>
      <c r="V468" s="9">
        <f ca="1" t="shared" si="117"/>
        <v>1.36050058786117</v>
      </c>
      <c r="W468" s="16">
        <f ca="1" t="shared" si="123"/>
        <v>1.00741122943853</v>
      </c>
      <c r="X468" s="17">
        <f ca="1" t="shared" si="118"/>
        <v>0.382031815122136</v>
      </c>
      <c r="Y468" s="9">
        <f ca="1" t="shared" si="119"/>
        <v>0.356468273178634</v>
      </c>
      <c r="Z468" s="5">
        <f ca="1" t="shared" si="120"/>
        <v>0.0304657312278325</v>
      </c>
      <c r="AA468">
        <f ca="1" t="shared" si="129"/>
        <v>0</v>
      </c>
      <c r="AB468">
        <f ca="1" t="shared" si="125"/>
        <v>9803.4896</v>
      </c>
      <c r="AC468">
        <f ca="1" t="shared" si="121"/>
        <v>0</v>
      </c>
      <c r="AD468" s="5">
        <f ca="1" t="shared" si="124"/>
        <v>0</v>
      </c>
      <c r="AE468">
        <f ca="1">IF(X468&gt;=$Y$1,I468,0)</f>
        <v>0</v>
      </c>
    </row>
    <row r="469" spans="1:31">
      <c r="A469" cm="1">
        <f ca="1" t="array" ref="A469">INDEX(Sheet1!$A$2:$J$621,RANDBETWEEN(1,COUNTA(Sheet1!$A$2:$A$621)),COLUMN(A468))</f>
        <v>3276064</v>
      </c>
      <c r="B469" t="str">
        <f ca="1">VLOOKUP($A469,Sheet1!$A$2:$J$621,COLUMN(B469)-COLUMN($B$4)+2,FALSE)</f>
        <v>2025-04-20 16:01:40</v>
      </c>
      <c r="C469" t="str">
        <f ca="1">VLOOKUP($A469,Sheet1!$A$2:$J$621,COLUMN(C469)-COLUMN($B$4)+2,FALSE)</f>
        <v>小单32.36  大双32.36  大单35.28</v>
      </c>
      <c r="D469" t="str">
        <f ca="1">VLOOKUP($A469,Sheet1!$A$2:$J$621,COLUMN(D469)-COLUMN($B$4)+2,FALSE)</f>
        <v>大单</v>
      </c>
      <c r="E469">
        <f ca="1">VLOOKUP($A469,Sheet1!$A$2:$J$621,COLUMN(E469)-COLUMN($B$4)+2,FALSE)</f>
        <v>100</v>
      </c>
      <c r="F469">
        <f ca="1">VLOOKUP($A469,Sheet1!$A$2:$J$621,COLUMN(F469)-COLUMN($B$4)+2,FALSE)</f>
        <v>18</v>
      </c>
      <c r="G469" t="str">
        <f ca="1">VLOOKUP($A469,Sheet1!$A$2:$J$621,COLUMN(G469)-COLUMN($B$4)+2,FALSE)</f>
        <v>大双</v>
      </c>
      <c r="H469">
        <f ca="1">VLOOKUP($A469,Sheet1!$A$2:$J$621,COLUMN(H469)-COLUMN($B$4)+2,FALSE)</f>
        <v>152.7392</v>
      </c>
      <c r="I469">
        <f ca="1">VLOOKUP($A469,Sheet1!$A$2:$J$621,COLUMN(I469)-COLUMN($B$4)+2,FALSE)</f>
        <v>52.7392</v>
      </c>
      <c r="J469" t="str">
        <f ca="1">VLOOKUP($A469,Sheet1!$A$2:$J$621,COLUMN(J469)-COLUMN($B$4)+2,FALSE)</f>
        <v>是</v>
      </c>
      <c r="K469">
        <f ca="1" t="shared" si="126"/>
        <v>1</v>
      </c>
      <c r="L469" s="7">
        <f ca="1" t="shared" si="127"/>
        <v>1</v>
      </c>
      <c r="M469" s="7" cm="1">
        <f ca="1" t="array" ref="M469">IF(L468="",IF(OR(G468=0,G468=""),M468,""),IF(ROW()&lt;32,"",AVERAGE(IF(OFFSET(L$2,ROW()-31,0,30,1)&lt;&gt;"",OFFSET(L$2,ROW()-31,0,30,1)))))</f>
        <v>0.766666666666667</v>
      </c>
      <c r="N469" s="8">
        <f ca="1" t="shared" si="122"/>
        <v>0.781720430107527</v>
      </c>
      <c r="O469" s="7">
        <f ca="1" t="array" ref="O469">IF(L468="","",IF(ROW()&lt;32,"",AVERAGE(IF(OFFSET(L$2,ROW()-21,0,20,1)&lt;&gt;"",OFFSET(L$2,ROW()-21,0,20,1)))))</f>
        <v>0.75</v>
      </c>
      <c r="P469" s="8">
        <f ca="1" t="shared" si="113"/>
        <v>0.766129032258065</v>
      </c>
      <c r="Q469" s="7">
        <f ca="1" t="shared" si="128"/>
        <v>52.7392</v>
      </c>
      <c r="R469" s="7">
        <f ca="1" t="shared" si="130"/>
        <v>8362.34279999989</v>
      </c>
      <c r="S469" s="14">
        <f ca="1" t="shared" si="114"/>
        <v>0.00557052137458315</v>
      </c>
      <c r="T469" s="15">
        <f ca="1" t="shared" si="115"/>
        <v>0.781720430107527</v>
      </c>
      <c r="U469" s="14">
        <f ca="1" t="shared" si="116"/>
        <v>0.0431435548226466</v>
      </c>
      <c r="V469" s="9">
        <f ca="1" t="shared" si="117"/>
        <v>1.3122364882546</v>
      </c>
      <c r="W469" s="16">
        <f ca="1" t="shared" si="123"/>
        <v>1.00307144642768</v>
      </c>
      <c r="X469" s="17">
        <f ca="1" t="shared" si="118"/>
        <v>0.376602969455315</v>
      </c>
      <c r="Y469" s="9">
        <f ca="1" t="shared" si="119"/>
        <v>0.359415253927993</v>
      </c>
      <c r="Z469" s="5">
        <f ca="1" t="shared" si="120"/>
        <v>0.0278856296726423</v>
      </c>
      <c r="AA469">
        <f ca="1" t="shared" si="129"/>
        <v>0</v>
      </c>
      <c r="AB469">
        <f ca="1" t="shared" si="125"/>
        <v>9803.4896</v>
      </c>
      <c r="AC469">
        <f ca="1" t="shared" si="121"/>
        <v>0</v>
      </c>
      <c r="AD469" s="5">
        <f ca="1" t="shared" si="124"/>
        <v>0</v>
      </c>
      <c r="AE469">
        <f ca="1">IF(X469&gt;=$Y$1,I469,0)</f>
        <v>0</v>
      </c>
    </row>
    <row r="470" spans="1:31">
      <c r="A470" cm="1">
        <f ca="1" t="array" ref="A470">INDEX(Sheet1!$A$2:$J$621,RANDBETWEEN(1,COUNTA(Sheet1!$A$2:$A$621)),COLUMN(A469))</f>
        <v>3275862</v>
      </c>
      <c r="B470" t="str">
        <f ca="1">VLOOKUP($A470,Sheet1!$A$2:$J$621,COLUMN(B470)-COLUMN($B$4)+2,FALSE)</f>
        <v>2025-04-20 04:14:40</v>
      </c>
      <c r="C470" t="str">
        <f ca="1">VLOOKUP($A470,Sheet1!$A$2:$J$621,COLUMN(C470)-COLUMN($B$4)+2,FALSE)</f>
        <v>小单31.45  小双34.28  大单34.28</v>
      </c>
      <c r="D470" t="str">
        <f ca="1">VLOOKUP($A470,Sheet1!$A$2:$J$621,COLUMN(D470)-COLUMN($B$4)+2,FALSE)</f>
        <v>小单</v>
      </c>
      <c r="E470">
        <f ca="1">VLOOKUP($A470,Sheet1!$A$2:$J$621,COLUMN(E470)-COLUMN($B$4)+2,FALSE)</f>
        <v>100.01</v>
      </c>
      <c r="F470">
        <f ca="1">VLOOKUP($A470,Sheet1!$A$2:$J$621,COLUMN(F470)-COLUMN($B$4)+2,FALSE)</f>
        <v>13</v>
      </c>
      <c r="G470" t="str">
        <f ca="1">VLOOKUP($A470,Sheet1!$A$2:$J$621,COLUMN(G470)-COLUMN($B$4)+2,FALSE)</f>
        <v>小单</v>
      </c>
      <c r="H470">
        <f ca="1">VLOOKUP($A470,Sheet1!$A$2:$J$621,COLUMN(H470)-COLUMN($B$4)+2,FALSE)</f>
        <v>0</v>
      </c>
      <c r="I470">
        <f ca="1">VLOOKUP($A470,Sheet1!$A$2:$J$621,COLUMN(I470)-COLUMN($B$4)+2,FALSE)</f>
        <v>-100.01</v>
      </c>
      <c r="J470" t="str">
        <f ca="1">VLOOKUP($A470,Sheet1!$A$2:$J$621,COLUMN(J470)-COLUMN($B$4)+2,FALSE)</f>
        <v>否</v>
      </c>
      <c r="K470">
        <f ca="1" t="shared" si="126"/>
        <v>0</v>
      </c>
      <c r="L470" s="7">
        <f ca="1" t="shared" si="127"/>
        <v>1</v>
      </c>
      <c r="M470" s="7" cm="1">
        <f ca="1" t="array" ref="M470">IF(L469="",IF(OR(G469=0,G469=""),M469,""),IF(ROW()&lt;32,"",AVERAGE(IF(OFFSET(L$2,ROW()-31,0,30,1)&lt;&gt;"",OFFSET(L$2,ROW()-31,0,30,1)))))</f>
        <v>0.766666666666667</v>
      </c>
      <c r="N470" s="8">
        <f ca="1" t="shared" si="122"/>
        <v>0.781720430107527</v>
      </c>
      <c r="O470" s="7">
        <f ca="1" t="array" ref="O470">IF(L469="","",IF(ROW()&lt;32,"",AVERAGE(IF(OFFSET(L$2,ROW()-21,0,20,1)&lt;&gt;"",OFFSET(L$2,ROW()-21,0,20,1)))))</f>
        <v>0.75</v>
      </c>
      <c r="P470" s="8">
        <f ca="1" t="shared" si="113"/>
        <v>0.766129032258065</v>
      </c>
      <c r="Q470" s="7">
        <f ca="1" t="shared" si="128"/>
        <v>-68.1</v>
      </c>
      <c r="R470" s="7">
        <f ca="1" t="shared" si="130"/>
        <v>8294.24279999989</v>
      </c>
      <c r="S470" s="14">
        <f ca="1" t="shared" si="114"/>
        <v>0.00553519503071816</v>
      </c>
      <c r="T470" s="15">
        <f ca="1" t="shared" si="115"/>
        <v>0.781720430107527</v>
      </c>
      <c r="U470" s="14">
        <f ca="1" t="shared" si="116"/>
        <v>0.0431435548226466</v>
      </c>
      <c r="V470" s="9">
        <f ca="1" t="shared" si="117"/>
        <v>1.26668620937698</v>
      </c>
      <c r="W470" s="16">
        <f ca="1" t="shared" si="123"/>
        <v>1.00307144642768</v>
      </c>
      <c r="X470" s="17">
        <f ca="1" t="shared" si="118"/>
        <v>0.372037343664393</v>
      </c>
      <c r="Y470" s="9">
        <f ca="1" t="shared" si="119"/>
        <v>0.361330634813804</v>
      </c>
      <c r="Z470" s="5">
        <f ca="1" t="shared" si="120"/>
        <v>0.0266876630488759</v>
      </c>
      <c r="AA470">
        <f ca="1" t="shared" si="129"/>
        <v>0</v>
      </c>
      <c r="AB470">
        <f ca="1" t="shared" si="125"/>
        <v>9803.4896</v>
      </c>
      <c r="AC470">
        <f ca="1" t="shared" si="121"/>
        <v>0</v>
      </c>
      <c r="AD470" s="5">
        <f ca="1" t="shared" si="124"/>
        <v>0</v>
      </c>
      <c r="AE470">
        <f ca="1">IF(X470&gt;=$Y$1,I470,0)</f>
        <v>0</v>
      </c>
    </row>
    <row r="471" spans="1:31">
      <c r="A471" cm="1">
        <f ca="1" t="array" ref="A471">INDEX(Sheet1!$A$2:$J$621,RANDBETWEEN(1,COUNTA(Sheet1!$A$2:$A$621)),COLUMN(A470))</f>
        <v>3275612</v>
      </c>
      <c r="B471" t="str">
        <f ca="1">VLOOKUP($A471,Sheet1!$A$2:$J$621,COLUMN(B471)-COLUMN($B$4)+2,FALSE)</f>
        <v>2025-04-19 13:06:49</v>
      </c>
      <c r="C471" t="str">
        <f ca="1">VLOOKUP($A471,Sheet1!$A$2:$J$621,COLUMN(C471)-COLUMN($B$4)+2,FALSE)</f>
        <v>小单32.36  大双32.36  大单35.28</v>
      </c>
      <c r="D471" t="str">
        <f ca="1">VLOOKUP($A471,Sheet1!$A$2:$J$621,COLUMN(D471)-COLUMN($B$4)+2,FALSE)</f>
        <v>大单</v>
      </c>
      <c r="E471">
        <f ca="1">VLOOKUP($A471,Sheet1!$A$2:$J$621,COLUMN(E471)-COLUMN($B$4)+2,FALSE)</f>
        <v>100</v>
      </c>
      <c r="F471">
        <f ca="1">VLOOKUP($A471,Sheet1!$A$2:$J$621,COLUMN(F471)-COLUMN($B$4)+2,FALSE)</f>
        <v>15</v>
      </c>
      <c r="G471" t="str">
        <f ca="1">VLOOKUP($A471,Sheet1!$A$2:$J$621,COLUMN(G471)-COLUMN($B$4)+2,FALSE)</f>
        <v>大单</v>
      </c>
      <c r="H471">
        <f ca="1">VLOOKUP($A471,Sheet1!$A$2:$J$621,COLUMN(H471)-COLUMN($B$4)+2,FALSE)</f>
        <v>152.7624</v>
      </c>
      <c r="I471">
        <f ca="1">VLOOKUP($A471,Sheet1!$A$2:$J$621,COLUMN(I471)-COLUMN($B$4)+2,FALSE)</f>
        <v>52.7624</v>
      </c>
      <c r="J471" t="str">
        <f ca="1">VLOOKUP($A471,Sheet1!$A$2:$J$621,COLUMN(J471)-COLUMN($B$4)+2,FALSE)</f>
        <v>是</v>
      </c>
      <c r="K471">
        <f ca="1" t="shared" si="126"/>
        <v>1</v>
      </c>
      <c r="L471" s="7">
        <f ca="1" t="shared" si="127"/>
        <v>1</v>
      </c>
      <c r="M471" s="7" cm="1">
        <f ca="1" t="array" ref="M471">IF(L470="",IF(OR(G470=0,G470=""),M470,""),IF(ROW()&lt;32,"",AVERAGE(IF(OFFSET(L$2,ROW()-31,0,30,1)&lt;&gt;"",OFFSET(L$2,ROW()-31,0,30,1)))))</f>
        <v>0.766666666666667</v>
      </c>
      <c r="N471" s="8">
        <f ca="1" t="shared" si="122"/>
        <v>0.781720430107527</v>
      </c>
      <c r="O471" s="7">
        <f ca="1" t="array" ref="O471">IF(L470="","",IF(ROW()&lt;32,"",AVERAGE(IF(OFFSET(L$2,ROW()-21,0,20,1)&lt;&gt;"",OFFSET(L$2,ROW()-21,0,20,1)))))</f>
        <v>0.75</v>
      </c>
      <c r="P471" s="8">
        <f ca="1" t="shared" si="113"/>
        <v>0.766129032258065</v>
      </c>
      <c r="Q471" s="7">
        <f ca="1" t="shared" si="128"/>
        <v>52.7624</v>
      </c>
      <c r="R471" s="7">
        <f ca="1" t="shared" si="130"/>
        <v>8347.00519999988</v>
      </c>
      <c r="S471" s="14">
        <f ca="1" t="shared" si="114"/>
        <v>-0.00842842251103469</v>
      </c>
      <c r="T471" s="15">
        <f ca="1" t="shared" si="115"/>
        <v>0.781720430107527</v>
      </c>
      <c r="U471" s="14">
        <f ca="1" t="shared" si="116"/>
        <v>0.0431435548226466</v>
      </c>
      <c r="V471" s="9">
        <f ca="1" t="shared" si="117"/>
        <v>1.13868805969126</v>
      </c>
      <c r="W471" s="16">
        <f ca="1" t="shared" si="123"/>
        <v>0.863936876170391</v>
      </c>
      <c r="X471" s="17">
        <f ca="1" t="shared" si="118"/>
        <v>0.341134986407566</v>
      </c>
      <c r="Y471" s="9">
        <f ca="1" t="shared" si="119"/>
        <v>0.362110702096863</v>
      </c>
      <c r="Z471" s="5">
        <f ca="1" t="shared" si="120"/>
        <v>0.0257266355339656</v>
      </c>
      <c r="AA471">
        <f ca="1" t="shared" si="129"/>
        <v>0</v>
      </c>
      <c r="AB471">
        <f ca="1" t="shared" si="125"/>
        <v>9803.4896</v>
      </c>
      <c r="AC471">
        <f ca="1" t="shared" si="121"/>
        <v>1</v>
      </c>
      <c r="AD471" s="5">
        <f ca="1" t="shared" si="124"/>
        <v>0</v>
      </c>
      <c r="AE471">
        <f ca="1">IF(X471&gt;=$Y$1,I471,0)</f>
        <v>0</v>
      </c>
    </row>
    <row r="472" spans="1:31">
      <c r="A472" cm="1">
        <f ca="1" t="array" ref="A472">INDEX(Sheet1!$A$2:$J$621,RANDBETWEEN(1,COUNTA(Sheet1!$A$2:$A$621)),COLUMN(A471))</f>
        <v>3275669</v>
      </c>
      <c r="B472" t="str">
        <f ca="1">VLOOKUP($A472,Sheet1!$A$2:$J$621,COLUMN(B472)-COLUMN($B$4)+2,FALSE)</f>
        <v>2025-04-19 16:26:16</v>
      </c>
      <c r="C472" t="str">
        <f ca="1">VLOOKUP($A472,Sheet1!$A$2:$J$621,COLUMN(C472)-COLUMN($B$4)+2,FALSE)</f>
        <v>小单31.45  小双34.28  大单34.28</v>
      </c>
      <c r="D472" t="str">
        <f ca="1">VLOOKUP($A472,Sheet1!$A$2:$J$621,COLUMN(D472)-COLUMN($B$4)+2,FALSE)</f>
        <v>小单</v>
      </c>
      <c r="E472">
        <f ca="1">VLOOKUP($A472,Sheet1!$A$2:$J$621,COLUMN(E472)-COLUMN($B$4)+2,FALSE)</f>
        <v>100.01</v>
      </c>
      <c r="F472">
        <f ca="1">VLOOKUP($A472,Sheet1!$A$2:$J$621,COLUMN(F472)-COLUMN($B$4)+2,FALSE)</f>
        <v>17</v>
      </c>
      <c r="G472" t="str">
        <f ca="1">VLOOKUP($A472,Sheet1!$A$2:$J$621,COLUMN(G472)-COLUMN($B$4)+2,FALSE)</f>
        <v>大单</v>
      </c>
      <c r="H472">
        <f ca="1">VLOOKUP($A472,Sheet1!$A$2:$J$621,COLUMN(H472)-COLUMN($B$4)+2,FALSE)</f>
        <v>148.4324</v>
      </c>
      <c r="I472">
        <f ca="1">VLOOKUP($A472,Sheet1!$A$2:$J$621,COLUMN(I472)-COLUMN($B$4)+2,FALSE)</f>
        <v>48.4224</v>
      </c>
      <c r="J472" t="str">
        <f ca="1">VLOOKUP($A472,Sheet1!$A$2:$J$621,COLUMN(J472)-COLUMN($B$4)+2,FALSE)</f>
        <v>是</v>
      </c>
      <c r="K472">
        <f ca="1" t="shared" si="126"/>
        <v>1</v>
      </c>
      <c r="L472" s="7">
        <f ca="1" t="shared" si="127"/>
        <v>1</v>
      </c>
      <c r="M472" s="7" cm="1">
        <f ca="1" t="array" ref="M472">IF(L471="",IF(OR(G471=0,G471=""),M471,""),IF(ROW()&lt;32,"",AVERAGE(IF(OFFSET(L$2,ROW()-31,0,30,1)&lt;&gt;"",OFFSET(L$2,ROW()-31,0,30,1)))))</f>
        <v>0.766666666666667</v>
      </c>
      <c r="N472" s="8">
        <f ca="1" t="shared" si="122"/>
        <v>0.781720430107527</v>
      </c>
      <c r="O472" s="7">
        <f ca="1" t="array" ref="O472">IF(L471="","",IF(ROW()&lt;32,"",AVERAGE(IF(OFFSET(L$2,ROW()-21,0,20,1)&lt;&gt;"",OFFSET(L$2,ROW()-21,0,20,1)))))</f>
        <v>0.8</v>
      </c>
      <c r="P472" s="8">
        <f ca="1" t="shared" si="113"/>
        <v>0.812903225806452</v>
      </c>
      <c r="Q472" s="7">
        <f ca="1" t="shared" si="128"/>
        <v>48.4224</v>
      </c>
      <c r="R472" s="7">
        <f ca="1" t="shared" si="130"/>
        <v>8395.42759999988</v>
      </c>
      <c r="S472" s="14">
        <f ca="1" t="shared" si="114"/>
        <v>-0.00837559168945505</v>
      </c>
      <c r="T472" s="15">
        <f ca="1" t="shared" si="115"/>
        <v>0.781720430107527</v>
      </c>
      <c r="U472" s="14">
        <f ca="1" t="shared" si="116"/>
        <v>0.0431435548226466</v>
      </c>
      <c r="V472" s="9">
        <f ca="1" t="shared" si="117"/>
        <v>1.0302347961828</v>
      </c>
      <c r="W472" s="16">
        <f ca="1" t="shared" si="123"/>
        <v>0.867871570641601</v>
      </c>
      <c r="X472" s="17">
        <f ca="1" t="shared" si="118"/>
        <v>0.330698978750315</v>
      </c>
      <c r="Y472" s="9">
        <f ca="1" t="shared" si="119"/>
        <v>0.362454658454967</v>
      </c>
      <c r="Z472" s="5">
        <f ca="1" t="shared" si="120"/>
        <v>0.0252306116989811</v>
      </c>
      <c r="AA472">
        <f ca="1" t="shared" si="129"/>
        <v>0</v>
      </c>
      <c r="AB472">
        <f ca="1" t="shared" si="125"/>
        <v>9803.4896</v>
      </c>
      <c r="AC472">
        <f ca="1" t="shared" si="121"/>
        <v>0</v>
      </c>
      <c r="AD472" s="5">
        <f ca="1" t="shared" si="124"/>
        <v>0</v>
      </c>
      <c r="AE472">
        <f ca="1">IF(X472&gt;=$Y$1,I472,0)</f>
        <v>0</v>
      </c>
    </row>
    <row r="473" spans="1:31">
      <c r="A473" cm="1">
        <f ca="1" t="array" ref="A473">INDEX(Sheet1!$A$2:$J$621,RANDBETWEEN(1,COUNTA(Sheet1!$A$2:$A$621)),COLUMN(A472))</f>
        <v>3275855</v>
      </c>
      <c r="B473" t="str">
        <f ca="1">VLOOKUP($A473,Sheet1!$A$2:$J$621,COLUMN(B473)-COLUMN($B$4)+2,FALSE)</f>
        <v>2025-04-20 03:50:13</v>
      </c>
      <c r="C473" t="str">
        <f ca="1">VLOOKUP($A473,Sheet1!$A$2:$J$621,COLUMN(C473)-COLUMN($B$4)+2,FALSE)</f>
        <v>小单32.36  大双32.36  大单35.28</v>
      </c>
      <c r="D473" t="str">
        <f ca="1">VLOOKUP($A473,Sheet1!$A$2:$J$621,COLUMN(D473)-COLUMN($B$4)+2,FALSE)</f>
        <v>大单</v>
      </c>
      <c r="E473">
        <f ca="1">VLOOKUP($A473,Sheet1!$A$2:$J$621,COLUMN(E473)-COLUMN($B$4)+2,FALSE)</f>
        <v>100</v>
      </c>
      <c r="F473">
        <f ca="1">VLOOKUP($A473,Sheet1!$A$2:$J$621,COLUMN(F473)-COLUMN($B$4)+2,FALSE)</f>
        <v>4</v>
      </c>
      <c r="G473" t="str">
        <f ca="1">VLOOKUP($A473,Sheet1!$A$2:$J$621,COLUMN(G473)-COLUMN($B$4)+2,FALSE)</f>
        <v>小双</v>
      </c>
      <c r="H473">
        <f ca="1">VLOOKUP($A473,Sheet1!$A$2:$J$621,COLUMN(H473)-COLUMN($B$4)+2,FALSE)</f>
        <v>0</v>
      </c>
      <c r="I473">
        <f ca="1">VLOOKUP($A473,Sheet1!$A$2:$J$621,COLUMN(I473)-COLUMN($B$4)+2,FALSE)</f>
        <v>-100</v>
      </c>
      <c r="J473" t="str">
        <f ca="1">VLOOKUP($A473,Sheet1!$A$2:$J$621,COLUMN(J473)-COLUMN($B$4)+2,FALSE)</f>
        <v>否</v>
      </c>
      <c r="K473">
        <f ca="1" t="shared" si="126"/>
        <v>0</v>
      </c>
      <c r="L473" s="7">
        <f ca="1" t="shared" si="127"/>
        <v>0</v>
      </c>
      <c r="M473" s="7" cm="1">
        <f ca="1" t="array" ref="M473">IF(L472="",IF(OR(G472=0,G472=""),M472,""),IF(ROW()&lt;32,"",AVERAGE(IF(OFFSET(L$2,ROW()-31,0,30,1)&lt;&gt;"",OFFSET(L$2,ROW()-31,0,30,1)))))</f>
        <v>0.733333333333333</v>
      </c>
      <c r="N473" s="8">
        <f ca="1" t="shared" si="122"/>
        <v>0.781720430107527</v>
      </c>
      <c r="O473" s="7">
        <f ca="1" t="array" ref="O473">IF(L472="","",IF(ROW()&lt;32,"",AVERAGE(IF(OFFSET(L$2,ROW()-21,0,20,1)&lt;&gt;"",OFFSET(L$2,ROW()-21,0,20,1)))))</f>
        <v>0.75</v>
      </c>
      <c r="P473" s="8">
        <f ca="1" t="shared" si="113"/>
        <v>0.766129032258065</v>
      </c>
      <c r="Q473" s="7">
        <f ca="1" t="shared" si="128"/>
        <v>-100</v>
      </c>
      <c r="R473" s="7">
        <f ca="1" t="shared" si="130"/>
        <v>8295.42759999988</v>
      </c>
      <c r="S473" s="14">
        <f ca="1" t="shared" si="114"/>
        <v>0.00551186462731579</v>
      </c>
      <c r="T473" s="15">
        <f ca="1" t="shared" si="115"/>
        <v>0.781720430107527</v>
      </c>
      <c r="U473" s="14">
        <f ca="1" t="shared" si="116"/>
        <v>0.0431435548226466</v>
      </c>
      <c r="V473" s="9">
        <f ca="1" t="shared" si="117"/>
        <v>0.989759727807806</v>
      </c>
      <c r="W473" s="16">
        <f ca="1" t="shared" si="123"/>
        <v>0.86392633129102</v>
      </c>
      <c r="X473" s="17">
        <f ca="1" t="shared" si="118"/>
        <v>0.330423184872789</v>
      </c>
      <c r="Y473" s="9">
        <f ca="1" t="shared" si="119"/>
        <v>0.362446912502893</v>
      </c>
      <c r="Z473" s="5">
        <f ca="1" t="shared" si="120"/>
        <v>0.0252404067960531</v>
      </c>
      <c r="AA473">
        <f ca="1" t="shared" si="129"/>
        <v>0</v>
      </c>
      <c r="AB473">
        <f ca="1" t="shared" si="125"/>
        <v>9803.4896</v>
      </c>
      <c r="AC473">
        <f ca="1" t="shared" si="121"/>
        <v>0</v>
      </c>
      <c r="AD473" s="5">
        <f ca="1" t="shared" si="124"/>
        <v>0</v>
      </c>
      <c r="AE473">
        <f ca="1">IF(X473&gt;=$Y$1,I473,0)</f>
        <v>0</v>
      </c>
    </row>
    <row r="474" spans="1:31">
      <c r="A474" cm="1">
        <f ca="1" t="array" ref="A474">INDEX(Sheet1!$A$2:$J$621,RANDBETWEEN(1,COUNTA(Sheet1!$A$2:$A$621)),COLUMN(A473))</f>
        <v>3275896</v>
      </c>
      <c r="B474" t="str">
        <f ca="1">VLOOKUP($A474,Sheet1!$A$2:$J$621,COLUMN(B474)-COLUMN($B$4)+2,FALSE)</f>
        <v>2025-04-20 06:13:41</v>
      </c>
      <c r="C474" t="str">
        <f ca="1">VLOOKUP($A474,Sheet1!$A$2:$J$621,COLUMN(C474)-COLUMN($B$4)+2,FALSE)</f>
        <v>小单32.36  大双32.36  大单35.28</v>
      </c>
      <c r="D474" t="str">
        <f ca="1">VLOOKUP($A474,Sheet1!$A$2:$J$621,COLUMN(D474)-COLUMN($B$4)+2,FALSE)</f>
        <v>大单</v>
      </c>
      <c r="E474">
        <f ca="1">VLOOKUP($A474,Sheet1!$A$2:$J$621,COLUMN(E474)-COLUMN($B$4)+2,FALSE)</f>
        <v>100</v>
      </c>
      <c r="F474">
        <f ca="1">VLOOKUP($A474,Sheet1!$A$2:$J$621,COLUMN(F474)-COLUMN($B$4)+2,FALSE)</f>
        <v>7</v>
      </c>
      <c r="G474" t="str">
        <f ca="1">VLOOKUP($A474,Sheet1!$A$2:$J$621,COLUMN(G474)-COLUMN($B$4)+2,FALSE)</f>
        <v>小单</v>
      </c>
      <c r="H474">
        <f ca="1">VLOOKUP($A474,Sheet1!$A$2:$J$621,COLUMN(H474)-COLUMN($B$4)+2,FALSE)</f>
        <v>152.7392</v>
      </c>
      <c r="I474">
        <f ca="1">VLOOKUP($A474,Sheet1!$A$2:$J$621,COLUMN(I474)-COLUMN($B$4)+2,FALSE)</f>
        <v>52.7392</v>
      </c>
      <c r="J474" t="str">
        <f ca="1">VLOOKUP($A474,Sheet1!$A$2:$J$621,COLUMN(J474)-COLUMN($B$4)+2,FALSE)</f>
        <v>是</v>
      </c>
      <c r="K474">
        <f ca="1" t="shared" si="126"/>
        <v>1</v>
      </c>
      <c r="L474" s="7">
        <f ca="1" t="shared" si="127"/>
        <v>1</v>
      </c>
      <c r="M474" s="7" cm="1">
        <f ca="1" t="array" ref="M474">IF(L473="",IF(OR(G473=0,G473=""),M473,""),IF(ROW()&lt;32,"",AVERAGE(IF(OFFSET(L$2,ROW()-31,0,30,1)&lt;&gt;"",OFFSET(L$2,ROW()-31,0,30,1)))))</f>
        <v>0.733333333333333</v>
      </c>
      <c r="N474" s="8">
        <f ca="1" t="shared" si="122"/>
        <v>0.686021505376344</v>
      </c>
      <c r="O474" s="7">
        <f ca="1" t="array" ref="O474">IF(L473="","",IF(ROW()&lt;32,"",AVERAGE(IF(OFFSET(L$2,ROW()-21,0,20,1)&lt;&gt;"",OFFSET(L$2,ROW()-21,0,20,1)))))</f>
        <v>0.75</v>
      </c>
      <c r="P474" s="8">
        <f ca="1" t="shared" si="113"/>
        <v>0.701612903225806</v>
      </c>
      <c r="Q474" s="7">
        <f ca="1" t="shared" si="128"/>
        <v>52.7392</v>
      </c>
      <c r="R474" s="7">
        <f ca="1" t="shared" si="130"/>
        <v>8348.16679999988</v>
      </c>
      <c r="S474" s="14">
        <f ca="1" t="shared" si="114"/>
        <v>-0.0127013265420539</v>
      </c>
      <c r="T474" s="15">
        <f ca="1" t="shared" si="115"/>
        <v>0.686021505376344</v>
      </c>
      <c r="U474" s="14">
        <f ca="1" t="shared" si="116"/>
        <v>0.0431435548226466</v>
      </c>
      <c r="V474" s="9">
        <f ca="1" t="shared" si="117"/>
        <v>0.866916619574791</v>
      </c>
      <c r="W474" s="16">
        <f ca="1" t="shared" si="123"/>
        <v>0.86392633129102</v>
      </c>
      <c r="X474" s="17">
        <f ca="1" t="shared" si="118"/>
        <v>0.29353513175244</v>
      </c>
      <c r="Y474" s="9">
        <f ca="1" t="shared" si="119"/>
        <v>0.360831201660901</v>
      </c>
      <c r="Z474" s="5">
        <f ca="1" t="shared" si="120"/>
        <v>0.0279076152789228</v>
      </c>
      <c r="AA474">
        <f ca="1" t="shared" si="129"/>
        <v>0</v>
      </c>
      <c r="AB474">
        <f ca="1" t="shared" si="125"/>
        <v>9803.4896</v>
      </c>
      <c r="AC474">
        <f ca="1" t="shared" si="121"/>
        <v>0</v>
      </c>
      <c r="AD474" s="5">
        <f ca="1" t="shared" si="124"/>
        <v>0</v>
      </c>
      <c r="AE474">
        <f ca="1">IF(X474&gt;=$Y$1,I474,0)</f>
        <v>0</v>
      </c>
    </row>
    <row r="475" spans="1:31">
      <c r="A475" cm="1">
        <f ca="1" t="array" ref="A475">INDEX(Sheet1!$A$2:$J$621,RANDBETWEEN(1,COUNTA(Sheet1!$A$2:$A$621)),COLUMN(A474))</f>
        <v>3275528</v>
      </c>
      <c r="B475" t="str">
        <f ca="1">VLOOKUP($A475,Sheet1!$A$2:$J$621,COLUMN(B475)-COLUMN($B$4)+2,FALSE)</f>
        <v>2025-04-19 08:12:44</v>
      </c>
      <c r="C475" t="str">
        <f ca="1">VLOOKUP($A475,Sheet1!$A$2:$J$621,COLUMN(C475)-COLUMN($B$4)+2,FALSE)</f>
        <v>小单31.45  小双34.28  大单34.28</v>
      </c>
      <c r="D475" t="str">
        <f ca="1">VLOOKUP($A475,Sheet1!$A$2:$J$621,COLUMN(D475)-COLUMN($B$4)+2,FALSE)</f>
        <v>小单</v>
      </c>
      <c r="E475">
        <f ca="1">VLOOKUP($A475,Sheet1!$A$2:$J$621,COLUMN(E475)-COLUMN($B$4)+2,FALSE)</f>
        <v>100.01</v>
      </c>
      <c r="F475">
        <f ca="1">VLOOKUP($A475,Sheet1!$A$2:$J$621,COLUMN(F475)-COLUMN($B$4)+2,FALSE)</f>
        <v>10</v>
      </c>
      <c r="G475" t="str">
        <f ca="1">VLOOKUP($A475,Sheet1!$A$2:$J$621,COLUMN(G475)-COLUMN($B$4)+2,FALSE)</f>
        <v>小双</v>
      </c>
      <c r="H475">
        <f ca="1">VLOOKUP($A475,Sheet1!$A$2:$J$621,COLUMN(H475)-COLUMN($B$4)+2,FALSE)</f>
        <v>148.4324</v>
      </c>
      <c r="I475">
        <f ca="1">VLOOKUP($A475,Sheet1!$A$2:$J$621,COLUMN(I475)-COLUMN($B$4)+2,FALSE)</f>
        <v>48.4224</v>
      </c>
      <c r="J475" t="str">
        <f ca="1">VLOOKUP($A475,Sheet1!$A$2:$J$621,COLUMN(J475)-COLUMN($B$4)+2,FALSE)</f>
        <v>是</v>
      </c>
      <c r="K475">
        <f ca="1" t="shared" si="126"/>
        <v>1</v>
      </c>
      <c r="L475" s="7">
        <f ca="1" t="shared" si="127"/>
        <v>1</v>
      </c>
      <c r="M475" s="7" cm="1">
        <f ca="1" t="array" ref="M475">IF(L474="",IF(OR(G474=0,G474=""),M474,""),IF(ROW()&lt;32,"",AVERAGE(IF(OFFSET(L$2,ROW()-31,0,30,1)&lt;&gt;"",OFFSET(L$2,ROW()-31,0,30,1)))))</f>
        <v>0.766666666666667</v>
      </c>
      <c r="N475" s="8">
        <f ca="1" t="shared" si="122"/>
        <v>0.750537634408602</v>
      </c>
      <c r="O475" s="7">
        <f ca="1" t="array" ref="O475">IF(L474="","",IF(ROW()&lt;32,"",AVERAGE(IF(OFFSET(L$2,ROW()-21,0,20,1)&lt;&gt;"",OFFSET(L$2,ROW()-21,0,20,1)))))</f>
        <v>0.8</v>
      </c>
      <c r="P475" s="8">
        <f ca="1" t="shared" si="113"/>
        <v>0.812903225806452</v>
      </c>
      <c r="Q475" s="7">
        <f ca="1" t="shared" si="128"/>
        <v>48.4224</v>
      </c>
      <c r="R475" s="7">
        <f ca="1" t="shared" si="130"/>
        <v>8396.58919999988</v>
      </c>
      <c r="S475" s="14">
        <f ca="1" t="shared" si="114"/>
        <v>0.00554445265651998</v>
      </c>
      <c r="T475" s="15">
        <f ca="1" t="shared" si="115"/>
        <v>0.750537634408602</v>
      </c>
      <c r="U475" s="14">
        <f ca="1" t="shared" si="116"/>
        <v>0.0431435548226466</v>
      </c>
      <c r="V475" s="9">
        <f ca="1" t="shared" si="117"/>
        <v>0.836546148820821</v>
      </c>
      <c r="W475" s="16">
        <f ca="1" t="shared" si="123"/>
        <v>0.86392633129102</v>
      </c>
      <c r="X475" s="17">
        <f ca="1" t="shared" si="118"/>
        <v>0.308875044243067</v>
      </c>
      <c r="Y475" s="9">
        <f ca="1" t="shared" si="119"/>
        <v>0.359318061203039</v>
      </c>
      <c r="Z475" s="5">
        <f ca="1" t="shared" si="120"/>
        <v>0.02941243789288</v>
      </c>
      <c r="AA475">
        <f ca="1" t="shared" si="129"/>
        <v>0</v>
      </c>
      <c r="AB475">
        <f ca="1" t="shared" si="125"/>
        <v>9803.4896</v>
      </c>
      <c r="AC475">
        <f ca="1" t="shared" si="121"/>
        <v>0</v>
      </c>
      <c r="AD475" s="5">
        <f ca="1" t="shared" si="124"/>
        <v>0</v>
      </c>
      <c r="AE475">
        <f ca="1">IF(X475&gt;=$Y$1,I475,0)</f>
        <v>0</v>
      </c>
    </row>
    <row r="476" spans="1:31">
      <c r="A476" cm="1">
        <f ca="1" t="array" ref="A476">INDEX(Sheet1!$A$2:$J$621,RANDBETWEEN(1,COUNTA(Sheet1!$A$2:$A$621)),COLUMN(A475))</f>
        <v>3275423</v>
      </c>
      <c r="B476" t="str">
        <f ca="1">VLOOKUP($A476,Sheet1!$A$2:$J$621,COLUMN(B476)-COLUMN($B$4)+2,FALSE)</f>
        <v>2025-04-19 02:05:19</v>
      </c>
      <c r="C476" t="str">
        <f ca="1">VLOOKUP($A476,Sheet1!$A$2:$J$621,COLUMN(C476)-COLUMN($B$4)+2,FALSE)</f>
        <v>小单32.36  小双35.28  大双32.36</v>
      </c>
      <c r="D476" t="str">
        <f ca="1">VLOOKUP($A476,Sheet1!$A$2:$J$621,COLUMN(D476)-COLUMN($B$4)+2,FALSE)</f>
        <v>小双</v>
      </c>
      <c r="E476">
        <f ca="1">VLOOKUP($A476,Sheet1!$A$2:$J$621,COLUMN(E476)-COLUMN($B$4)+2,FALSE)</f>
        <v>100</v>
      </c>
      <c r="F476">
        <f ca="1">VLOOKUP($A476,Sheet1!$A$2:$J$621,COLUMN(F476)-COLUMN($B$4)+2,FALSE)</f>
        <v>15</v>
      </c>
      <c r="G476" t="str">
        <f ca="1">VLOOKUP($A476,Sheet1!$A$2:$J$621,COLUMN(G476)-COLUMN($B$4)+2,FALSE)</f>
        <v>大单</v>
      </c>
      <c r="H476">
        <f ca="1">VLOOKUP($A476,Sheet1!$A$2:$J$621,COLUMN(H476)-COLUMN($B$4)+2,FALSE)</f>
        <v>0</v>
      </c>
      <c r="I476">
        <f ca="1">VLOOKUP($A476,Sheet1!$A$2:$J$621,COLUMN(I476)-COLUMN($B$4)+2,FALSE)</f>
        <v>-100</v>
      </c>
      <c r="J476" t="str">
        <f ca="1">VLOOKUP($A476,Sheet1!$A$2:$J$621,COLUMN(J476)-COLUMN($B$4)+2,FALSE)</f>
        <v>否</v>
      </c>
      <c r="K476">
        <f ca="1" t="shared" si="126"/>
        <v>0</v>
      </c>
      <c r="L476" s="7">
        <f ca="1" t="shared" si="127"/>
        <v>0</v>
      </c>
      <c r="M476" s="7" cm="1">
        <f ca="1" t="array" ref="M476">IF(L475="",IF(OR(G475=0,G475=""),M475,""),IF(ROW()&lt;32,"",AVERAGE(IF(OFFSET(L$2,ROW()-31,0,30,1)&lt;&gt;"",OFFSET(L$2,ROW()-31,0,30,1)))))</f>
        <v>0.733333333333333</v>
      </c>
      <c r="N476" s="8">
        <f ca="1" t="shared" si="122"/>
        <v>0.781720430107527</v>
      </c>
      <c r="O476" s="7">
        <f ca="1" t="array" ref="O476">IF(L475="","",IF(ROW()&lt;32,"",AVERAGE(IF(OFFSET(L$2,ROW()-21,0,20,1)&lt;&gt;"",OFFSET(L$2,ROW()-21,0,20,1)))))</f>
        <v>0.75</v>
      </c>
      <c r="P476" s="8">
        <f ca="1" t="shared" si="113"/>
        <v>0.766129032258065</v>
      </c>
      <c r="Q476" s="7">
        <f ca="1" t="shared" si="128"/>
        <v>-100</v>
      </c>
      <c r="R476" s="7">
        <f ca="1" t="shared" si="130"/>
        <v>8296.58919999988</v>
      </c>
      <c r="S476" s="14">
        <f ca="1" t="shared" si="114"/>
        <v>0.0197416188124501</v>
      </c>
      <c r="T476" s="15">
        <f ca="1" t="shared" si="115"/>
        <v>0.781720430107527</v>
      </c>
      <c r="U476" s="14">
        <f ca="1" t="shared" si="116"/>
        <v>0.0431435548226466</v>
      </c>
      <c r="V476" s="9">
        <f ca="1" t="shared" si="117"/>
        <v>0.833931485386226</v>
      </c>
      <c r="W476" s="16">
        <f ca="1" t="shared" si="123"/>
        <v>0.998743262836858</v>
      </c>
      <c r="X476" s="17">
        <f ca="1" t="shared" si="118"/>
        <v>0.332590980040755</v>
      </c>
      <c r="Y476" s="9">
        <f ca="1" t="shared" si="119"/>
        <v>0.358812426039268</v>
      </c>
      <c r="Z476" s="5">
        <f ca="1" t="shared" si="120"/>
        <v>0.0297354020056842</v>
      </c>
      <c r="AA476">
        <f ca="1" t="shared" si="129"/>
        <v>0</v>
      </c>
      <c r="AB476">
        <f ca="1" t="shared" si="125"/>
        <v>9803.4896</v>
      </c>
      <c r="AC476">
        <f ca="1" t="shared" si="121"/>
        <v>0</v>
      </c>
      <c r="AD476" s="5">
        <f ca="1" t="shared" si="124"/>
        <v>0</v>
      </c>
      <c r="AE476">
        <f ca="1">IF(X476&gt;=$Y$1,I476,0)</f>
        <v>0</v>
      </c>
    </row>
    <row r="477" spans="1:31">
      <c r="A477" cm="1">
        <f ca="1" t="array" ref="A477">INDEX(Sheet1!$A$2:$J$621,RANDBETWEEN(1,COUNTA(Sheet1!$A$2:$A$621)),COLUMN(A476))</f>
        <v>3275643</v>
      </c>
      <c r="B477" t="str">
        <f ca="1">VLOOKUP($A477,Sheet1!$A$2:$J$621,COLUMN(B477)-COLUMN($B$4)+2,FALSE)</f>
        <v>2025-04-19 14:55:15</v>
      </c>
      <c r="C477" t="str">
        <f ca="1">VLOOKUP($A477,Sheet1!$A$2:$J$621,COLUMN(C477)-COLUMN($B$4)+2,FALSE)</f>
        <v>大双31.45  小双34.28  大单34.28</v>
      </c>
      <c r="D477" t="str">
        <f ca="1">VLOOKUP($A477,Sheet1!$A$2:$J$621,COLUMN(D477)-COLUMN($B$4)+2,FALSE)</f>
        <v>大双</v>
      </c>
      <c r="E477">
        <f ca="1">VLOOKUP($A477,Sheet1!$A$2:$J$621,COLUMN(E477)-COLUMN($B$4)+2,FALSE)</f>
        <v>100.01</v>
      </c>
      <c r="F477">
        <f ca="1">VLOOKUP($A477,Sheet1!$A$2:$J$621,COLUMN(F477)-COLUMN($B$4)+2,FALSE)</f>
        <v>9</v>
      </c>
      <c r="G477" t="str">
        <f ca="1">VLOOKUP($A477,Sheet1!$A$2:$J$621,COLUMN(G477)-COLUMN($B$4)+2,FALSE)</f>
        <v>小单</v>
      </c>
      <c r="H477">
        <f ca="1">VLOOKUP($A477,Sheet1!$A$2:$J$621,COLUMN(H477)-COLUMN($B$4)+2,FALSE)</f>
        <v>0</v>
      </c>
      <c r="I477">
        <f ca="1">VLOOKUP($A477,Sheet1!$A$2:$J$621,COLUMN(I477)-COLUMN($B$4)+2,FALSE)</f>
        <v>-100.01</v>
      </c>
      <c r="J477" t="str">
        <f ca="1">VLOOKUP($A477,Sheet1!$A$2:$J$621,COLUMN(J477)-COLUMN($B$4)+2,FALSE)</f>
        <v>否</v>
      </c>
      <c r="K477">
        <f ca="1" t="shared" si="126"/>
        <v>0</v>
      </c>
      <c r="L477" s="7">
        <f ca="1" t="shared" si="127"/>
        <v>0</v>
      </c>
      <c r="M477" s="7" cm="1">
        <f ca="1" t="array" ref="M477">IF(L476="",IF(OR(G476=0,G476=""),M476,""),IF(ROW()&lt;32,"",AVERAGE(IF(OFFSET(L$2,ROW()-31,0,30,1)&lt;&gt;"",OFFSET(L$2,ROW()-31,0,30,1)))))</f>
        <v>0.7</v>
      </c>
      <c r="N477" s="8">
        <f ca="1" t="shared" si="122"/>
        <v>0.686021505376344</v>
      </c>
      <c r="O477" s="7">
        <f ca="1" t="array" ref="O477">IF(L476="","",IF(ROW()&lt;32,"",AVERAGE(IF(OFFSET(L$2,ROW()-21,0,20,1)&lt;&gt;"",OFFSET(L$2,ROW()-21,0,20,1)))))</f>
        <v>0.7</v>
      </c>
      <c r="P477" s="8">
        <f ca="1" t="shared" si="113"/>
        <v>0.654838709677419</v>
      </c>
      <c r="Q477" s="7">
        <f ca="1" t="shared" si="128"/>
        <v>-100.01</v>
      </c>
      <c r="R477" s="7">
        <f ca="1" t="shared" si="130"/>
        <v>8196.57919999988</v>
      </c>
      <c r="S477" s="14">
        <f ca="1" t="shared" si="114"/>
        <v>0.0011842966368859</v>
      </c>
      <c r="T477" s="15">
        <f ca="1" t="shared" si="115"/>
        <v>0.686021505376344</v>
      </c>
      <c r="U477" s="14">
        <f ca="1" t="shared" si="116"/>
        <v>0.0431435548226466</v>
      </c>
      <c r="V477" s="9">
        <f ca="1" t="shared" si="117"/>
        <v>0.812051039706272</v>
      </c>
      <c r="W477" s="16">
        <f ca="1" t="shared" si="123"/>
        <v>0.998743262836858</v>
      </c>
      <c r="X477" s="17">
        <f ca="1" t="shared" si="118"/>
        <v>0.305695953873854</v>
      </c>
      <c r="Y477" s="9">
        <f ca="1" t="shared" si="119"/>
        <v>0.35730013689407</v>
      </c>
      <c r="Z477" s="5">
        <f ca="1" t="shared" si="120"/>
        <v>0.0312081958593313</v>
      </c>
      <c r="AA477">
        <f ca="1" t="shared" si="129"/>
        <v>0</v>
      </c>
      <c r="AB477">
        <f ca="1" t="shared" si="125"/>
        <v>9803.4896</v>
      </c>
      <c r="AC477">
        <f ca="1" t="shared" si="121"/>
        <v>0</v>
      </c>
      <c r="AD477" s="5">
        <f ca="1" t="shared" si="124"/>
        <v>0</v>
      </c>
      <c r="AE477">
        <f ca="1">IF(X477&gt;=$Y$1,I477,0)</f>
        <v>0</v>
      </c>
    </row>
    <row r="478" spans="1:31">
      <c r="A478" cm="1">
        <f ca="1" t="array" ref="A478">INDEX(Sheet1!$A$2:$J$621,RANDBETWEEN(1,COUNTA(Sheet1!$A$2:$A$621)),COLUMN(A477))</f>
        <v>3275882</v>
      </c>
      <c r="B478" t="str">
        <f ca="1">VLOOKUP($A478,Sheet1!$A$2:$J$621,COLUMN(B478)-COLUMN($B$4)+2,FALSE)</f>
        <v>2025-04-20 05:24:48</v>
      </c>
      <c r="C478" t="str">
        <f ca="1">VLOOKUP($A478,Sheet1!$A$2:$J$621,COLUMN(C478)-COLUMN($B$4)+2,FALSE)</f>
        <v>小单32.36  小双35.28  大双32.36</v>
      </c>
      <c r="D478" t="str">
        <f ca="1">VLOOKUP($A478,Sheet1!$A$2:$J$621,COLUMN(D478)-COLUMN($B$4)+2,FALSE)</f>
        <v>小双</v>
      </c>
      <c r="E478">
        <f ca="1">VLOOKUP($A478,Sheet1!$A$2:$J$621,COLUMN(E478)-COLUMN($B$4)+2,FALSE)</f>
        <v>100</v>
      </c>
      <c r="F478">
        <f ca="1">VLOOKUP($A478,Sheet1!$A$2:$J$621,COLUMN(F478)-COLUMN($B$4)+2,FALSE)</f>
        <v>7</v>
      </c>
      <c r="G478" t="str">
        <f ca="1">VLOOKUP($A478,Sheet1!$A$2:$J$621,COLUMN(G478)-COLUMN($B$4)+2,FALSE)</f>
        <v>小单</v>
      </c>
      <c r="H478">
        <f ca="1">VLOOKUP($A478,Sheet1!$A$2:$J$621,COLUMN(H478)-COLUMN($B$4)+2,FALSE)</f>
        <v>152.7392</v>
      </c>
      <c r="I478">
        <f ca="1">VLOOKUP($A478,Sheet1!$A$2:$J$621,COLUMN(I478)-COLUMN($B$4)+2,FALSE)</f>
        <v>52.7392</v>
      </c>
      <c r="J478" t="str">
        <f ca="1">VLOOKUP($A478,Sheet1!$A$2:$J$621,COLUMN(J478)-COLUMN($B$4)+2,FALSE)</f>
        <v>是</v>
      </c>
      <c r="K478">
        <f ca="1" t="shared" si="126"/>
        <v>1</v>
      </c>
      <c r="L478" s="7">
        <f ca="1" t="shared" si="127"/>
        <v>1</v>
      </c>
      <c r="M478" s="7" cm="1">
        <f ca="1" t="array" ref="M478">IF(L477="",IF(OR(G477=0,G477=""),M477,""),IF(ROW()&lt;32,"",AVERAGE(IF(OFFSET(L$2,ROW()-31,0,30,1)&lt;&gt;"",OFFSET(L$2,ROW()-31,0,30,1)))))</f>
        <v>0.733333333333333</v>
      </c>
      <c r="N478" s="8">
        <f ca="1" t="shared" si="122"/>
        <v>0.654838709677419</v>
      </c>
      <c r="O478" s="7">
        <f ca="1" t="array" ref="O478">IF(L477="","",IF(ROW()&lt;32,"",AVERAGE(IF(OFFSET(L$2,ROW()-21,0,20,1)&lt;&gt;"",OFFSET(L$2,ROW()-21,0,20,1)))))</f>
        <v>0.7</v>
      </c>
      <c r="P478" s="8">
        <f ca="1" t="shared" si="113"/>
        <v>0.654838709677419</v>
      </c>
      <c r="Q478" s="7">
        <f ca="1" t="shared" si="128"/>
        <v>52.7392</v>
      </c>
      <c r="R478" s="7">
        <f ca="1" t="shared" si="130"/>
        <v>8249.31839999988</v>
      </c>
      <c r="S478" s="14">
        <f ca="1" t="shared" si="114"/>
        <v>0.00119754112705932</v>
      </c>
      <c r="T478" s="15">
        <f ca="1" t="shared" si="115"/>
        <v>0.654838709677419</v>
      </c>
      <c r="U478" s="14">
        <f ca="1" t="shared" si="116"/>
        <v>0.0431435548226466</v>
      </c>
      <c r="V478" s="9">
        <f ca="1" t="shared" si="117"/>
        <v>0.761356118484337</v>
      </c>
      <c r="W478" s="16">
        <f ca="1" t="shared" si="123"/>
        <v>0.86000218169918</v>
      </c>
      <c r="X478" s="17">
        <f ca="1" t="shared" si="118"/>
        <v>0.280519767845159</v>
      </c>
      <c r="Y478" s="9">
        <f ca="1" t="shared" si="119"/>
        <v>0.354478633032376</v>
      </c>
      <c r="Z478" s="5">
        <f ca="1" t="shared" si="120"/>
        <v>0.034065177220349</v>
      </c>
      <c r="AA478">
        <f ca="1" t="shared" si="129"/>
        <v>0</v>
      </c>
      <c r="AB478">
        <f ca="1" t="shared" si="125"/>
        <v>9803.4896</v>
      </c>
      <c r="AC478">
        <f ca="1" t="shared" si="121"/>
        <v>0</v>
      </c>
      <c r="AD478" s="5">
        <f ca="1" t="shared" si="124"/>
        <v>0</v>
      </c>
      <c r="AE478">
        <f ca="1">IF(X478&gt;=$Y$1,I478,0)</f>
        <v>0</v>
      </c>
    </row>
    <row r="479" spans="1:31">
      <c r="A479" cm="1">
        <f ca="1" t="array" ref="A479">INDEX(Sheet1!$A$2:$J$621,RANDBETWEEN(1,COUNTA(Sheet1!$A$2:$A$621)),COLUMN(A478))</f>
        <v>3275948</v>
      </c>
      <c r="B479" t="str">
        <f ca="1">VLOOKUP($A479,Sheet1!$A$2:$J$621,COLUMN(B479)-COLUMN($B$4)+2,FALSE)</f>
        <v>2025-04-20 09:15:49</v>
      </c>
      <c r="C479" t="str">
        <f ca="1">VLOOKUP($A479,Sheet1!$A$2:$J$621,COLUMN(C479)-COLUMN($B$4)+2,FALSE)</f>
        <v>小单32.36  小双35.28  大双32.36</v>
      </c>
      <c r="D479" t="str">
        <f ca="1">VLOOKUP($A479,Sheet1!$A$2:$J$621,COLUMN(D479)-COLUMN($B$4)+2,FALSE)</f>
        <v>小双</v>
      </c>
      <c r="E479">
        <f ca="1">VLOOKUP($A479,Sheet1!$A$2:$J$621,COLUMN(E479)-COLUMN($B$4)+2,FALSE)</f>
        <v>100</v>
      </c>
      <c r="F479">
        <f ca="1">VLOOKUP($A479,Sheet1!$A$2:$J$621,COLUMN(F479)-COLUMN($B$4)+2,FALSE)</f>
        <v>10</v>
      </c>
      <c r="G479" t="str">
        <f ca="1">VLOOKUP($A479,Sheet1!$A$2:$J$621,COLUMN(G479)-COLUMN($B$4)+2,FALSE)</f>
        <v>小双</v>
      </c>
      <c r="H479">
        <f ca="1">VLOOKUP($A479,Sheet1!$A$2:$J$621,COLUMN(H479)-COLUMN($B$4)+2,FALSE)</f>
        <v>152.7624</v>
      </c>
      <c r="I479">
        <f ca="1">VLOOKUP($A479,Sheet1!$A$2:$J$621,COLUMN(I479)-COLUMN($B$4)+2,FALSE)</f>
        <v>52.7624</v>
      </c>
      <c r="J479" t="str">
        <f ca="1">VLOOKUP($A479,Sheet1!$A$2:$J$621,COLUMN(J479)-COLUMN($B$4)+2,FALSE)</f>
        <v>是</v>
      </c>
      <c r="K479">
        <f ca="1" t="shared" si="126"/>
        <v>1</v>
      </c>
      <c r="L479" s="7">
        <f ca="1" t="shared" si="127"/>
        <v>1</v>
      </c>
      <c r="M479" s="7" cm="1">
        <f ca="1" t="array" ref="M479">IF(L478="",IF(OR(G478=0,G478=""),M478,""),IF(ROW()&lt;32,"",AVERAGE(IF(OFFSET(L$2,ROW()-31,0,30,1)&lt;&gt;"",OFFSET(L$2,ROW()-31,0,30,1)))))</f>
        <v>0.733333333333333</v>
      </c>
      <c r="N479" s="8">
        <f ca="1" t="shared" si="122"/>
        <v>0.750537634408602</v>
      </c>
      <c r="O479" s="7">
        <f ca="1" t="array" ref="O479">IF(L478="","",IF(ROW()&lt;32,"",AVERAGE(IF(OFFSET(L$2,ROW()-21,0,20,1)&lt;&gt;"",OFFSET(L$2,ROW()-21,0,20,1)))))</f>
        <v>0.7</v>
      </c>
      <c r="P479" s="8">
        <f ca="1" t="shared" si="113"/>
        <v>0.719354838709677</v>
      </c>
      <c r="Q479" s="7">
        <f ca="1" t="shared" si="128"/>
        <v>52.7624</v>
      </c>
      <c r="R479" s="7">
        <f ca="1" t="shared" si="130"/>
        <v>8302.08079999988</v>
      </c>
      <c r="S479" s="14">
        <f ca="1" t="shared" si="114"/>
        <v>0.00118705690474544</v>
      </c>
      <c r="T479" s="15">
        <f ca="1" t="shared" si="115"/>
        <v>0.750537634408602</v>
      </c>
      <c r="U479" s="14">
        <f ca="1" t="shared" si="116"/>
        <v>0.0431435548226466</v>
      </c>
      <c r="V479" s="9">
        <f ca="1" t="shared" si="117"/>
        <v>0.712069883459415</v>
      </c>
      <c r="W479" s="16">
        <f ca="1" t="shared" si="123"/>
        <v>0.99873327600344</v>
      </c>
      <c r="X479" s="17">
        <f ca="1" t="shared" si="118"/>
        <v>0.308600893452636</v>
      </c>
      <c r="Y479" s="9">
        <f ca="1" t="shared" si="119"/>
        <v>0.352724168715194</v>
      </c>
      <c r="Z479" s="5">
        <f ca="1" t="shared" si="120"/>
        <v>0.0350142187817579</v>
      </c>
      <c r="AA479">
        <f ca="1" t="shared" si="129"/>
        <v>0</v>
      </c>
      <c r="AB479">
        <f ca="1" t="shared" si="125"/>
        <v>9803.4896</v>
      </c>
      <c r="AC479">
        <f ca="1" t="shared" si="121"/>
        <v>0</v>
      </c>
      <c r="AD479" s="5">
        <f ca="1" t="shared" si="124"/>
        <v>0</v>
      </c>
      <c r="AE479">
        <f ca="1">IF(X479&gt;=$Y$1,I479,0)</f>
        <v>0</v>
      </c>
    </row>
    <row r="480" spans="1:31">
      <c r="A480" cm="1">
        <f ca="1" t="array" ref="A480">INDEX(Sheet1!$A$2:$J$621,RANDBETWEEN(1,COUNTA(Sheet1!$A$2:$A$621)),COLUMN(A479))</f>
        <v>3275846</v>
      </c>
      <c r="B480" t="str">
        <f ca="1">VLOOKUP($A480,Sheet1!$A$2:$J$621,COLUMN(B480)-COLUMN($B$4)+2,FALSE)</f>
        <v>2025-04-20 03:18:45</v>
      </c>
      <c r="C480" t="str">
        <f ca="1">VLOOKUP($A480,Sheet1!$A$2:$J$621,COLUMN(C480)-COLUMN($B$4)+2,FALSE)</f>
        <v>小单31.45  小双34.28  大单34.28</v>
      </c>
      <c r="D480" t="str">
        <f ca="1">VLOOKUP($A480,Sheet1!$A$2:$J$621,COLUMN(D480)-COLUMN($B$4)+2,FALSE)</f>
        <v>小单</v>
      </c>
      <c r="E480">
        <f ca="1">VLOOKUP($A480,Sheet1!$A$2:$J$621,COLUMN(E480)-COLUMN($B$4)+2,FALSE)</f>
        <v>100.01</v>
      </c>
      <c r="F480">
        <f ca="1">VLOOKUP($A480,Sheet1!$A$2:$J$621,COLUMN(F480)-COLUMN($B$4)+2,FALSE)</f>
        <v>15</v>
      </c>
      <c r="G480" t="str">
        <f ca="1">VLOOKUP($A480,Sheet1!$A$2:$J$621,COLUMN(G480)-COLUMN($B$4)+2,FALSE)</f>
        <v>大单</v>
      </c>
      <c r="H480">
        <f ca="1">VLOOKUP($A480,Sheet1!$A$2:$J$621,COLUMN(H480)-COLUMN($B$4)+2,FALSE)</f>
        <v>148.4324</v>
      </c>
      <c r="I480">
        <f ca="1">VLOOKUP($A480,Sheet1!$A$2:$J$621,COLUMN(I480)-COLUMN($B$4)+2,FALSE)</f>
        <v>48.4224</v>
      </c>
      <c r="J480" t="str">
        <f ca="1">VLOOKUP($A480,Sheet1!$A$2:$J$621,COLUMN(J480)-COLUMN($B$4)+2,FALSE)</f>
        <v>是</v>
      </c>
      <c r="K480">
        <f ca="1" t="shared" si="126"/>
        <v>1</v>
      </c>
      <c r="L480" s="7">
        <f ca="1" t="shared" si="127"/>
        <v>1</v>
      </c>
      <c r="M480" s="7" cm="1">
        <f ca="1" t="array" ref="M480">IF(L479="",IF(OR(G479=0,G479=""),M479,""),IF(ROW()&lt;32,"",AVERAGE(IF(OFFSET(L$2,ROW()-31,0,30,1)&lt;&gt;"",OFFSET(L$2,ROW()-31,0,30,1)))))</f>
        <v>0.733333333333333</v>
      </c>
      <c r="N480" s="8">
        <f ca="1" t="shared" si="122"/>
        <v>0.750537634408602</v>
      </c>
      <c r="O480" s="7">
        <f ca="1" t="array" ref="O480">IF(L479="","",IF(ROW()&lt;32,"",AVERAGE(IF(OFFSET(L$2,ROW()-21,0,20,1)&lt;&gt;"",OFFSET(L$2,ROW()-21,0,20,1)))))</f>
        <v>0.7</v>
      </c>
      <c r="P480" s="8">
        <f ca="1" t="shared" ref="P480:P543" si="131">IF(G479=0,P478,IF(L479="","",IF(ROW()&lt;32,"",IF(ROW()=32,AVERAGE(L449:L478),2/31*L479+(1-2/31)*O480))))</f>
        <v>0.719354838709677</v>
      </c>
      <c r="Q480" s="7">
        <f ca="1" t="shared" si="128"/>
        <v>48.4224</v>
      </c>
      <c r="R480" s="7">
        <f ca="1" t="shared" si="130"/>
        <v>8350.50319999988</v>
      </c>
      <c r="S480" s="14">
        <f ca="1" t="shared" si="114"/>
        <v>0.0011823049611645</v>
      </c>
      <c r="T480" s="15">
        <f ca="1" t="shared" si="115"/>
        <v>0.750537634408602</v>
      </c>
      <c r="U480" s="14">
        <f ca="1" t="shared" si="116"/>
        <v>0.0431435548226466</v>
      </c>
      <c r="V480" s="9">
        <f ca="1" t="shared" si="117"/>
        <v>0.663832537500206</v>
      </c>
      <c r="W480" s="16">
        <f ca="1" t="shared" si="123"/>
        <v>0.99873327600344</v>
      </c>
      <c r="X480" s="17">
        <f ca="1" t="shared" si="118"/>
        <v>0.30377573327364</v>
      </c>
      <c r="Y480" s="9">
        <f ca="1" t="shared" si="119"/>
        <v>0.349202101438155</v>
      </c>
      <c r="Z480" s="5">
        <f ca="1" t="shared" si="120"/>
        <v>0.0344418522634187</v>
      </c>
      <c r="AA480">
        <f ca="1" t="shared" si="129"/>
        <v>0</v>
      </c>
      <c r="AB480">
        <f ca="1" t="shared" si="125"/>
        <v>9803.4896</v>
      </c>
      <c r="AC480">
        <f ca="1" t="shared" si="121"/>
        <v>0</v>
      </c>
      <c r="AD480" s="5">
        <f ca="1" t="shared" si="124"/>
        <v>0</v>
      </c>
      <c r="AE480">
        <f ca="1">IF(X480&gt;=$Y$1,I480,0)</f>
        <v>0</v>
      </c>
    </row>
    <row r="481" spans="1:31">
      <c r="A481" cm="1">
        <f ca="1" t="array" ref="A481">INDEX(Sheet1!$A$2:$J$621,RANDBETWEEN(1,COUNTA(Sheet1!$A$2:$A$621)),COLUMN(A480))</f>
        <v>3275695</v>
      </c>
      <c r="B481" t="str">
        <f ca="1">VLOOKUP($A481,Sheet1!$A$2:$J$621,COLUMN(B481)-COLUMN($B$4)+2,FALSE)</f>
        <v>2025-04-19 17:57:18</v>
      </c>
      <c r="C481" t="str">
        <f ca="1">VLOOKUP($A481,Sheet1!$A$2:$J$621,COLUMN(C481)-COLUMN($B$4)+2,FALSE)</f>
        <v>小单32.36  小双35.28  大双32.36</v>
      </c>
      <c r="D481" t="str">
        <f ca="1">VLOOKUP($A481,Sheet1!$A$2:$J$621,COLUMN(D481)-COLUMN($B$4)+2,FALSE)</f>
        <v>小双</v>
      </c>
      <c r="E481">
        <f ca="1">VLOOKUP($A481,Sheet1!$A$2:$J$621,COLUMN(E481)-COLUMN($B$4)+2,FALSE)</f>
        <v>100</v>
      </c>
      <c r="F481">
        <f ca="1">VLOOKUP($A481,Sheet1!$A$2:$J$621,COLUMN(F481)-COLUMN($B$4)+2,FALSE)</f>
        <v>4</v>
      </c>
      <c r="G481" t="str">
        <f ca="1">VLOOKUP($A481,Sheet1!$A$2:$J$621,COLUMN(G481)-COLUMN($B$4)+2,FALSE)</f>
        <v>小双</v>
      </c>
      <c r="H481">
        <f ca="1">VLOOKUP($A481,Sheet1!$A$2:$J$621,COLUMN(H481)-COLUMN($B$4)+2,FALSE)</f>
        <v>152.7624</v>
      </c>
      <c r="I481">
        <f ca="1">VLOOKUP($A481,Sheet1!$A$2:$J$621,COLUMN(I481)-COLUMN($B$4)+2,FALSE)</f>
        <v>52.7624</v>
      </c>
      <c r="J481" t="str">
        <f ca="1">VLOOKUP($A481,Sheet1!$A$2:$J$621,COLUMN(J481)-COLUMN($B$4)+2,FALSE)</f>
        <v>是</v>
      </c>
      <c r="K481">
        <f ca="1" t="shared" si="126"/>
        <v>1</v>
      </c>
      <c r="L481" s="7">
        <f ca="1" t="shared" si="127"/>
        <v>1</v>
      </c>
      <c r="M481" s="7" cm="1">
        <f ca="1" t="array" ref="M481">IF(L480="",IF(OR(G480=0,G480=""),M480,""),IF(ROW()&lt;32,"",AVERAGE(IF(OFFSET(L$2,ROW()-31,0,30,1)&lt;&gt;"",OFFSET(L$2,ROW()-31,0,30,1)))))</f>
        <v>0.733333333333333</v>
      </c>
      <c r="N481" s="8">
        <f ca="1" t="shared" si="122"/>
        <v>0.750537634408602</v>
      </c>
      <c r="O481" s="7">
        <f ca="1" t="array" ref="O481">IF(L480="","",IF(ROW()&lt;32,"",AVERAGE(IF(OFFSET(L$2,ROW()-21,0,20,1)&lt;&gt;"",OFFSET(L$2,ROW()-21,0,20,1)))))</f>
        <v>0.7</v>
      </c>
      <c r="P481" s="8">
        <f ca="1" t="shared" si="131"/>
        <v>0.719354838709677</v>
      </c>
      <c r="Q481" s="7">
        <f ca="1" t="shared" si="128"/>
        <v>52.7624</v>
      </c>
      <c r="R481" s="7">
        <f ca="1" t="shared" si="130"/>
        <v>8403.26559999988</v>
      </c>
      <c r="S481" s="14">
        <f ca="1" t="shared" ref="S481:S544" si="132">IF(R480="","",(R480-R451)/R451)</f>
        <v>0.00117404861945213</v>
      </c>
      <c r="T481" s="15">
        <f ca="1" t="shared" ref="T481:T544" si="133">N481</f>
        <v>0.750537634408602</v>
      </c>
      <c r="U481" s="14">
        <f ca="1" t="shared" ref="U481:U544" si="134">IF(R480="","",(MAX(R451:R480)-MIN(R451:R480))/MAX(R451:R480))</f>
        <v>0.0431435548226466</v>
      </c>
      <c r="V481" s="9">
        <f ca="1" t="shared" ref="V481:V544" si="135">IF(ROW()&lt;=62,"",IF(S481="","",(AVERAGE(S452:S481)-0)/(_xlfn.STDEV.P(S452:S481)+1/1000000)))</f>
        <v>0.61638388580868</v>
      </c>
      <c r="W481" s="16">
        <f ca="1" t="shared" si="123"/>
        <v>0.9944167349959</v>
      </c>
      <c r="X481" s="17">
        <f ca="1" t="shared" ref="X481:X544" si="136">IF(V481="","",S481*0.3+T481*0.2-0.3*U481+0.1*V481+0.1*W481)</f>
        <v>0.29859673710122</v>
      </c>
      <c r="Y481" s="9">
        <f ca="1" t="shared" ref="Y481:Y544" si="137">IF(X481="","",AVERAGE(X452:X481))</f>
        <v>0.345063161555238</v>
      </c>
      <c r="Z481" s="5">
        <f ca="1" t="shared" ref="Z481:Z544" si="138">IF(X481="","",(_xlfn.STDEV.P(X452:X481)))</f>
        <v>0.0327733242872313</v>
      </c>
      <c r="AA481">
        <f ca="1" t="shared" si="129"/>
        <v>0</v>
      </c>
      <c r="AB481">
        <f ca="1" t="shared" si="125"/>
        <v>9803.4896</v>
      </c>
      <c r="AC481">
        <f ca="1" t="shared" ref="AC481:AC544" si="139">IF(S481="","",IF(OR(F480=13,F480=14),1,0))</f>
        <v>0</v>
      </c>
      <c r="AD481" s="5">
        <f ca="1" t="shared" si="124"/>
        <v>0</v>
      </c>
      <c r="AE481">
        <f ca="1">IF(X481&gt;=$Y$1,I481,0)</f>
        <v>0</v>
      </c>
    </row>
    <row r="482" spans="1:31">
      <c r="A482" cm="1">
        <f ca="1" t="array" ref="A482">INDEX(Sheet1!$A$2:$J$621,RANDBETWEEN(1,COUNTA(Sheet1!$A$2:$A$621)),COLUMN(A481))</f>
        <v>3275901</v>
      </c>
      <c r="B482" t="str">
        <f ca="1">VLOOKUP($A482,Sheet1!$A$2:$J$621,COLUMN(B482)-COLUMN($B$4)+2,FALSE)</f>
        <v>2025-04-20 06:31:15</v>
      </c>
      <c r="C482" t="str">
        <f ca="1">VLOOKUP($A482,Sheet1!$A$2:$J$621,COLUMN(C482)-COLUMN($B$4)+2,FALSE)</f>
        <v>小单32.36  大双32.36  大单35.28</v>
      </c>
      <c r="D482" t="str">
        <f ca="1">VLOOKUP($A482,Sheet1!$A$2:$J$621,COLUMN(D482)-COLUMN($B$4)+2,FALSE)</f>
        <v>大单</v>
      </c>
      <c r="E482">
        <f ca="1">VLOOKUP($A482,Sheet1!$A$2:$J$621,COLUMN(E482)-COLUMN($B$4)+2,FALSE)</f>
        <v>100</v>
      </c>
      <c r="F482">
        <f ca="1">VLOOKUP($A482,Sheet1!$A$2:$J$621,COLUMN(F482)-COLUMN($B$4)+2,FALSE)</f>
        <v>10</v>
      </c>
      <c r="G482" t="str">
        <f ca="1">VLOOKUP($A482,Sheet1!$A$2:$J$621,COLUMN(G482)-COLUMN($B$4)+2,FALSE)</f>
        <v>小双</v>
      </c>
      <c r="H482">
        <f ca="1">VLOOKUP($A482,Sheet1!$A$2:$J$621,COLUMN(H482)-COLUMN($B$4)+2,FALSE)</f>
        <v>0</v>
      </c>
      <c r="I482">
        <f ca="1">VLOOKUP($A482,Sheet1!$A$2:$J$621,COLUMN(I482)-COLUMN($B$4)+2,FALSE)</f>
        <v>-100</v>
      </c>
      <c r="J482" t="str">
        <f ca="1">VLOOKUP($A482,Sheet1!$A$2:$J$621,COLUMN(J482)-COLUMN($B$4)+2,FALSE)</f>
        <v>否</v>
      </c>
      <c r="K482">
        <f ca="1" t="shared" si="126"/>
        <v>0</v>
      </c>
      <c r="L482" s="7">
        <f ca="1" t="shared" si="127"/>
        <v>0</v>
      </c>
      <c r="M482" s="7" cm="1">
        <f ca="1" t="array" ref="M482">IF(L481="",IF(OR(G481=0,G481=""),M481,""),IF(ROW()&lt;32,"",AVERAGE(IF(OFFSET(L$2,ROW()-31,0,30,1)&lt;&gt;"",OFFSET(L$2,ROW()-31,0,30,1)))))</f>
        <v>0.733333333333333</v>
      </c>
      <c r="N482" s="8">
        <f ca="1" t="shared" ref="N482:N545" si="140">IF(OR(G481=0,G481=""),N481,IF(L481="","",IF(ROW()&lt;32,"",IF(ROW()=32,AVERAGE(L451:L480),2/31*L481+(1-2/31)*M481))))</f>
        <v>0.750537634408602</v>
      </c>
      <c r="O482" s="7">
        <f ca="1" t="array" ref="O482">IF(L481="","",IF(ROW()&lt;32,"",AVERAGE(IF(OFFSET(L$2,ROW()-21,0,20,1)&lt;&gt;"",OFFSET(L$2,ROW()-21,0,20,1)))))</f>
        <v>0.7</v>
      </c>
      <c r="P482" s="8">
        <f ca="1" t="shared" si="131"/>
        <v>0.719354838709677</v>
      </c>
      <c r="Q482" s="7">
        <f ca="1" t="shared" si="128"/>
        <v>-100</v>
      </c>
      <c r="R482" s="7">
        <f ca="1" t="shared" si="130"/>
        <v>8303.26559999988</v>
      </c>
      <c r="S482" s="14">
        <f ca="1" t="shared" si="132"/>
        <v>0.0197270601063433</v>
      </c>
      <c r="T482" s="15">
        <f ca="1" t="shared" si="133"/>
        <v>0.750537634408602</v>
      </c>
      <c r="U482" s="14">
        <f ca="1" t="shared" si="134"/>
        <v>0.0431435548226466</v>
      </c>
      <c r="V482" s="9">
        <f ca="1" t="shared" si="135"/>
        <v>0.611382897220943</v>
      </c>
      <c r="W482" s="16">
        <f ca="1" t="shared" ref="W482:W545" si="141">IF(I481="",W481,IF(ABS(SUMIF(I452:I481,"&lt;0"))=0,10,IF(SUMIF(I452:I481,"&gt;0")/ABS(SUMIF(I452:I481,"&lt;0"))&gt;10,10,SUMIF(I452:I481,"&gt;0")/ABS(SUMIF(I452:I481,"&lt;0")))))</f>
        <v>0.998744875307481</v>
      </c>
      <c r="X482" s="17">
        <f ca="1" t="shared" si="136"/>
        <v>0.304095355719672</v>
      </c>
      <c r="Y482" s="9">
        <f ca="1" t="shared" si="137"/>
        <v>0.341046218524378</v>
      </c>
      <c r="Z482" s="5">
        <f ca="1" t="shared" si="138"/>
        <v>0.0300501364124897</v>
      </c>
      <c r="AA482">
        <f ca="1" t="shared" si="129"/>
        <v>0</v>
      </c>
      <c r="AB482">
        <f ca="1" t="shared" si="125"/>
        <v>9803.4896</v>
      </c>
      <c r="AC482">
        <f ca="1" t="shared" si="139"/>
        <v>0</v>
      </c>
      <c r="AD482" s="5">
        <f ca="1" t="shared" si="124"/>
        <v>0</v>
      </c>
      <c r="AE482">
        <f ca="1">IF(X482&gt;=$Y$1,I482,0)</f>
        <v>0</v>
      </c>
    </row>
    <row r="483" spans="1:31">
      <c r="A483" cm="1">
        <f ca="1" t="array" ref="A483">INDEX(Sheet1!$A$2:$J$621,RANDBETWEEN(1,COUNTA(Sheet1!$A$2:$A$621)),COLUMN(A482))</f>
        <v>3275868</v>
      </c>
      <c r="B483" t="str">
        <f ca="1">VLOOKUP($A483,Sheet1!$A$2:$J$621,COLUMN(B483)-COLUMN($B$4)+2,FALSE)</f>
        <v>2025-04-20 04:35:45</v>
      </c>
      <c r="C483" t="str">
        <f ca="1">VLOOKUP($A483,Sheet1!$A$2:$J$621,COLUMN(C483)-COLUMN($B$4)+2,FALSE)</f>
        <v>小单32.36  小双35.28  大双32.36</v>
      </c>
      <c r="D483" t="str">
        <f ca="1">VLOOKUP($A483,Sheet1!$A$2:$J$621,COLUMN(D483)-COLUMN($B$4)+2,FALSE)</f>
        <v>小双</v>
      </c>
      <c r="E483">
        <f ca="1">VLOOKUP($A483,Sheet1!$A$2:$J$621,COLUMN(E483)-COLUMN($B$4)+2,FALSE)</f>
        <v>100</v>
      </c>
      <c r="F483">
        <f ca="1">VLOOKUP($A483,Sheet1!$A$2:$J$621,COLUMN(F483)-COLUMN($B$4)+2,FALSE)</f>
        <v>18</v>
      </c>
      <c r="G483" t="str">
        <f ca="1">VLOOKUP($A483,Sheet1!$A$2:$J$621,COLUMN(G483)-COLUMN($B$4)+2,FALSE)</f>
        <v>大双</v>
      </c>
      <c r="H483">
        <f ca="1">VLOOKUP($A483,Sheet1!$A$2:$J$621,COLUMN(H483)-COLUMN($B$4)+2,FALSE)</f>
        <v>152.7392</v>
      </c>
      <c r="I483">
        <f ca="1">VLOOKUP($A483,Sheet1!$A$2:$J$621,COLUMN(I483)-COLUMN($B$4)+2,FALSE)</f>
        <v>52.7392</v>
      </c>
      <c r="J483" t="str">
        <f ca="1">VLOOKUP($A483,Sheet1!$A$2:$J$621,COLUMN(J483)-COLUMN($B$4)+2,FALSE)</f>
        <v>是</v>
      </c>
      <c r="K483">
        <f ca="1" t="shared" si="126"/>
        <v>1</v>
      </c>
      <c r="L483" s="7">
        <f ca="1" t="shared" si="127"/>
        <v>1</v>
      </c>
      <c r="M483" s="7" cm="1">
        <f ca="1" t="array" ref="M483">IF(L482="",IF(OR(G482=0,G482=""),M482,""),IF(ROW()&lt;32,"",AVERAGE(IF(OFFSET(L$2,ROW()-31,0,30,1)&lt;&gt;"",OFFSET(L$2,ROW()-31,0,30,1)))))</f>
        <v>0.733333333333333</v>
      </c>
      <c r="N483" s="8">
        <f ca="1" t="shared" si="140"/>
        <v>0.686021505376344</v>
      </c>
      <c r="O483" s="7">
        <f ca="1" t="array" ref="O483">IF(L482="","",IF(ROW()&lt;32,"",AVERAGE(IF(OFFSET(L$2,ROW()-21,0,20,1)&lt;&gt;"",OFFSET(L$2,ROW()-21,0,20,1)))))</f>
        <v>0.75</v>
      </c>
      <c r="P483" s="8">
        <f ca="1" t="shared" si="131"/>
        <v>0.701612903225806</v>
      </c>
      <c r="Q483" s="7">
        <f ca="1" t="shared" si="128"/>
        <v>52.7392</v>
      </c>
      <c r="R483" s="7">
        <f ca="1" t="shared" si="130"/>
        <v>8356.00479999988</v>
      </c>
      <c r="S483" s="14">
        <f ca="1" t="shared" si="132"/>
        <v>0.0017061394382448</v>
      </c>
      <c r="T483" s="15">
        <f ca="1" t="shared" si="133"/>
        <v>0.686021505376344</v>
      </c>
      <c r="U483" s="14">
        <f ca="1" t="shared" si="134"/>
        <v>0.0431435548226466</v>
      </c>
      <c r="V483" s="9">
        <f ca="1" t="shared" si="135"/>
        <v>0.593563518966313</v>
      </c>
      <c r="W483" s="16">
        <f ca="1" t="shared" si="141"/>
        <v>0.998754862256887</v>
      </c>
      <c r="X483" s="17">
        <f ca="1" t="shared" si="136"/>
        <v>0.284004914582268</v>
      </c>
      <c r="Y483" s="9">
        <f ca="1" t="shared" si="137"/>
        <v>0.337884013112352</v>
      </c>
      <c r="Z483" s="5">
        <f ca="1" t="shared" si="138"/>
        <v>0.0308832884158321</v>
      </c>
      <c r="AA483">
        <f ca="1" t="shared" si="129"/>
        <v>0</v>
      </c>
      <c r="AB483">
        <f ca="1" t="shared" si="125"/>
        <v>9803.4896</v>
      </c>
      <c r="AC483">
        <f ca="1" t="shared" si="139"/>
        <v>0</v>
      </c>
      <c r="AD483" s="5">
        <f ca="1" t="shared" si="124"/>
        <v>0</v>
      </c>
      <c r="AE483">
        <f ca="1">IF(X483&gt;=$Y$1,I483,0)</f>
        <v>0</v>
      </c>
    </row>
    <row r="484" spans="1:31">
      <c r="A484" cm="1">
        <f ca="1" t="array" ref="A484">INDEX(Sheet1!$A$2:$J$621,RANDBETWEEN(1,COUNTA(Sheet1!$A$2:$A$621)),COLUMN(A483))</f>
        <v>3275863</v>
      </c>
      <c r="B484" t="str">
        <f ca="1">VLOOKUP($A484,Sheet1!$A$2:$J$621,COLUMN(B484)-COLUMN($B$4)+2,FALSE)</f>
        <v>2025-04-20 04:18:10</v>
      </c>
      <c r="C484" t="str">
        <f ca="1">VLOOKUP($A484,Sheet1!$A$2:$J$621,COLUMN(C484)-COLUMN($B$4)+2,FALSE)</f>
        <v>小单31.45  小双34.28  大单34.28</v>
      </c>
      <c r="D484" t="str">
        <f ca="1">VLOOKUP($A484,Sheet1!$A$2:$J$621,COLUMN(D484)-COLUMN($B$4)+2,FALSE)</f>
        <v>小单</v>
      </c>
      <c r="E484">
        <f ca="1">VLOOKUP($A484,Sheet1!$A$2:$J$621,COLUMN(E484)-COLUMN($B$4)+2,FALSE)</f>
        <v>100.01</v>
      </c>
      <c r="F484">
        <f ca="1">VLOOKUP($A484,Sheet1!$A$2:$J$621,COLUMN(F484)-COLUMN($B$4)+2,FALSE)</f>
        <v>16</v>
      </c>
      <c r="G484" t="str">
        <f ca="1">VLOOKUP($A484,Sheet1!$A$2:$J$621,COLUMN(G484)-COLUMN($B$4)+2,FALSE)</f>
        <v>大双</v>
      </c>
      <c r="H484">
        <f ca="1">VLOOKUP($A484,Sheet1!$A$2:$J$621,COLUMN(H484)-COLUMN($B$4)+2,FALSE)</f>
        <v>0</v>
      </c>
      <c r="I484">
        <f ca="1">VLOOKUP($A484,Sheet1!$A$2:$J$621,COLUMN(I484)-COLUMN($B$4)+2,FALSE)</f>
        <v>-100.01</v>
      </c>
      <c r="J484" t="str">
        <f ca="1">VLOOKUP($A484,Sheet1!$A$2:$J$621,COLUMN(J484)-COLUMN($B$4)+2,FALSE)</f>
        <v>否</v>
      </c>
      <c r="K484">
        <f ca="1" t="shared" si="126"/>
        <v>0</v>
      </c>
      <c r="L484" s="7">
        <f ca="1" t="shared" si="127"/>
        <v>0</v>
      </c>
      <c r="M484" s="7" cm="1">
        <f ca="1" t="array" ref="M484">IF(L483="",IF(OR(G483=0,G483=""),M483,""),IF(ROW()&lt;32,"",AVERAGE(IF(OFFSET(L$2,ROW()-31,0,30,1)&lt;&gt;"",OFFSET(L$2,ROW()-31,0,30,1)))))</f>
        <v>0.7</v>
      </c>
      <c r="N484" s="8">
        <f ca="1" t="shared" si="140"/>
        <v>0.750537634408602</v>
      </c>
      <c r="O484" s="7">
        <f ca="1" t="array" ref="O484">IF(L483="","",IF(ROW()&lt;32,"",AVERAGE(IF(OFFSET(L$2,ROW()-21,0,20,1)&lt;&gt;"",OFFSET(L$2,ROW()-21,0,20,1)))))</f>
        <v>0.7</v>
      </c>
      <c r="P484" s="8">
        <f ca="1" t="shared" si="131"/>
        <v>0.719354838709677</v>
      </c>
      <c r="Q484" s="7">
        <f ca="1" t="shared" si="128"/>
        <v>-100.01</v>
      </c>
      <c r="R484" s="7">
        <f ca="1" t="shared" si="130"/>
        <v>8255.99479999988</v>
      </c>
      <c r="S484" s="14">
        <f ca="1" t="shared" si="132"/>
        <v>0.00221259051751881</v>
      </c>
      <c r="T484" s="15">
        <f ca="1" t="shared" si="133"/>
        <v>0.750537634408602</v>
      </c>
      <c r="U484" s="14">
        <f ca="1" t="shared" si="134"/>
        <v>0.0431435548226466</v>
      </c>
      <c r="V484" s="9">
        <f ca="1" t="shared" si="135"/>
        <v>0.579121616652818</v>
      </c>
      <c r="W484" s="16">
        <f ca="1" t="shared" si="141"/>
        <v>1.00307144642768</v>
      </c>
      <c r="X484" s="17">
        <f ca="1" t="shared" si="136"/>
        <v>0.296047543898232</v>
      </c>
      <c r="Y484" s="9">
        <f ca="1" t="shared" si="137"/>
        <v>0.334936112164436</v>
      </c>
      <c r="Z484" s="5">
        <f ca="1" t="shared" si="138"/>
        <v>0.0305130024403134</v>
      </c>
      <c r="AA484">
        <f ca="1" t="shared" si="129"/>
        <v>0</v>
      </c>
      <c r="AB484">
        <f ca="1" t="shared" si="125"/>
        <v>9803.4896</v>
      </c>
      <c r="AC484">
        <f ca="1" t="shared" si="139"/>
        <v>0</v>
      </c>
      <c r="AD484" s="5">
        <f ca="1" t="shared" si="124"/>
        <v>0</v>
      </c>
      <c r="AE484">
        <f ca="1">IF(X484&gt;=$Y$1,I484,0)</f>
        <v>0</v>
      </c>
    </row>
    <row r="485" spans="1:31">
      <c r="A485" cm="1">
        <f ca="1" t="array" ref="A485">INDEX(Sheet1!$A$2:$J$621,RANDBETWEEN(1,COUNTA(Sheet1!$A$2:$A$621)),COLUMN(A484))</f>
        <v>3275904</v>
      </c>
      <c r="B485" t="str">
        <f ca="1">VLOOKUP($A485,Sheet1!$A$2:$J$621,COLUMN(B485)-COLUMN($B$4)+2,FALSE)</f>
        <v>2025-04-20 06:41:38</v>
      </c>
      <c r="C485" t="str">
        <f ca="1">VLOOKUP($A485,Sheet1!$A$2:$J$621,COLUMN(C485)-COLUMN($B$4)+2,FALSE)</f>
        <v>小单32.36  大双32.36  大单35.28</v>
      </c>
      <c r="D485" t="str">
        <f ca="1">VLOOKUP($A485,Sheet1!$A$2:$J$621,COLUMN(D485)-COLUMN($B$4)+2,FALSE)</f>
        <v>大单</v>
      </c>
      <c r="E485">
        <f ca="1">VLOOKUP($A485,Sheet1!$A$2:$J$621,COLUMN(E485)-COLUMN($B$4)+2,FALSE)</f>
        <v>100</v>
      </c>
      <c r="F485">
        <f ca="1">VLOOKUP($A485,Sheet1!$A$2:$J$621,COLUMN(F485)-COLUMN($B$4)+2,FALSE)</f>
        <v>20</v>
      </c>
      <c r="G485" t="str">
        <f ca="1">VLOOKUP($A485,Sheet1!$A$2:$J$621,COLUMN(G485)-COLUMN($B$4)+2,FALSE)</f>
        <v>大双</v>
      </c>
      <c r="H485">
        <f ca="1">VLOOKUP($A485,Sheet1!$A$2:$J$621,COLUMN(H485)-COLUMN($B$4)+2,FALSE)</f>
        <v>152.7392</v>
      </c>
      <c r="I485">
        <f ca="1">VLOOKUP($A485,Sheet1!$A$2:$J$621,COLUMN(I485)-COLUMN($B$4)+2,FALSE)</f>
        <v>52.7392</v>
      </c>
      <c r="J485" t="str">
        <f ca="1">VLOOKUP($A485,Sheet1!$A$2:$J$621,COLUMN(J485)-COLUMN($B$4)+2,FALSE)</f>
        <v>是</v>
      </c>
      <c r="K485">
        <f ca="1" t="shared" si="126"/>
        <v>1</v>
      </c>
      <c r="L485" s="7">
        <f ca="1" t="shared" si="127"/>
        <v>1</v>
      </c>
      <c r="M485" s="7" cm="1">
        <f ca="1" t="array" ref="M485">IF(L484="",IF(OR(G484=0,G484=""),M484,""),IF(ROW()&lt;32,"",AVERAGE(IF(OFFSET(L$2,ROW()-31,0,30,1)&lt;&gt;"",OFFSET(L$2,ROW()-31,0,30,1)))))</f>
        <v>0.733333333333333</v>
      </c>
      <c r="N485" s="8">
        <f ca="1" t="shared" si="140"/>
        <v>0.654838709677419</v>
      </c>
      <c r="O485" s="7">
        <f ca="1" t="array" ref="O485">IF(L484="","",IF(ROW()&lt;32,"",AVERAGE(IF(OFFSET(L$2,ROW()-21,0,20,1)&lt;&gt;"",OFFSET(L$2,ROW()-21,0,20,1)))))</f>
        <v>0.75</v>
      </c>
      <c r="P485" s="8">
        <f ca="1" t="shared" si="131"/>
        <v>0.701612903225806</v>
      </c>
      <c r="Q485" s="7">
        <f ca="1" t="shared" si="128"/>
        <v>52.7392</v>
      </c>
      <c r="R485" s="7">
        <f ca="1" t="shared" si="130"/>
        <v>8308.73399999988</v>
      </c>
      <c r="S485" s="14">
        <f ca="1" t="shared" si="132"/>
        <v>0.00223945302553054</v>
      </c>
      <c r="T485" s="15">
        <f ca="1" t="shared" si="133"/>
        <v>0.654838709677419</v>
      </c>
      <c r="U485" s="14">
        <f ca="1" t="shared" si="134"/>
        <v>0.0431435548226466</v>
      </c>
      <c r="V485" s="9">
        <f ca="1" t="shared" si="135"/>
        <v>0.565046834600364</v>
      </c>
      <c r="W485" s="16">
        <f ca="1" t="shared" si="141"/>
        <v>0.867850480882861</v>
      </c>
      <c r="X485" s="17">
        <f ca="1" t="shared" si="136"/>
        <v>0.261986242944672</v>
      </c>
      <c r="Y485" s="9">
        <f ca="1" t="shared" si="137"/>
        <v>0.331073328175453</v>
      </c>
      <c r="Z485" s="5">
        <f ca="1" t="shared" si="138"/>
        <v>0.0321258211887529</v>
      </c>
      <c r="AA485">
        <f ca="1" t="shared" si="129"/>
        <v>0</v>
      </c>
      <c r="AB485">
        <f ca="1" t="shared" si="125"/>
        <v>9803.4896</v>
      </c>
      <c r="AC485">
        <f ca="1" t="shared" si="139"/>
        <v>0</v>
      </c>
      <c r="AD485" s="5">
        <f ca="1" t="shared" si="124"/>
        <v>0</v>
      </c>
      <c r="AE485">
        <f ca="1">IF(X485&gt;=$Y$1,I485,0)</f>
        <v>0</v>
      </c>
    </row>
    <row r="486" spans="1:31">
      <c r="A486" cm="1">
        <f ca="1" t="array" ref="A486">INDEX(Sheet1!$A$2:$J$621,RANDBETWEEN(1,COUNTA(Sheet1!$A$2:$A$621)),COLUMN(A485))</f>
        <v>3275825</v>
      </c>
      <c r="B486" t="str">
        <f ca="1">VLOOKUP($A486,Sheet1!$A$2:$J$621,COLUMN(B486)-COLUMN($B$4)+2,FALSE)</f>
        <v>2025-04-20 02:05:16</v>
      </c>
      <c r="C486" t="str">
        <f ca="1">VLOOKUP($A486,Sheet1!$A$2:$J$621,COLUMN(C486)-COLUMN($B$4)+2,FALSE)</f>
        <v>小单31.45  小双34.28  大单34.28</v>
      </c>
      <c r="D486" t="str">
        <f ca="1">VLOOKUP($A486,Sheet1!$A$2:$J$621,COLUMN(D486)-COLUMN($B$4)+2,FALSE)</f>
        <v>小单</v>
      </c>
      <c r="E486">
        <f ca="1">VLOOKUP($A486,Sheet1!$A$2:$J$621,COLUMN(E486)-COLUMN($B$4)+2,FALSE)</f>
        <v>100.01</v>
      </c>
      <c r="F486">
        <f ca="1">VLOOKUP($A486,Sheet1!$A$2:$J$621,COLUMN(F486)-COLUMN($B$4)+2,FALSE)</f>
        <v>19</v>
      </c>
      <c r="G486" t="str">
        <f ca="1">VLOOKUP($A486,Sheet1!$A$2:$J$621,COLUMN(G486)-COLUMN($B$4)+2,FALSE)</f>
        <v>大单</v>
      </c>
      <c r="H486">
        <f ca="1">VLOOKUP($A486,Sheet1!$A$2:$J$621,COLUMN(H486)-COLUMN($B$4)+2,FALSE)</f>
        <v>148.4324</v>
      </c>
      <c r="I486">
        <f ca="1">VLOOKUP($A486,Sheet1!$A$2:$J$621,COLUMN(I486)-COLUMN($B$4)+2,FALSE)</f>
        <v>48.4224</v>
      </c>
      <c r="J486" t="str">
        <f ca="1">VLOOKUP($A486,Sheet1!$A$2:$J$621,COLUMN(J486)-COLUMN($B$4)+2,FALSE)</f>
        <v>是</v>
      </c>
      <c r="K486">
        <f ca="1" t="shared" si="126"/>
        <v>1</v>
      </c>
      <c r="L486" s="7">
        <f ca="1" t="shared" si="127"/>
        <v>1</v>
      </c>
      <c r="M486" s="7" cm="1">
        <f ca="1" t="array" ref="M486">IF(L485="",IF(OR(G485=0,G485=""),M485,""),IF(ROW()&lt;32,"",AVERAGE(IF(OFFSET(L$2,ROW()-31,0,30,1)&lt;&gt;"",OFFSET(L$2,ROW()-31,0,30,1)))))</f>
        <v>0.733333333333333</v>
      </c>
      <c r="N486" s="8">
        <f ca="1" t="shared" si="140"/>
        <v>0.750537634408602</v>
      </c>
      <c r="O486" s="7">
        <f ca="1" t="array" ref="O486">IF(L485="","",IF(ROW()&lt;32,"",AVERAGE(IF(OFFSET(L$2,ROW()-21,0,20,1)&lt;&gt;"",OFFSET(L$2,ROW()-21,0,20,1)))))</f>
        <v>0.75</v>
      </c>
      <c r="P486" s="8">
        <f ca="1" t="shared" si="131"/>
        <v>0.766129032258065</v>
      </c>
      <c r="Q486" s="7">
        <f ca="1" t="shared" si="128"/>
        <v>48.4224</v>
      </c>
      <c r="R486" s="7">
        <f ca="1" t="shared" si="130"/>
        <v>8357.15639999988</v>
      </c>
      <c r="S486" s="14">
        <f ca="1" t="shared" si="132"/>
        <v>0.00222240192332395</v>
      </c>
      <c r="T486" s="15">
        <f ca="1" t="shared" si="133"/>
        <v>0.750537634408602</v>
      </c>
      <c r="U486" s="14">
        <f ca="1" t="shared" si="134"/>
        <v>0.0431435548226466</v>
      </c>
      <c r="V486" s="9">
        <f ca="1" t="shared" si="135"/>
        <v>0.619846408177937</v>
      </c>
      <c r="W486" s="16">
        <f ca="1" t="shared" si="141"/>
        <v>1.00737643117844</v>
      </c>
      <c r="X486" s="17">
        <f ca="1" t="shared" si="136"/>
        <v>0.300553464947562</v>
      </c>
      <c r="Y486" s="9">
        <f ca="1" t="shared" si="137"/>
        <v>0.330267973396279</v>
      </c>
      <c r="Z486" s="5">
        <f ca="1" t="shared" si="138"/>
        <v>0.0325748451499292</v>
      </c>
      <c r="AA486">
        <f ca="1" t="shared" si="129"/>
        <v>0</v>
      </c>
      <c r="AB486">
        <f ca="1" t="shared" si="125"/>
        <v>9803.4896</v>
      </c>
      <c r="AC486">
        <f ca="1" t="shared" si="139"/>
        <v>0</v>
      </c>
      <c r="AD486" s="5">
        <f ca="1" t="shared" si="124"/>
        <v>0</v>
      </c>
      <c r="AE486">
        <f ca="1">IF(X486&gt;=$Y$1,I486,0)</f>
        <v>0</v>
      </c>
    </row>
    <row r="487" spans="1:31">
      <c r="A487" cm="1">
        <f ca="1" t="array" ref="A487">INDEX(Sheet1!$A$2:$J$621,RANDBETWEEN(1,COUNTA(Sheet1!$A$2:$A$621)),COLUMN(A486))</f>
        <v>3275632</v>
      </c>
      <c r="B487" t="str">
        <f ca="1">VLOOKUP($A487,Sheet1!$A$2:$J$621,COLUMN(B487)-COLUMN($B$4)+2,FALSE)</f>
        <v>2025-04-19 14:16:46</v>
      </c>
      <c r="C487" t="str">
        <f ca="1">VLOOKUP($A487,Sheet1!$A$2:$J$621,COLUMN(C487)-COLUMN($B$4)+2,FALSE)</f>
        <v>大双31.45  小双34.28  大单34.28</v>
      </c>
      <c r="D487" t="str">
        <f ca="1">VLOOKUP($A487,Sheet1!$A$2:$J$621,COLUMN(D487)-COLUMN($B$4)+2,FALSE)</f>
        <v>大双</v>
      </c>
      <c r="E487">
        <f ca="1">VLOOKUP($A487,Sheet1!$A$2:$J$621,COLUMN(E487)-COLUMN($B$4)+2,FALSE)</f>
        <v>100.01</v>
      </c>
      <c r="F487">
        <f ca="1">VLOOKUP($A487,Sheet1!$A$2:$J$621,COLUMN(F487)-COLUMN($B$4)+2,FALSE)</f>
        <v>12</v>
      </c>
      <c r="G487" t="str">
        <f ca="1">VLOOKUP($A487,Sheet1!$A$2:$J$621,COLUMN(G487)-COLUMN($B$4)+2,FALSE)</f>
        <v>小双</v>
      </c>
      <c r="H487">
        <f ca="1">VLOOKUP($A487,Sheet1!$A$2:$J$621,COLUMN(H487)-COLUMN($B$4)+2,FALSE)</f>
        <v>148.4324</v>
      </c>
      <c r="I487">
        <f ca="1">VLOOKUP($A487,Sheet1!$A$2:$J$621,COLUMN(I487)-COLUMN($B$4)+2,FALSE)</f>
        <v>48.4224</v>
      </c>
      <c r="J487" t="str">
        <f ca="1">VLOOKUP($A487,Sheet1!$A$2:$J$621,COLUMN(J487)-COLUMN($B$4)+2,FALSE)</f>
        <v>是</v>
      </c>
      <c r="K487">
        <f ca="1" t="shared" si="126"/>
        <v>1</v>
      </c>
      <c r="L487" s="7">
        <f ca="1" t="shared" si="127"/>
        <v>1</v>
      </c>
      <c r="M487" s="7" cm="1">
        <f ca="1" t="array" ref="M487">IF(L486="",IF(OR(G486=0,G486=""),M486,""),IF(ROW()&lt;32,"",AVERAGE(IF(OFFSET(L$2,ROW()-31,0,30,1)&lt;&gt;"",OFFSET(L$2,ROW()-31,0,30,1)))))</f>
        <v>0.733333333333333</v>
      </c>
      <c r="N487" s="8">
        <f ca="1" t="shared" si="140"/>
        <v>0.750537634408602</v>
      </c>
      <c r="O487" s="7">
        <f ca="1" t="array" ref="O487">IF(L486="","",IF(ROW()&lt;32,"",AVERAGE(IF(OFFSET(L$2,ROW()-21,0,20,1)&lt;&gt;"",OFFSET(L$2,ROW()-21,0,20,1)))))</f>
        <v>0.75</v>
      </c>
      <c r="P487" s="8">
        <f ca="1" t="shared" si="131"/>
        <v>0.766129032258065</v>
      </c>
      <c r="Q487" s="7">
        <f ca="1" t="shared" si="128"/>
        <v>48.4224</v>
      </c>
      <c r="R487" s="7">
        <f ca="1" t="shared" si="130"/>
        <v>8405.57879999988</v>
      </c>
      <c r="S487" s="14">
        <f ca="1" t="shared" si="132"/>
        <v>0.00220949659972176</v>
      </c>
      <c r="T487" s="15">
        <f ca="1" t="shared" si="133"/>
        <v>0.750537634408602</v>
      </c>
      <c r="U487" s="14">
        <f ca="1" t="shared" si="134"/>
        <v>0.0431435548226466</v>
      </c>
      <c r="V487" s="9">
        <f ca="1" t="shared" si="135"/>
        <v>0.679767867947876</v>
      </c>
      <c r="W487" s="16">
        <f ca="1" t="shared" si="141"/>
        <v>1.00303664816759</v>
      </c>
      <c r="X487" s="17">
        <f ca="1" t="shared" si="136"/>
        <v>0.30610776102639</v>
      </c>
      <c r="Y487" s="9">
        <f ca="1" t="shared" si="137"/>
        <v>0.329559632725911</v>
      </c>
      <c r="Z487" s="5">
        <f ca="1" t="shared" si="138"/>
        <v>0.0328602148034715</v>
      </c>
      <c r="AA487">
        <f ca="1" t="shared" si="129"/>
        <v>0</v>
      </c>
      <c r="AB487">
        <f ca="1" t="shared" si="125"/>
        <v>9803.4896</v>
      </c>
      <c r="AC487">
        <f ca="1" t="shared" si="139"/>
        <v>0</v>
      </c>
      <c r="AD487" s="5">
        <f ca="1" t="shared" si="124"/>
        <v>0</v>
      </c>
      <c r="AE487">
        <f ca="1">IF(X487&gt;=$Y$1,I487,0)</f>
        <v>0</v>
      </c>
    </row>
    <row r="488" spans="1:31">
      <c r="A488" cm="1">
        <f ca="1" t="array" ref="A488">INDEX(Sheet1!$A$2:$J$621,RANDBETWEEN(1,COUNTA(Sheet1!$A$2:$A$621)),COLUMN(A487))</f>
        <v>3275552</v>
      </c>
      <c r="B488" t="str">
        <f ca="1">VLOOKUP($A488,Sheet1!$A$2:$J$621,COLUMN(B488)-COLUMN($B$4)+2,FALSE)</f>
        <v>2025-04-19 09:36:42</v>
      </c>
      <c r="C488" t="str">
        <f ca="1">VLOOKUP($A488,Sheet1!$A$2:$J$621,COLUMN(C488)-COLUMN($B$4)+2,FALSE)</f>
        <v>小单32.36  小双35.28  大双32.36</v>
      </c>
      <c r="D488" t="str">
        <f ca="1">VLOOKUP($A488,Sheet1!$A$2:$J$621,COLUMN(D488)-COLUMN($B$4)+2,FALSE)</f>
        <v>小双</v>
      </c>
      <c r="E488">
        <f ca="1">VLOOKUP($A488,Sheet1!$A$2:$J$621,COLUMN(E488)-COLUMN($B$4)+2,FALSE)</f>
        <v>100</v>
      </c>
      <c r="F488">
        <f ca="1">VLOOKUP($A488,Sheet1!$A$2:$J$621,COLUMN(F488)-COLUMN($B$4)+2,FALSE)</f>
        <v>14</v>
      </c>
      <c r="G488" t="str">
        <f ca="1">VLOOKUP($A488,Sheet1!$A$2:$J$621,COLUMN(G488)-COLUMN($B$4)+2,FALSE)</f>
        <v>大双</v>
      </c>
      <c r="H488">
        <f ca="1">VLOOKUP($A488,Sheet1!$A$2:$J$621,COLUMN(H488)-COLUMN($B$4)+2,FALSE)</f>
        <v>0</v>
      </c>
      <c r="I488">
        <f ca="1">VLOOKUP($A488,Sheet1!$A$2:$J$621,COLUMN(I488)-COLUMN($B$4)+2,FALSE)</f>
        <v>-100</v>
      </c>
      <c r="J488" t="str">
        <f ca="1">VLOOKUP($A488,Sheet1!$A$2:$J$621,COLUMN(J488)-COLUMN($B$4)+2,FALSE)</f>
        <v>否</v>
      </c>
      <c r="K488">
        <f ca="1" t="shared" si="126"/>
        <v>0</v>
      </c>
      <c r="L488" s="7">
        <f ca="1" t="shared" si="127"/>
        <v>1</v>
      </c>
      <c r="M488" s="7" cm="1">
        <f ca="1" t="array" ref="M488">IF(L487="",IF(OR(G487=0,G487=""),M487,""),IF(ROW()&lt;32,"",AVERAGE(IF(OFFSET(L$2,ROW()-31,0,30,1)&lt;&gt;"",OFFSET(L$2,ROW()-31,0,30,1)))))</f>
        <v>0.733333333333333</v>
      </c>
      <c r="N488" s="8">
        <f ca="1" t="shared" si="140"/>
        <v>0.750537634408602</v>
      </c>
      <c r="O488" s="7">
        <f ca="1" t="array" ref="O488">IF(L487="","",IF(ROW()&lt;32,"",AVERAGE(IF(OFFSET(L$2,ROW()-21,0,20,1)&lt;&gt;"",OFFSET(L$2,ROW()-21,0,20,1)))))</f>
        <v>0.75</v>
      </c>
      <c r="P488" s="8">
        <f ca="1" t="shared" si="131"/>
        <v>0.766129032258065</v>
      </c>
      <c r="Q488" s="7">
        <f ca="1" t="shared" si="128"/>
        <v>-68.1</v>
      </c>
      <c r="R488" s="7">
        <f ca="1" t="shared" si="130"/>
        <v>8337.47879999988</v>
      </c>
      <c r="S488" s="14">
        <f ca="1" t="shared" si="132"/>
        <v>0.00219535418757554</v>
      </c>
      <c r="T488" s="15">
        <f ca="1" t="shared" si="133"/>
        <v>0.750537634408602</v>
      </c>
      <c r="U488" s="14">
        <f ca="1" t="shared" si="134"/>
        <v>0.0431435548226466</v>
      </c>
      <c r="V488" s="9">
        <f ca="1" t="shared" si="135"/>
        <v>0.66514733740955</v>
      </c>
      <c r="W488" s="16">
        <f ca="1" t="shared" si="141"/>
        <v>1.00303664816759</v>
      </c>
      <c r="X488" s="17">
        <f ca="1" t="shared" si="136"/>
        <v>0.304641465248913</v>
      </c>
      <c r="Y488" s="9">
        <f ca="1" t="shared" si="137"/>
        <v>0.328673599956153</v>
      </c>
      <c r="Z488" s="5">
        <f ca="1" t="shared" si="138"/>
        <v>0.033160423198182</v>
      </c>
      <c r="AA488">
        <f ca="1" t="shared" si="129"/>
        <v>0</v>
      </c>
      <c r="AB488">
        <f ca="1" t="shared" si="125"/>
        <v>9803.4896</v>
      </c>
      <c r="AC488">
        <f ca="1" t="shared" si="139"/>
        <v>0</v>
      </c>
      <c r="AD488" s="5">
        <f ca="1" t="shared" si="124"/>
        <v>0</v>
      </c>
      <c r="AE488">
        <f ca="1">IF(X488&gt;=$Y$1,I488,0)</f>
        <v>0</v>
      </c>
    </row>
    <row r="489" spans="1:31">
      <c r="A489" cm="1">
        <f ca="1" t="array" ref="A489">INDEX(Sheet1!$A$2:$J$621,RANDBETWEEN(1,COUNTA(Sheet1!$A$2:$A$621)),COLUMN(A488))</f>
        <v>3275621</v>
      </c>
      <c r="B489" t="str">
        <f ca="1">VLOOKUP($A489,Sheet1!$A$2:$J$621,COLUMN(B489)-COLUMN($B$4)+2,FALSE)</f>
        <v>2025-04-19 13:38:17</v>
      </c>
      <c r="C489" t="str">
        <f ca="1">VLOOKUP($A489,Sheet1!$A$2:$J$621,COLUMN(C489)-COLUMN($B$4)+2,FALSE)</f>
        <v>大双31.45  小双34.28  大单34.28</v>
      </c>
      <c r="D489" t="str">
        <f ca="1">VLOOKUP($A489,Sheet1!$A$2:$J$621,COLUMN(D489)-COLUMN($B$4)+2,FALSE)</f>
        <v>大双</v>
      </c>
      <c r="E489">
        <f ca="1">VLOOKUP($A489,Sheet1!$A$2:$J$621,COLUMN(E489)-COLUMN($B$4)+2,FALSE)</f>
        <v>100.01</v>
      </c>
      <c r="F489">
        <f ca="1">VLOOKUP($A489,Sheet1!$A$2:$J$621,COLUMN(F489)-COLUMN($B$4)+2,FALSE)</f>
        <v>19</v>
      </c>
      <c r="G489" t="str">
        <f ca="1">VLOOKUP($A489,Sheet1!$A$2:$J$621,COLUMN(G489)-COLUMN($B$4)+2,FALSE)</f>
        <v>大单</v>
      </c>
      <c r="H489">
        <f ca="1">VLOOKUP($A489,Sheet1!$A$2:$J$621,COLUMN(H489)-COLUMN($B$4)+2,FALSE)</f>
        <v>148.4324</v>
      </c>
      <c r="I489">
        <f ca="1">VLOOKUP($A489,Sheet1!$A$2:$J$621,COLUMN(I489)-COLUMN($B$4)+2,FALSE)</f>
        <v>48.4224</v>
      </c>
      <c r="J489" t="str">
        <f ca="1">VLOOKUP($A489,Sheet1!$A$2:$J$621,COLUMN(J489)-COLUMN($B$4)+2,FALSE)</f>
        <v>是</v>
      </c>
      <c r="K489">
        <f ca="1" t="shared" si="126"/>
        <v>1</v>
      </c>
      <c r="L489" s="7">
        <f ca="1" t="shared" si="127"/>
        <v>1</v>
      </c>
      <c r="M489" s="7" cm="1">
        <f ca="1" t="array" ref="M489">IF(L488="",IF(OR(G488=0,G488=""),M488,""),IF(ROW()&lt;32,"",AVERAGE(IF(OFFSET(L$2,ROW()-31,0,30,1)&lt;&gt;"",OFFSET(L$2,ROW()-31,0,30,1)))))</f>
        <v>0.733333333333333</v>
      </c>
      <c r="N489" s="8">
        <f ca="1" t="shared" si="140"/>
        <v>0.750537634408602</v>
      </c>
      <c r="O489" s="7">
        <f ca="1" t="array" ref="O489">IF(L488="","",IF(ROW()&lt;32,"",AVERAGE(IF(OFFSET(L$2,ROW()-21,0,20,1)&lt;&gt;"",OFFSET(L$2,ROW()-21,0,20,1)))))</f>
        <v>0.75</v>
      </c>
      <c r="P489" s="8">
        <f ca="1" t="shared" si="131"/>
        <v>0.766129032258065</v>
      </c>
      <c r="Q489" s="7">
        <f ca="1" t="shared" si="128"/>
        <v>48.4224</v>
      </c>
      <c r="R489" s="7">
        <f ca="1" t="shared" si="130"/>
        <v>8385.90119999988</v>
      </c>
      <c r="S489" s="14">
        <f ca="1" t="shared" si="132"/>
        <v>-0.0116304394368044</v>
      </c>
      <c r="T489" s="15">
        <f ca="1" t="shared" si="133"/>
        <v>0.750537634408602</v>
      </c>
      <c r="U489" s="14">
        <f ca="1" t="shared" si="134"/>
        <v>0.0431435548226466</v>
      </c>
      <c r="V489" s="9">
        <f ca="1" t="shared" si="135"/>
        <v>0.590819178540472</v>
      </c>
      <c r="W489" s="16">
        <f ca="1" t="shared" si="141"/>
        <v>0.867826735148402</v>
      </c>
      <c r="X489" s="17">
        <f ca="1" t="shared" si="136"/>
        <v>0.279539919972773</v>
      </c>
      <c r="Y489" s="9">
        <f ca="1" t="shared" si="137"/>
        <v>0.326427014919369</v>
      </c>
      <c r="Z489" s="5">
        <f ca="1" t="shared" si="138"/>
        <v>0.0341162450019866</v>
      </c>
      <c r="AA489">
        <f ca="1" t="shared" si="129"/>
        <v>0</v>
      </c>
      <c r="AB489">
        <f ca="1" t="shared" si="125"/>
        <v>9803.4896</v>
      </c>
      <c r="AC489">
        <f ca="1" t="shared" si="139"/>
        <v>1</v>
      </c>
      <c r="AD489" s="5">
        <f ca="1" t="shared" si="124"/>
        <v>0</v>
      </c>
      <c r="AE489">
        <f ca="1">IF(X489&gt;=$Y$1,I489,0)</f>
        <v>0</v>
      </c>
    </row>
    <row r="490" spans="1:31">
      <c r="A490" cm="1">
        <f ca="1" t="array" ref="A490">INDEX(Sheet1!$A$2:$J$621,RANDBETWEEN(1,COUNTA(Sheet1!$A$2:$A$621)),COLUMN(A489))</f>
        <v>3275712</v>
      </c>
      <c r="B490" t="str">
        <f ca="1">VLOOKUP($A490,Sheet1!$A$2:$J$621,COLUMN(B490)-COLUMN($B$4)+2,FALSE)</f>
        <v>2025-04-19 18:56:43</v>
      </c>
      <c r="C490" t="str">
        <f ca="1">VLOOKUP($A490,Sheet1!$A$2:$J$621,COLUMN(C490)-COLUMN($B$4)+2,FALSE)</f>
        <v>小单31.45  小双34.28  大单34.28</v>
      </c>
      <c r="D490" t="str">
        <f ca="1">VLOOKUP($A490,Sheet1!$A$2:$J$621,COLUMN(D490)-COLUMN($B$4)+2,FALSE)</f>
        <v>小单</v>
      </c>
      <c r="E490">
        <f ca="1">VLOOKUP($A490,Sheet1!$A$2:$J$621,COLUMN(E490)-COLUMN($B$4)+2,FALSE)</f>
        <v>100.01</v>
      </c>
      <c r="F490">
        <f ca="1">VLOOKUP($A490,Sheet1!$A$2:$J$621,COLUMN(F490)-COLUMN($B$4)+2,FALSE)</f>
        <v>16</v>
      </c>
      <c r="G490" t="str">
        <f ca="1">VLOOKUP($A490,Sheet1!$A$2:$J$621,COLUMN(G490)-COLUMN($B$4)+2,FALSE)</f>
        <v>大双</v>
      </c>
      <c r="H490">
        <f ca="1">VLOOKUP($A490,Sheet1!$A$2:$J$621,COLUMN(H490)-COLUMN($B$4)+2,FALSE)</f>
        <v>0</v>
      </c>
      <c r="I490">
        <f ca="1">VLOOKUP($A490,Sheet1!$A$2:$J$621,COLUMN(I490)-COLUMN($B$4)+2,FALSE)</f>
        <v>-100.01</v>
      </c>
      <c r="J490" t="str">
        <f ca="1">VLOOKUP($A490,Sheet1!$A$2:$J$621,COLUMN(J490)-COLUMN($B$4)+2,FALSE)</f>
        <v>否</v>
      </c>
      <c r="K490">
        <f ca="1" t="shared" si="126"/>
        <v>0</v>
      </c>
      <c r="L490" s="7">
        <f ca="1" t="shared" si="127"/>
        <v>0</v>
      </c>
      <c r="M490" s="7" cm="1">
        <f ca="1" t="array" ref="M490">IF(L489="",IF(OR(G489=0,G489=""),M489,""),IF(ROW()&lt;32,"",AVERAGE(IF(OFFSET(L$2,ROW()-31,0,30,1)&lt;&gt;"",OFFSET(L$2,ROW()-31,0,30,1)))))</f>
        <v>0.7</v>
      </c>
      <c r="N490" s="8">
        <f ca="1" t="shared" si="140"/>
        <v>0.750537634408602</v>
      </c>
      <c r="O490" s="7">
        <f ca="1" t="array" ref="O490">IF(L489="","",IF(ROW()&lt;32,"",AVERAGE(IF(OFFSET(L$2,ROW()-21,0,20,1)&lt;&gt;"",OFFSET(L$2,ROW()-21,0,20,1)))))</f>
        <v>0.7</v>
      </c>
      <c r="P490" s="8">
        <f ca="1" t="shared" si="131"/>
        <v>0.719354838709677</v>
      </c>
      <c r="Q490" s="7">
        <f ca="1" t="shared" si="128"/>
        <v>-100.01</v>
      </c>
      <c r="R490" s="7">
        <f ca="1" t="shared" si="130"/>
        <v>8285.89119999988</v>
      </c>
      <c r="S490" s="14">
        <f ca="1" t="shared" si="132"/>
        <v>-0.0115640588293464</v>
      </c>
      <c r="T490" s="15">
        <f ca="1" t="shared" si="133"/>
        <v>0.750537634408602</v>
      </c>
      <c r="U490" s="14">
        <f ca="1" t="shared" si="134"/>
        <v>0.0431435548226466</v>
      </c>
      <c r="V490" s="9">
        <f ca="1" t="shared" si="135"/>
        <v>0.498045084249863</v>
      </c>
      <c r="W490" s="16">
        <f ca="1" t="shared" si="141"/>
        <v>0.867826735148402</v>
      </c>
      <c r="X490" s="17">
        <f ca="1" t="shared" si="136"/>
        <v>0.270282424725949</v>
      </c>
      <c r="Y490" s="9">
        <f ca="1" t="shared" si="137"/>
        <v>0.323766670451106</v>
      </c>
      <c r="Z490" s="5">
        <f ca="1" t="shared" si="138"/>
        <v>0.0352596888746789</v>
      </c>
      <c r="AA490">
        <f ca="1" t="shared" si="129"/>
        <v>0</v>
      </c>
      <c r="AB490">
        <f ca="1" t="shared" si="125"/>
        <v>9803.4896</v>
      </c>
      <c r="AC490">
        <f ca="1" t="shared" si="139"/>
        <v>0</v>
      </c>
      <c r="AD490" s="5">
        <f ca="1" t="shared" si="124"/>
        <v>0</v>
      </c>
      <c r="AE490">
        <f ca="1">IF(X490&gt;=$Y$1,I490,0)</f>
        <v>0</v>
      </c>
    </row>
    <row r="491" spans="1:31">
      <c r="A491" cm="1">
        <f ca="1" t="array" ref="A491">INDEX(Sheet1!$A$2:$J$621,RANDBETWEEN(1,COUNTA(Sheet1!$A$2:$A$621)),COLUMN(A490))</f>
        <v>3275821</v>
      </c>
      <c r="B491" t="str">
        <f ca="1">VLOOKUP($A491,Sheet1!$A$2:$J$621,COLUMN(B491)-COLUMN($B$4)+2,FALSE)</f>
        <v>2025-04-20 01:51:13</v>
      </c>
      <c r="C491" t="str">
        <f ca="1">VLOOKUP($A491,Sheet1!$A$2:$J$621,COLUMN(C491)-COLUMN($B$4)+2,FALSE)</f>
        <v>小单32.36  大双32.36  大单35.28</v>
      </c>
      <c r="D491" t="str">
        <f ca="1">VLOOKUP($A491,Sheet1!$A$2:$J$621,COLUMN(D491)-COLUMN($B$4)+2,FALSE)</f>
        <v>大单</v>
      </c>
      <c r="E491">
        <f ca="1">VLOOKUP($A491,Sheet1!$A$2:$J$621,COLUMN(E491)-COLUMN($B$4)+2,FALSE)</f>
        <v>100</v>
      </c>
      <c r="F491">
        <f ca="1">VLOOKUP($A491,Sheet1!$A$2:$J$621,COLUMN(F491)-COLUMN($B$4)+2,FALSE)</f>
        <v>7</v>
      </c>
      <c r="G491" t="str">
        <f ca="1">VLOOKUP($A491,Sheet1!$A$2:$J$621,COLUMN(G491)-COLUMN($B$4)+2,FALSE)</f>
        <v>小单</v>
      </c>
      <c r="H491">
        <f ca="1">VLOOKUP($A491,Sheet1!$A$2:$J$621,COLUMN(H491)-COLUMN($B$4)+2,FALSE)</f>
        <v>152.7392</v>
      </c>
      <c r="I491">
        <f ca="1">VLOOKUP($A491,Sheet1!$A$2:$J$621,COLUMN(I491)-COLUMN($B$4)+2,FALSE)</f>
        <v>52.7392</v>
      </c>
      <c r="J491" t="str">
        <f ca="1">VLOOKUP($A491,Sheet1!$A$2:$J$621,COLUMN(J491)-COLUMN($B$4)+2,FALSE)</f>
        <v>是</v>
      </c>
      <c r="K491">
        <f ca="1" t="shared" si="126"/>
        <v>1</v>
      </c>
      <c r="L491" s="7">
        <f ca="1" t="shared" si="127"/>
        <v>1</v>
      </c>
      <c r="M491" s="7" cm="1">
        <f ca="1" t="array" ref="M491">IF(L490="",IF(OR(G490=0,G490=""),M490,""),IF(ROW()&lt;32,"",AVERAGE(IF(OFFSET(L$2,ROW()-31,0,30,1)&lt;&gt;"",OFFSET(L$2,ROW()-31,0,30,1)))))</f>
        <v>0.7</v>
      </c>
      <c r="N491" s="8">
        <f ca="1" t="shared" si="140"/>
        <v>0.654838709677419</v>
      </c>
      <c r="O491" s="7">
        <f ca="1" t="array" ref="O491">IF(L490="","",IF(ROW()&lt;32,"",AVERAGE(IF(OFFSET(L$2,ROW()-21,0,20,1)&lt;&gt;"",OFFSET(L$2,ROW()-21,0,20,1)))))</f>
        <v>0.7</v>
      </c>
      <c r="P491" s="8">
        <f ca="1" t="shared" si="131"/>
        <v>0.654838709677419</v>
      </c>
      <c r="Q491" s="7">
        <f ca="1" t="shared" si="128"/>
        <v>52.7392</v>
      </c>
      <c r="R491" s="7">
        <f ca="1" t="shared" si="130"/>
        <v>8338.63039999988</v>
      </c>
      <c r="S491" s="14">
        <f ca="1" t="shared" si="132"/>
        <v>-0.0288960087969173</v>
      </c>
      <c r="T491" s="15">
        <f ca="1" t="shared" si="133"/>
        <v>0.654838709677419</v>
      </c>
      <c r="U491" s="14">
        <f ca="1" t="shared" si="134"/>
        <v>0.0431435548226466</v>
      </c>
      <c r="V491" s="9">
        <f ca="1" t="shared" si="135"/>
        <v>0.338507685368579</v>
      </c>
      <c r="W491" s="16">
        <f ca="1" t="shared" si="141"/>
        <v>0.755154242287886</v>
      </c>
      <c r="X491" s="17">
        <f ca="1" t="shared" si="136"/>
        <v>0.218722065615261</v>
      </c>
      <c r="Y491" s="9">
        <f ca="1" t="shared" si="137"/>
        <v>0.318878357827323</v>
      </c>
      <c r="Z491" s="5">
        <f ca="1" t="shared" si="138"/>
        <v>0.039108359538019</v>
      </c>
      <c r="AA491">
        <f ca="1" t="shared" si="129"/>
        <v>0</v>
      </c>
      <c r="AB491">
        <f ca="1" t="shared" si="125"/>
        <v>9803.4896</v>
      </c>
      <c r="AC491">
        <f ca="1" t="shared" si="139"/>
        <v>0</v>
      </c>
      <c r="AD491" s="5">
        <f ca="1" t="shared" si="124"/>
        <v>0</v>
      </c>
      <c r="AE491">
        <f ca="1">IF(X491&gt;=$Y$1,I491,0)</f>
        <v>0</v>
      </c>
    </row>
    <row r="492" spans="1:31">
      <c r="A492" cm="1">
        <f ca="1" t="array" ref="A492">INDEX(Sheet1!$A$2:$J$621,RANDBETWEEN(1,COUNTA(Sheet1!$A$2:$A$621)),COLUMN(A491))</f>
        <v>3275793</v>
      </c>
      <c r="B492" t="str">
        <f ca="1">VLOOKUP($A492,Sheet1!$A$2:$J$621,COLUMN(B492)-COLUMN($B$4)+2,FALSE)</f>
        <v>2025-04-20 00:13:18</v>
      </c>
      <c r="C492" t="str">
        <f ca="1">VLOOKUP($A492,Sheet1!$A$2:$J$621,COLUMN(C492)-COLUMN($B$4)+2,FALSE)</f>
        <v>大双31.45  小双34.28  大单34.28</v>
      </c>
      <c r="D492" t="str">
        <f ca="1">VLOOKUP($A492,Sheet1!$A$2:$J$621,COLUMN(D492)-COLUMN($B$4)+2,FALSE)</f>
        <v>大双</v>
      </c>
      <c r="E492">
        <f ca="1">VLOOKUP($A492,Sheet1!$A$2:$J$621,COLUMN(E492)-COLUMN($B$4)+2,FALSE)</f>
        <v>100.01</v>
      </c>
      <c r="F492">
        <f ca="1">VLOOKUP($A492,Sheet1!$A$2:$J$621,COLUMN(F492)-COLUMN($B$4)+2,FALSE)</f>
        <v>12</v>
      </c>
      <c r="G492" t="str">
        <f ca="1">VLOOKUP($A492,Sheet1!$A$2:$J$621,COLUMN(G492)-COLUMN($B$4)+2,FALSE)</f>
        <v>小双</v>
      </c>
      <c r="H492">
        <f ca="1">VLOOKUP($A492,Sheet1!$A$2:$J$621,COLUMN(H492)-COLUMN($B$4)+2,FALSE)</f>
        <v>148.4324</v>
      </c>
      <c r="I492">
        <f ca="1">VLOOKUP($A492,Sheet1!$A$2:$J$621,COLUMN(I492)-COLUMN($B$4)+2,FALSE)</f>
        <v>48.4224</v>
      </c>
      <c r="J492" t="str">
        <f ca="1">VLOOKUP($A492,Sheet1!$A$2:$J$621,COLUMN(J492)-COLUMN($B$4)+2,FALSE)</f>
        <v>是</v>
      </c>
      <c r="K492">
        <f ca="1" t="shared" si="126"/>
        <v>1</v>
      </c>
      <c r="L492" s="7">
        <f ca="1" t="shared" si="127"/>
        <v>1</v>
      </c>
      <c r="M492" s="7" cm="1">
        <f ca="1" t="array" ref="M492">IF(L491="",IF(OR(G491=0,G491=""),M491,""),IF(ROW()&lt;32,"",AVERAGE(IF(OFFSET(L$2,ROW()-31,0,30,1)&lt;&gt;"",OFFSET(L$2,ROW()-31,0,30,1)))))</f>
        <v>0.733333333333333</v>
      </c>
      <c r="N492" s="8">
        <f ca="1" t="shared" si="140"/>
        <v>0.719354838709677</v>
      </c>
      <c r="O492" s="7">
        <f ca="1" t="array" ref="O492">IF(L491="","",IF(ROW()&lt;32,"",AVERAGE(IF(OFFSET(L$2,ROW()-21,0,20,1)&lt;&gt;"",OFFSET(L$2,ROW()-21,0,20,1)))))</f>
        <v>0.7</v>
      </c>
      <c r="P492" s="8">
        <f ca="1" t="shared" si="131"/>
        <v>0.719354838709677</v>
      </c>
      <c r="Q492" s="7">
        <f ca="1" t="shared" si="128"/>
        <v>48.4224</v>
      </c>
      <c r="R492" s="7">
        <f ca="1" t="shared" si="130"/>
        <v>8387.05279999988</v>
      </c>
      <c r="S492" s="14">
        <f ca="1" t="shared" si="132"/>
        <v>-0.0111242366202475</v>
      </c>
      <c r="T492" s="15">
        <f ca="1" t="shared" si="133"/>
        <v>0.719354838709677</v>
      </c>
      <c r="U492" s="14">
        <f ca="1" t="shared" si="134"/>
        <v>0.0317950872267645</v>
      </c>
      <c r="V492" s="9">
        <f ca="1" t="shared" si="135"/>
        <v>0.241105417281162</v>
      </c>
      <c r="W492" s="16">
        <f ca="1" t="shared" si="141"/>
        <v>0.758741729580188</v>
      </c>
      <c r="X492" s="17">
        <f ca="1" t="shared" si="136"/>
        <v>0.230979885273967</v>
      </c>
      <c r="Y492" s="9">
        <f ca="1" t="shared" si="137"/>
        <v>0.31426305899091</v>
      </c>
      <c r="Z492" s="5">
        <f ca="1" t="shared" si="138"/>
        <v>0.0409937646248751</v>
      </c>
      <c r="AA492">
        <f ca="1" t="shared" si="129"/>
        <v>0</v>
      </c>
      <c r="AB492">
        <f ca="1" t="shared" si="125"/>
        <v>9803.4896</v>
      </c>
      <c r="AC492">
        <f ca="1" t="shared" si="139"/>
        <v>0</v>
      </c>
      <c r="AD492" s="5">
        <f ca="1" t="shared" si="124"/>
        <v>0</v>
      </c>
      <c r="AE492">
        <f ca="1">IF(X492&gt;=$Y$1,I492,0)</f>
        <v>0</v>
      </c>
    </row>
    <row r="493" spans="1:31">
      <c r="A493" cm="1">
        <f ca="1" t="array" ref="A493">INDEX(Sheet1!$A$2:$J$621,RANDBETWEEN(1,COUNTA(Sheet1!$A$2:$A$621)),COLUMN(A492))</f>
        <v>3275642</v>
      </c>
      <c r="B493" t="str">
        <f ca="1">VLOOKUP($A493,Sheet1!$A$2:$J$621,COLUMN(B493)-COLUMN($B$4)+2,FALSE)</f>
        <v>2025-04-19 14:51:44</v>
      </c>
      <c r="C493" t="str">
        <f ca="1">VLOOKUP($A493,Sheet1!$A$2:$J$621,COLUMN(C493)-COLUMN($B$4)+2,FALSE)</f>
        <v>大双31.45  小双34.28  大单34.28</v>
      </c>
      <c r="D493" t="str">
        <f ca="1">VLOOKUP($A493,Sheet1!$A$2:$J$621,COLUMN(D493)-COLUMN($B$4)+2,FALSE)</f>
        <v>大双</v>
      </c>
      <c r="E493">
        <f ca="1">VLOOKUP($A493,Sheet1!$A$2:$J$621,COLUMN(E493)-COLUMN($B$4)+2,FALSE)</f>
        <v>100.01</v>
      </c>
      <c r="F493">
        <f ca="1">VLOOKUP($A493,Sheet1!$A$2:$J$621,COLUMN(F493)-COLUMN($B$4)+2,FALSE)</f>
        <v>16</v>
      </c>
      <c r="G493" t="str">
        <f ca="1">VLOOKUP($A493,Sheet1!$A$2:$J$621,COLUMN(G493)-COLUMN($B$4)+2,FALSE)</f>
        <v>大双</v>
      </c>
      <c r="H493">
        <f ca="1">VLOOKUP($A493,Sheet1!$A$2:$J$621,COLUMN(H493)-COLUMN($B$4)+2,FALSE)</f>
        <v>148.444</v>
      </c>
      <c r="I493">
        <f ca="1">VLOOKUP($A493,Sheet1!$A$2:$J$621,COLUMN(I493)-COLUMN($B$4)+2,FALSE)</f>
        <v>48.434</v>
      </c>
      <c r="J493" t="str">
        <f ca="1">VLOOKUP($A493,Sheet1!$A$2:$J$621,COLUMN(J493)-COLUMN($B$4)+2,FALSE)</f>
        <v>是</v>
      </c>
      <c r="K493">
        <f ca="1" t="shared" si="126"/>
        <v>1</v>
      </c>
      <c r="L493" s="7">
        <f ca="1" t="shared" si="127"/>
        <v>1</v>
      </c>
      <c r="M493" s="7" cm="1">
        <f ca="1" t="array" ref="M493">IF(L492="",IF(OR(G492=0,G492=""),M492,""),IF(ROW()&lt;32,"",AVERAGE(IF(OFFSET(L$2,ROW()-31,0,30,1)&lt;&gt;"",OFFSET(L$2,ROW()-31,0,30,1)))))</f>
        <v>0.766666666666667</v>
      </c>
      <c r="N493" s="8">
        <f ca="1" t="shared" si="140"/>
        <v>0.750537634408602</v>
      </c>
      <c r="O493" s="7">
        <f ca="1" t="array" ref="O493">IF(L492="","",IF(ROW()&lt;32,"",AVERAGE(IF(OFFSET(L$2,ROW()-21,0,20,1)&lt;&gt;"",OFFSET(L$2,ROW()-21,0,20,1)))))</f>
        <v>0.75</v>
      </c>
      <c r="P493" s="8">
        <f ca="1" t="shared" si="131"/>
        <v>0.766129032258065</v>
      </c>
      <c r="Q493" s="7">
        <f ca="1" t="shared" si="128"/>
        <v>48.434</v>
      </c>
      <c r="R493" s="7">
        <f ca="1" t="shared" si="130"/>
        <v>8435.48679999988</v>
      </c>
      <c r="S493" s="14">
        <f ca="1" t="shared" si="132"/>
        <v>0.00655486677195386</v>
      </c>
      <c r="T493" s="15">
        <f ca="1" t="shared" si="133"/>
        <v>0.750537634408602</v>
      </c>
      <c r="U493" s="14">
        <f ca="1" t="shared" si="134"/>
        <v>0.0287016522883584</v>
      </c>
      <c r="V493" s="9">
        <f ca="1" t="shared" si="135"/>
        <v>0.182534223866185</v>
      </c>
      <c r="W493" s="16">
        <f ca="1" t="shared" si="141"/>
        <v>0.87174037543748</v>
      </c>
      <c r="X493" s="17">
        <f ca="1" t="shared" si="136"/>
        <v>0.248890951157166</v>
      </c>
      <c r="Y493" s="9">
        <f ca="1" t="shared" si="137"/>
        <v>0.310680224509022</v>
      </c>
      <c r="Z493" s="5">
        <f ca="1" t="shared" si="138"/>
        <v>0.0418447826097562</v>
      </c>
      <c r="AA493">
        <f ca="1" t="shared" si="129"/>
        <v>0</v>
      </c>
      <c r="AB493">
        <f ca="1" t="shared" si="125"/>
        <v>9803.4896</v>
      </c>
      <c r="AC493">
        <f ca="1" t="shared" si="139"/>
        <v>0</v>
      </c>
      <c r="AD493" s="5">
        <f ca="1" t="shared" si="124"/>
        <v>0</v>
      </c>
      <c r="AE493">
        <f ca="1">IF(X493&gt;=$Y$1,I493,0)</f>
        <v>0</v>
      </c>
    </row>
    <row r="494" spans="1:31">
      <c r="A494" cm="1">
        <f ca="1" t="array" ref="A494">INDEX(Sheet1!$A$2:$J$621,RANDBETWEEN(1,COUNTA(Sheet1!$A$2:$A$621)),COLUMN(A493))</f>
        <v>3275465</v>
      </c>
      <c r="B494" t="str">
        <f ca="1">VLOOKUP($A494,Sheet1!$A$2:$J$621,COLUMN(B494)-COLUMN($B$4)+2,FALSE)</f>
        <v>2025-04-19 04:32:08</v>
      </c>
      <c r="C494" t="str">
        <f ca="1">VLOOKUP($A494,Sheet1!$A$2:$J$621,COLUMN(C494)-COLUMN($B$4)+2,FALSE)</f>
        <v>小单31.45  小双34.28  大单34.28</v>
      </c>
      <c r="D494" t="str">
        <f ca="1">VLOOKUP($A494,Sheet1!$A$2:$J$621,COLUMN(D494)-COLUMN($B$4)+2,FALSE)</f>
        <v>小单</v>
      </c>
      <c r="E494">
        <f ca="1">VLOOKUP($A494,Sheet1!$A$2:$J$621,COLUMN(E494)-COLUMN($B$4)+2,FALSE)</f>
        <v>100.01</v>
      </c>
      <c r="F494">
        <f ca="1">VLOOKUP($A494,Sheet1!$A$2:$J$621,COLUMN(F494)-COLUMN($B$4)+2,FALSE)</f>
        <v>14</v>
      </c>
      <c r="G494" t="str">
        <f ca="1">VLOOKUP($A494,Sheet1!$A$2:$J$621,COLUMN(G494)-COLUMN($B$4)+2,FALSE)</f>
        <v>大双</v>
      </c>
      <c r="H494">
        <f ca="1">VLOOKUP($A494,Sheet1!$A$2:$J$621,COLUMN(H494)-COLUMN($B$4)+2,FALSE)</f>
        <v>0</v>
      </c>
      <c r="I494">
        <f ca="1">VLOOKUP($A494,Sheet1!$A$2:$J$621,COLUMN(I494)-COLUMN($B$4)+2,FALSE)</f>
        <v>-100.01</v>
      </c>
      <c r="J494" t="str">
        <f ca="1">VLOOKUP($A494,Sheet1!$A$2:$J$621,COLUMN(J494)-COLUMN($B$4)+2,FALSE)</f>
        <v>否</v>
      </c>
      <c r="K494">
        <f ca="1" t="shared" si="126"/>
        <v>0</v>
      </c>
      <c r="L494" s="7">
        <f ca="1" t="shared" si="127"/>
        <v>0</v>
      </c>
      <c r="M494" s="7" cm="1">
        <f ca="1" t="array" ref="M494">IF(L493="",IF(OR(G493=0,G493=""),M493,""),IF(ROW()&lt;32,"",AVERAGE(IF(OFFSET(L$2,ROW()-31,0,30,1)&lt;&gt;"",OFFSET(L$2,ROW()-31,0,30,1)))))</f>
        <v>0.733333333333333</v>
      </c>
      <c r="N494" s="8">
        <f ca="1" t="shared" si="140"/>
        <v>0.781720430107527</v>
      </c>
      <c r="O494" s="7">
        <f ca="1" t="array" ref="O494">IF(L493="","",IF(ROW()&lt;32,"",AVERAGE(IF(OFFSET(L$2,ROW()-21,0,20,1)&lt;&gt;"",OFFSET(L$2,ROW()-21,0,20,1)))))</f>
        <v>0.7</v>
      </c>
      <c r="P494" s="8">
        <f ca="1" t="shared" si="131"/>
        <v>0.719354838709677</v>
      </c>
      <c r="Q494" s="7">
        <f ca="1" t="shared" si="128"/>
        <v>-100.01</v>
      </c>
      <c r="R494" s="7">
        <f ca="1" t="shared" si="130"/>
        <v>8335.47679999988</v>
      </c>
      <c r="S494" s="14">
        <f ca="1" t="shared" si="132"/>
        <v>0.0207097127768823</v>
      </c>
      <c r="T494" s="15">
        <f ca="1" t="shared" si="133"/>
        <v>0.781720430107527</v>
      </c>
      <c r="U494" s="14">
        <f ca="1" t="shared" si="134"/>
        <v>0.0321453884558263</v>
      </c>
      <c r="V494" s="9">
        <f ca="1" t="shared" si="135"/>
        <v>0.181969411285106</v>
      </c>
      <c r="W494" s="16">
        <f ca="1" t="shared" si="141"/>
        <v>1.00734163291835</v>
      </c>
      <c r="X494" s="17">
        <f ca="1" t="shared" si="136"/>
        <v>0.271844487738168</v>
      </c>
      <c r="Y494" s="9">
        <f ca="1" t="shared" si="137"/>
        <v>0.307879183797893</v>
      </c>
      <c r="Z494" s="5">
        <f ca="1" t="shared" si="138"/>
        <v>0.0415370447927386</v>
      </c>
      <c r="AA494">
        <f ca="1" t="shared" si="129"/>
        <v>0</v>
      </c>
      <c r="AB494">
        <f ca="1" t="shared" si="125"/>
        <v>9803.4896</v>
      </c>
      <c r="AC494">
        <f ca="1" t="shared" si="139"/>
        <v>0</v>
      </c>
      <c r="AD494" s="5">
        <f ca="1" t="shared" si="124"/>
        <v>0</v>
      </c>
      <c r="AE494">
        <f ca="1">IF(X494&gt;=$Y$1,I494,0)</f>
        <v>0</v>
      </c>
    </row>
    <row r="495" spans="1:31">
      <c r="A495" cm="1">
        <f ca="1" t="array" ref="A495">INDEX(Sheet1!$A$2:$J$621,RANDBETWEEN(1,COUNTA(Sheet1!$A$2:$A$621)),COLUMN(A494))</f>
        <v>3275810</v>
      </c>
      <c r="B495" t="str">
        <f ca="1">VLOOKUP($A495,Sheet1!$A$2:$J$621,COLUMN(B495)-COLUMN($B$4)+2,FALSE)</f>
        <v>2025-04-20 01:12:43</v>
      </c>
      <c r="C495" t="str">
        <f ca="1">VLOOKUP($A495,Sheet1!$A$2:$J$621,COLUMN(C495)-COLUMN($B$4)+2,FALSE)</f>
        <v>大双31.45  小双34.28  大单34.28</v>
      </c>
      <c r="D495" t="str">
        <f ca="1">VLOOKUP($A495,Sheet1!$A$2:$J$621,COLUMN(D495)-COLUMN($B$4)+2,FALSE)</f>
        <v>大双</v>
      </c>
      <c r="E495">
        <f ca="1">VLOOKUP($A495,Sheet1!$A$2:$J$621,COLUMN(E495)-COLUMN($B$4)+2,FALSE)</f>
        <v>100.01</v>
      </c>
      <c r="F495">
        <f ca="1">VLOOKUP($A495,Sheet1!$A$2:$J$621,COLUMN(F495)-COLUMN($B$4)+2,FALSE)</f>
        <v>19</v>
      </c>
      <c r="G495" t="str">
        <f ca="1">VLOOKUP($A495,Sheet1!$A$2:$J$621,COLUMN(G495)-COLUMN($B$4)+2,FALSE)</f>
        <v>大单</v>
      </c>
      <c r="H495">
        <f ca="1">VLOOKUP($A495,Sheet1!$A$2:$J$621,COLUMN(H495)-COLUMN($B$4)+2,FALSE)</f>
        <v>148.4324</v>
      </c>
      <c r="I495">
        <f ca="1">VLOOKUP($A495,Sheet1!$A$2:$J$621,COLUMN(I495)-COLUMN($B$4)+2,FALSE)</f>
        <v>48.4224</v>
      </c>
      <c r="J495" t="str">
        <f ca="1">VLOOKUP($A495,Sheet1!$A$2:$J$621,COLUMN(J495)-COLUMN($B$4)+2,FALSE)</f>
        <v>是</v>
      </c>
      <c r="K495">
        <f ca="1" t="shared" si="126"/>
        <v>1</v>
      </c>
      <c r="L495" s="7">
        <f ca="1" t="shared" si="127"/>
        <v>1</v>
      </c>
      <c r="M495" s="7" cm="1">
        <f ca="1" t="array" ref="M495">IF(L494="",IF(OR(G494=0,G494=""),M494,""),IF(ROW()&lt;32,"",AVERAGE(IF(OFFSET(L$2,ROW()-31,0,30,1)&lt;&gt;"",OFFSET(L$2,ROW()-31,0,30,1)))))</f>
        <v>0.766666666666667</v>
      </c>
      <c r="N495" s="8">
        <f ca="1" t="shared" si="140"/>
        <v>0.686021505376344</v>
      </c>
      <c r="O495" s="7">
        <f ca="1" t="array" ref="O495">IF(L494="","",IF(ROW()&lt;32,"",AVERAGE(IF(OFFSET(L$2,ROW()-21,0,20,1)&lt;&gt;"",OFFSET(L$2,ROW()-21,0,20,1)))))</f>
        <v>0.7</v>
      </c>
      <c r="P495" s="8">
        <f ca="1" t="shared" si="131"/>
        <v>0.654838709677419</v>
      </c>
      <c r="Q495" s="7">
        <f ca="1" t="shared" si="128"/>
        <v>48.4224</v>
      </c>
      <c r="R495" s="7">
        <f ca="1" t="shared" si="130"/>
        <v>8383.89919999988</v>
      </c>
      <c r="S495" s="14">
        <f ca="1" t="shared" si="132"/>
        <v>0.0209633992023435</v>
      </c>
      <c r="T495" s="15">
        <f ca="1" t="shared" si="133"/>
        <v>0.686021505376344</v>
      </c>
      <c r="U495" s="14">
        <f ca="1" t="shared" si="134"/>
        <v>0.0321453884558263</v>
      </c>
      <c r="V495" s="9">
        <f ca="1" t="shared" si="135"/>
        <v>0.173448856151098</v>
      </c>
      <c r="W495" s="16">
        <f ca="1" t="shared" si="141"/>
        <v>1.00733156010639</v>
      </c>
      <c r="X495" s="17">
        <f ca="1" t="shared" si="136"/>
        <v>0.251927745924973</v>
      </c>
      <c r="Y495" s="9">
        <f ca="1" t="shared" si="137"/>
        <v>0.304301326723161</v>
      </c>
      <c r="Z495" s="5">
        <f ca="1" t="shared" si="138"/>
        <v>0.0415796306756155</v>
      </c>
      <c r="AA495">
        <f ca="1" t="shared" si="129"/>
        <v>0</v>
      </c>
      <c r="AB495">
        <f ca="1" t="shared" si="125"/>
        <v>9803.4896</v>
      </c>
      <c r="AC495">
        <f ca="1" t="shared" si="139"/>
        <v>1</v>
      </c>
      <c r="AD495" s="5">
        <f ca="1" t="shared" si="124"/>
        <v>0</v>
      </c>
      <c r="AE495">
        <f ca="1">IF(X495&gt;=$Y$1,I495,0)</f>
        <v>0</v>
      </c>
    </row>
    <row r="496" spans="1:31">
      <c r="A496" cm="1">
        <f ca="1" t="array" ref="A496">INDEX(Sheet1!$A$2:$J$621,RANDBETWEEN(1,COUNTA(Sheet1!$A$2:$A$621)),COLUMN(A495))</f>
        <v>3275605</v>
      </c>
      <c r="B496" t="str">
        <f ca="1">VLOOKUP($A496,Sheet1!$A$2:$J$621,COLUMN(B496)-COLUMN($B$4)+2,FALSE)</f>
        <v>2025-04-19 12:42:14</v>
      </c>
      <c r="C496" t="str">
        <f ca="1">VLOOKUP($A496,Sheet1!$A$2:$J$621,COLUMN(C496)-COLUMN($B$4)+2,FALSE)</f>
        <v>小单32.36  大双32.36  大单35.28</v>
      </c>
      <c r="D496" t="str">
        <f ca="1">VLOOKUP($A496,Sheet1!$A$2:$J$621,COLUMN(D496)-COLUMN($B$4)+2,FALSE)</f>
        <v>大单</v>
      </c>
      <c r="E496">
        <f ca="1">VLOOKUP($A496,Sheet1!$A$2:$J$621,COLUMN(E496)-COLUMN($B$4)+2,FALSE)</f>
        <v>100</v>
      </c>
      <c r="F496">
        <f ca="1">VLOOKUP($A496,Sheet1!$A$2:$J$621,COLUMN(F496)-COLUMN($B$4)+2,FALSE)</f>
        <v>12</v>
      </c>
      <c r="G496" t="str">
        <f ca="1">VLOOKUP($A496,Sheet1!$A$2:$J$621,COLUMN(G496)-COLUMN($B$4)+2,FALSE)</f>
        <v>小双</v>
      </c>
      <c r="H496">
        <f ca="1">VLOOKUP($A496,Sheet1!$A$2:$J$621,COLUMN(H496)-COLUMN($B$4)+2,FALSE)</f>
        <v>0</v>
      </c>
      <c r="I496">
        <f ca="1">VLOOKUP($A496,Sheet1!$A$2:$J$621,COLUMN(I496)-COLUMN($B$4)+2,FALSE)</f>
        <v>-100</v>
      </c>
      <c r="J496" t="str">
        <f ca="1">VLOOKUP($A496,Sheet1!$A$2:$J$621,COLUMN(J496)-COLUMN($B$4)+2,FALSE)</f>
        <v>否</v>
      </c>
      <c r="K496">
        <f ca="1" t="shared" si="126"/>
        <v>0</v>
      </c>
      <c r="L496" s="7">
        <f ca="1" t="shared" si="127"/>
        <v>0</v>
      </c>
      <c r="M496" s="7" cm="1">
        <f ca="1" t="array" ref="M496">IF(L495="",IF(OR(G495=0,G495=""),M495,""),IF(ROW()&lt;32,"",AVERAGE(IF(OFFSET(L$2,ROW()-31,0,30,1)&lt;&gt;"",OFFSET(L$2,ROW()-31,0,30,1)))))</f>
        <v>0.733333333333333</v>
      </c>
      <c r="N496" s="8">
        <f ca="1" t="shared" si="140"/>
        <v>0.781720430107527</v>
      </c>
      <c r="O496" s="7">
        <f ca="1" t="array" ref="O496">IF(L495="","",IF(ROW()&lt;32,"",AVERAGE(IF(OFFSET(L$2,ROW()-21,0,20,1)&lt;&gt;"",OFFSET(L$2,ROW()-21,0,20,1)))))</f>
        <v>0.7</v>
      </c>
      <c r="P496" s="8">
        <f ca="1" t="shared" si="131"/>
        <v>0.719354838709677</v>
      </c>
      <c r="Q496" s="7">
        <f ca="1" t="shared" si="128"/>
        <v>-100</v>
      </c>
      <c r="R496" s="7">
        <f ca="1" t="shared" si="130"/>
        <v>8283.89919999988</v>
      </c>
      <c r="S496" s="14">
        <f ca="1" t="shared" si="132"/>
        <v>0.020838357020785</v>
      </c>
      <c r="T496" s="15">
        <f ca="1" t="shared" si="133"/>
        <v>0.781720430107527</v>
      </c>
      <c r="U496" s="14">
        <f ca="1" t="shared" si="134"/>
        <v>0.0283217324221287</v>
      </c>
      <c r="V496" s="9">
        <f ca="1" t="shared" si="135"/>
        <v>0.20772085724977</v>
      </c>
      <c r="W496" s="16">
        <f ca="1" t="shared" si="141"/>
        <v>1.17306194100328</v>
      </c>
      <c r="X496" s="17">
        <f ca="1" t="shared" si="136"/>
        <v>0.292177353226407</v>
      </c>
      <c r="Y496" s="9">
        <f ca="1" t="shared" si="137"/>
        <v>0.302128792371964</v>
      </c>
      <c r="Z496" s="5">
        <f ca="1" t="shared" si="138"/>
        <v>0.0404379538823241</v>
      </c>
      <c r="AA496">
        <f ca="1" t="shared" si="129"/>
        <v>0</v>
      </c>
      <c r="AB496">
        <f ca="1" t="shared" si="125"/>
        <v>9803.4896</v>
      </c>
      <c r="AC496">
        <f ca="1" t="shared" si="139"/>
        <v>0</v>
      </c>
      <c r="AD496" s="5">
        <f ca="1" t="shared" si="124"/>
        <v>0</v>
      </c>
      <c r="AE496">
        <f ca="1">IF(X496&gt;=$Y$1,I496,0)</f>
        <v>0</v>
      </c>
    </row>
    <row r="497" spans="1:31">
      <c r="A497" cm="1">
        <f ca="1" t="array" ref="A497">INDEX(Sheet1!$A$2:$J$621,RANDBETWEEN(1,COUNTA(Sheet1!$A$2:$A$621)),COLUMN(A496))</f>
        <v>3275563</v>
      </c>
      <c r="B497" t="str">
        <f ca="1">VLOOKUP($A497,Sheet1!$A$2:$J$621,COLUMN(B497)-COLUMN($B$4)+2,FALSE)</f>
        <v>2025-04-19 10:15:11</v>
      </c>
      <c r="C497" t="str">
        <f ca="1">VLOOKUP($A497,Sheet1!$A$2:$J$621,COLUMN(C497)-COLUMN($B$4)+2,FALSE)</f>
        <v>小单32.36  小双35.28  大双32.36</v>
      </c>
      <c r="D497" t="str">
        <f ca="1">VLOOKUP($A497,Sheet1!$A$2:$J$621,COLUMN(D497)-COLUMN($B$4)+2,FALSE)</f>
        <v>小双</v>
      </c>
      <c r="E497">
        <f ca="1">VLOOKUP($A497,Sheet1!$A$2:$J$621,COLUMN(E497)-COLUMN($B$4)+2,FALSE)</f>
        <v>100</v>
      </c>
      <c r="F497">
        <f ca="1">VLOOKUP($A497,Sheet1!$A$2:$J$621,COLUMN(F497)-COLUMN($B$4)+2,FALSE)</f>
        <v>19</v>
      </c>
      <c r="G497" t="str">
        <f ca="1">VLOOKUP($A497,Sheet1!$A$2:$J$621,COLUMN(G497)-COLUMN($B$4)+2,FALSE)</f>
        <v>大单</v>
      </c>
      <c r="H497">
        <f ca="1">VLOOKUP($A497,Sheet1!$A$2:$J$621,COLUMN(H497)-COLUMN($B$4)+2,FALSE)</f>
        <v>0</v>
      </c>
      <c r="I497">
        <f ca="1">VLOOKUP($A497,Sheet1!$A$2:$J$621,COLUMN(I497)-COLUMN($B$4)+2,FALSE)</f>
        <v>-100</v>
      </c>
      <c r="J497" t="str">
        <f ca="1">VLOOKUP($A497,Sheet1!$A$2:$J$621,COLUMN(J497)-COLUMN($B$4)+2,FALSE)</f>
        <v>否</v>
      </c>
      <c r="K497">
        <f ca="1" t="shared" si="126"/>
        <v>0</v>
      </c>
      <c r="L497" s="7">
        <f ca="1" t="shared" si="127"/>
        <v>0</v>
      </c>
      <c r="M497" s="7" cm="1">
        <f ca="1" t="array" ref="M497">IF(L496="",IF(OR(G496=0,G496=""),M496,""),IF(ROW()&lt;32,"",AVERAGE(IF(OFFSET(L$2,ROW()-31,0,30,1)&lt;&gt;"",OFFSET(L$2,ROW()-31,0,30,1)))))</f>
        <v>0.7</v>
      </c>
      <c r="N497" s="8">
        <f ca="1" t="shared" si="140"/>
        <v>0.686021505376344</v>
      </c>
      <c r="O497" s="7">
        <f ca="1" t="array" ref="O497">IF(L496="","",IF(ROW()&lt;32,"",AVERAGE(IF(OFFSET(L$2,ROW()-21,0,20,1)&lt;&gt;"",OFFSET(L$2,ROW()-21,0,20,1)))))</f>
        <v>0.7</v>
      </c>
      <c r="P497" s="8">
        <f ca="1" t="shared" si="131"/>
        <v>0.654838709677419</v>
      </c>
      <c r="Q497" s="7">
        <f ca="1" t="shared" si="128"/>
        <v>-100</v>
      </c>
      <c r="R497" s="7">
        <f ca="1" t="shared" si="130"/>
        <v>8183.89919999988</v>
      </c>
      <c r="S497" s="14">
        <f ca="1" t="shared" si="132"/>
        <v>0.00274996994376446</v>
      </c>
      <c r="T497" s="15">
        <f ca="1" t="shared" si="133"/>
        <v>0.686021505376344</v>
      </c>
      <c r="U497" s="14">
        <f ca="1" t="shared" si="134"/>
        <v>0.0283217324221287</v>
      </c>
      <c r="V497" s="9">
        <f ca="1" t="shared" si="135"/>
        <v>0.196423514163386</v>
      </c>
      <c r="W497" s="16">
        <f ca="1" t="shared" si="141"/>
        <v>1.00733003349833</v>
      </c>
      <c r="X497" s="17">
        <f ca="1" t="shared" si="136"/>
        <v>0.249908127097931</v>
      </c>
      <c r="Y497" s="9">
        <f ca="1" t="shared" si="137"/>
        <v>0.297894307631853</v>
      </c>
      <c r="Z497" s="5">
        <f ca="1" t="shared" si="138"/>
        <v>0.0390080330597475</v>
      </c>
      <c r="AA497">
        <f ca="1" t="shared" si="129"/>
        <v>0</v>
      </c>
      <c r="AB497">
        <f ca="1" t="shared" si="125"/>
        <v>9803.4896</v>
      </c>
      <c r="AC497">
        <f ca="1" t="shared" si="139"/>
        <v>0</v>
      </c>
      <c r="AD497" s="5">
        <f ca="1" t="shared" si="124"/>
        <v>0</v>
      </c>
      <c r="AE497">
        <f ca="1">IF(X497&gt;=$Y$1,I497,0)</f>
        <v>0</v>
      </c>
    </row>
    <row r="498" spans="1:31">
      <c r="A498" cm="1">
        <f ca="1" t="array" ref="A498">INDEX(Sheet1!$A$2:$J$621,RANDBETWEEN(1,COUNTA(Sheet1!$A$2:$A$621)),COLUMN(A497))</f>
        <v>3275526</v>
      </c>
      <c r="B498" t="str">
        <f ca="1">VLOOKUP($A498,Sheet1!$A$2:$J$621,COLUMN(B498)-COLUMN($B$4)+2,FALSE)</f>
        <v>2025-04-19 08:05:43</v>
      </c>
      <c r="C498" t="str">
        <f ca="1">VLOOKUP($A498,Sheet1!$A$2:$J$621,COLUMN(C498)-COLUMN($B$4)+2,FALSE)</f>
        <v>小单31.45  小双34.28  大单34.28</v>
      </c>
      <c r="D498" t="str">
        <f ca="1">VLOOKUP($A498,Sheet1!$A$2:$J$621,COLUMN(D498)-COLUMN($B$4)+2,FALSE)</f>
        <v>小单</v>
      </c>
      <c r="E498">
        <f ca="1">VLOOKUP($A498,Sheet1!$A$2:$J$621,COLUMN(E498)-COLUMN($B$4)+2,FALSE)</f>
        <v>100.01</v>
      </c>
      <c r="F498">
        <f ca="1">VLOOKUP($A498,Sheet1!$A$2:$J$621,COLUMN(F498)-COLUMN($B$4)+2,FALSE)</f>
        <v>17</v>
      </c>
      <c r="G498" t="str">
        <f ca="1">VLOOKUP($A498,Sheet1!$A$2:$J$621,COLUMN(G498)-COLUMN($B$4)+2,FALSE)</f>
        <v>大单</v>
      </c>
      <c r="H498">
        <f ca="1">VLOOKUP($A498,Sheet1!$A$2:$J$621,COLUMN(H498)-COLUMN($B$4)+2,FALSE)</f>
        <v>148.4324</v>
      </c>
      <c r="I498">
        <f ca="1">VLOOKUP($A498,Sheet1!$A$2:$J$621,COLUMN(I498)-COLUMN($B$4)+2,FALSE)</f>
        <v>48.4224</v>
      </c>
      <c r="J498" t="str">
        <f ca="1">VLOOKUP($A498,Sheet1!$A$2:$J$621,COLUMN(J498)-COLUMN($B$4)+2,FALSE)</f>
        <v>是</v>
      </c>
      <c r="K498">
        <f ca="1" t="shared" si="126"/>
        <v>1</v>
      </c>
      <c r="L498" s="7">
        <f ca="1" t="shared" si="127"/>
        <v>1</v>
      </c>
      <c r="M498" s="7" cm="1">
        <f ca="1" t="array" ref="M498">IF(L497="",IF(OR(G497=0,G497=""),M497,""),IF(ROW()&lt;32,"",AVERAGE(IF(OFFSET(L$2,ROW()-31,0,30,1)&lt;&gt;"",OFFSET(L$2,ROW()-31,0,30,1)))))</f>
        <v>0.7</v>
      </c>
      <c r="N498" s="8">
        <f ca="1" t="shared" si="140"/>
        <v>0.654838709677419</v>
      </c>
      <c r="O498" s="7">
        <f ca="1" t="array" ref="O498">IF(L497="","",IF(ROW()&lt;32,"",AVERAGE(IF(OFFSET(L$2,ROW()-21,0,20,1)&lt;&gt;"",OFFSET(L$2,ROW()-21,0,20,1)))))</f>
        <v>0.7</v>
      </c>
      <c r="P498" s="8">
        <f ca="1" t="shared" si="131"/>
        <v>0.654838709677419</v>
      </c>
      <c r="Q498" s="7">
        <f ca="1" t="shared" si="128"/>
        <v>48.4224</v>
      </c>
      <c r="R498" s="7">
        <f ca="1" t="shared" si="130"/>
        <v>8232.32159999988</v>
      </c>
      <c r="S498" s="14">
        <f ca="1" t="shared" si="132"/>
        <v>-0.0151276048835843</v>
      </c>
      <c r="T498" s="15">
        <f ca="1" t="shared" si="133"/>
        <v>0.654838709677419</v>
      </c>
      <c r="U498" s="14">
        <f ca="1" t="shared" si="134"/>
        <v>0.0298249058963621</v>
      </c>
      <c r="V498" s="9">
        <f ca="1" t="shared" si="135"/>
        <v>0.128174852869504</v>
      </c>
      <c r="W498" s="16">
        <f ca="1" t="shared" si="141"/>
        <v>0.87174037543748</v>
      </c>
      <c r="X498" s="17">
        <f ca="1" t="shared" si="136"/>
        <v>0.217473511532198</v>
      </c>
      <c r="Y498" s="9">
        <f ca="1" t="shared" si="137"/>
        <v>0.292409030845522</v>
      </c>
      <c r="Z498" s="5">
        <f ca="1" t="shared" si="138"/>
        <v>0.0383555887851456</v>
      </c>
      <c r="AA498">
        <f ca="1" t="shared" si="129"/>
        <v>0</v>
      </c>
      <c r="AB498">
        <f ca="1" t="shared" si="125"/>
        <v>9803.4896</v>
      </c>
      <c r="AC498">
        <f ca="1" t="shared" si="139"/>
        <v>0</v>
      </c>
      <c r="AD498" s="5">
        <f ca="1" t="shared" si="124"/>
        <v>0</v>
      </c>
      <c r="AE498">
        <f ca="1">IF(X498&gt;=$Y$1,I498,0)</f>
        <v>0</v>
      </c>
    </row>
    <row r="499" spans="1:31">
      <c r="A499" cm="1">
        <f ca="1" t="array" ref="A499">INDEX(Sheet1!$A$2:$J$621,RANDBETWEEN(1,COUNTA(Sheet1!$A$2:$A$621)),COLUMN(A498))</f>
        <v>3275757</v>
      </c>
      <c r="B499" t="str">
        <f ca="1">VLOOKUP($A499,Sheet1!$A$2:$J$621,COLUMN(B499)-COLUMN($B$4)+2,FALSE)</f>
        <v>2025-04-19 22:07:17</v>
      </c>
      <c r="C499" t="str">
        <f ca="1">VLOOKUP($A499,Sheet1!$A$2:$J$621,COLUMN(C499)-COLUMN($B$4)+2,FALSE)</f>
        <v>小单31.45  小双34.28  大单34.28</v>
      </c>
      <c r="D499" t="str">
        <f ca="1">VLOOKUP($A499,Sheet1!$A$2:$J$621,COLUMN(D499)-COLUMN($B$4)+2,FALSE)</f>
        <v>小单</v>
      </c>
      <c r="E499">
        <f ca="1">VLOOKUP($A499,Sheet1!$A$2:$J$621,COLUMN(E499)-COLUMN($B$4)+2,FALSE)</f>
        <v>100.01</v>
      </c>
      <c r="F499">
        <f ca="1">VLOOKUP($A499,Sheet1!$A$2:$J$621,COLUMN(F499)-COLUMN($B$4)+2,FALSE)</f>
        <v>16</v>
      </c>
      <c r="G499" t="str">
        <f ca="1">VLOOKUP($A499,Sheet1!$A$2:$J$621,COLUMN(G499)-COLUMN($B$4)+2,FALSE)</f>
        <v>大双</v>
      </c>
      <c r="H499">
        <f ca="1">VLOOKUP($A499,Sheet1!$A$2:$J$621,COLUMN(H499)-COLUMN($B$4)+2,FALSE)</f>
        <v>0</v>
      </c>
      <c r="I499">
        <f ca="1">VLOOKUP($A499,Sheet1!$A$2:$J$621,COLUMN(I499)-COLUMN($B$4)+2,FALSE)</f>
        <v>-100.01</v>
      </c>
      <c r="J499" t="str">
        <f ca="1">VLOOKUP($A499,Sheet1!$A$2:$J$621,COLUMN(J499)-COLUMN($B$4)+2,FALSE)</f>
        <v>否</v>
      </c>
      <c r="K499">
        <f ca="1" t="shared" si="126"/>
        <v>0</v>
      </c>
      <c r="L499" s="7">
        <f ca="1" t="shared" si="127"/>
        <v>0</v>
      </c>
      <c r="M499" s="7" cm="1">
        <f ca="1" t="array" ref="M499">IF(L498="",IF(OR(G498=0,G498=""),M498,""),IF(ROW()&lt;32,"",AVERAGE(IF(OFFSET(L$2,ROW()-31,0,30,1)&lt;&gt;"",OFFSET(L$2,ROW()-31,0,30,1)))))</f>
        <v>0.666666666666667</v>
      </c>
      <c r="N499" s="8">
        <f ca="1" t="shared" si="140"/>
        <v>0.719354838709677</v>
      </c>
      <c r="O499" s="7">
        <f ca="1" t="array" ref="O499">IF(L498="","",IF(ROW()&lt;32,"",AVERAGE(IF(OFFSET(L$2,ROW()-21,0,20,1)&lt;&gt;"",OFFSET(L$2,ROW()-21,0,20,1)))))</f>
        <v>0.65</v>
      </c>
      <c r="P499" s="8">
        <f ca="1" t="shared" si="131"/>
        <v>0.67258064516129</v>
      </c>
      <c r="Q499" s="7">
        <f ca="1" t="shared" si="128"/>
        <v>-100.01</v>
      </c>
      <c r="R499" s="7">
        <f ca="1" t="shared" si="130"/>
        <v>8132.31159999988</v>
      </c>
      <c r="S499" s="14">
        <f ca="1" t="shared" si="132"/>
        <v>-0.0155484178429052</v>
      </c>
      <c r="T499" s="15">
        <f ca="1" t="shared" si="133"/>
        <v>0.719354838709677</v>
      </c>
      <c r="U499" s="14">
        <f ca="1" t="shared" si="134"/>
        <v>0.0298249058963621</v>
      </c>
      <c r="V499" s="9">
        <f ca="1" t="shared" si="135"/>
        <v>0.0650101821579961</v>
      </c>
      <c r="W499" s="16">
        <f ca="1" t="shared" si="141"/>
        <v>0.87174037543748</v>
      </c>
      <c r="X499" s="17">
        <f ca="1" t="shared" si="136"/>
        <v>0.223934026379703</v>
      </c>
      <c r="Y499" s="9">
        <f ca="1" t="shared" si="137"/>
        <v>0.287320066076335</v>
      </c>
      <c r="Z499" s="5">
        <f ca="1" t="shared" si="138"/>
        <v>0.0369494320195223</v>
      </c>
      <c r="AA499">
        <f ca="1" t="shared" si="129"/>
        <v>0</v>
      </c>
      <c r="AB499">
        <f ca="1" t="shared" si="125"/>
        <v>9803.4896</v>
      </c>
      <c r="AC499">
        <f ca="1" t="shared" si="139"/>
        <v>0</v>
      </c>
      <c r="AD499" s="5">
        <f ca="1" t="shared" si="124"/>
        <v>0</v>
      </c>
      <c r="AE499">
        <f ca="1">IF(X499&gt;=$Y$1,I499,0)</f>
        <v>0</v>
      </c>
    </row>
    <row r="500" spans="1:31">
      <c r="A500" cm="1">
        <f ca="1" t="array" ref="A500">INDEX(Sheet1!$A$2:$J$621,RANDBETWEEN(1,COUNTA(Sheet1!$A$2:$A$621)),COLUMN(A499))</f>
        <v>3275671</v>
      </c>
      <c r="B500" t="str">
        <f ca="1">VLOOKUP($A500,Sheet1!$A$2:$J$621,COLUMN(B500)-COLUMN($B$4)+2,FALSE)</f>
        <v>2025-04-19 16:33:18</v>
      </c>
      <c r="C500" t="str">
        <f ca="1">VLOOKUP($A500,Sheet1!$A$2:$J$621,COLUMN(C500)-COLUMN($B$4)+2,FALSE)</f>
        <v>小单31.45  小双34.28  大单34.28</v>
      </c>
      <c r="D500" t="str">
        <f ca="1">VLOOKUP($A500,Sheet1!$A$2:$J$621,COLUMN(D500)-COLUMN($B$4)+2,FALSE)</f>
        <v>小单</v>
      </c>
      <c r="E500">
        <f ca="1">VLOOKUP($A500,Sheet1!$A$2:$J$621,COLUMN(E500)-COLUMN($B$4)+2,FALSE)</f>
        <v>100.01</v>
      </c>
      <c r="F500">
        <f ca="1">VLOOKUP($A500,Sheet1!$A$2:$J$621,COLUMN(F500)-COLUMN($B$4)+2,FALSE)</f>
        <v>11</v>
      </c>
      <c r="G500" t="str">
        <f ca="1">VLOOKUP($A500,Sheet1!$A$2:$J$621,COLUMN(G500)-COLUMN($B$4)+2,FALSE)</f>
        <v>小单</v>
      </c>
      <c r="H500">
        <f ca="1">VLOOKUP($A500,Sheet1!$A$2:$J$621,COLUMN(H500)-COLUMN($B$4)+2,FALSE)</f>
        <v>148.444</v>
      </c>
      <c r="I500">
        <f ca="1">VLOOKUP($A500,Sheet1!$A$2:$J$621,COLUMN(I500)-COLUMN($B$4)+2,FALSE)</f>
        <v>48.434</v>
      </c>
      <c r="J500" t="str">
        <f ca="1">VLOOKUP($A500,Sheet1!$A$2:$J$621,COLUMN(J500)-COLUMN($B$4)+2,FALSE)</f>
        <v>是</v>
      </c>
      <c r="K500">
        <f ca="1" t="shared" si="126"/>
        <v>1</v>
      </c>
      <c r="L500" s="7">
        <f ca="1" t="shared" si="127"/>
        <v>1</v>
      </c>
      <c r="M500" s="7" cm="1">
        <f ca="1" t="array" ref="M500">IF(L499="",IF(OR(G499=0,G499=""),M499,""),IF(ROW()&lt;32,"",AVERAGE(IF(OFFSET(L$2,ROW()-31,0,30,1)&lt;&gt;"",OFFSET(L$2,ROW()-31,0,30,1)))))</f>
        <v>0.666666666666667</v>
      </c>
      <c r="N500" s="8">
        <f ca="1" t="shared" si="140"/>
        <v>0.623655913978495</v>
      </c>
      <c r="O500" s="7">
        <f ca="1" t="array" ref="O500">IF(L499="","",IF(ROW()&lt;32,"",AVERAGE(IF(OFFSET(L$2,ROW()-21,0,20,1)&lt;&gt;"",OFFSET(L$2,ROW()-21,0,20,1)))))</f>
        <v>0.65</v>
      </c>
      <c r="P500" s="8">
        <f ca="1" t="shared" si="131"/>
        <v>0.608064516129032</v>
      </c>
      <c r="Q500" s="7">
        <f ca="1" t="shared" si="128"/>
        <v>48.434</v>
      </c>
      <c r="R500" s="7">
        <f ca="1" t="shared" si="130"/>
        <v>8180.74559999988</v>
      </c>
      <c r="S500" s="14">
        <f ca="1" t="shared" si="132"/>
        <v>-0.0195233252636408</v>
      </c>
      <c r="T500" s="15">
        <f ca="1" t="shared" si="133"/>
        <v>0.623655913978495</v>
      </c>
      <c r="U500" s="14">
        <f ca="1" t="shared" si="134"/>
        <v>0.0359404510004101</v>
      </c>
      <c r="V500" s="9">
        <f ca="1" t="shared" si="135"/>
        <v>-0.00502141296306309</v>
      </c>
      <c r="W500" s="16">
        <f ca="1" t="shared" si="141"/>
        <v>0.755144576104528</v>
      </c>
      <c r="X500" s="17">
        <f ca="1" t="shared" si="136"/>
        <v>0.18310436623063</v>
      </c>
      <c r="Y500" s="9">
        <f ca="1" t="shared" si="137"/>
        <v>0.281022300161876</v>
      </c>
      <c r="Z500" s="5">
        <f ca="1" t="shared" si="138"/>
        <v>0.0380577872469211</v>
      </c>
      <c r="AA500">
        <f ca="1" t="shared" si="129"/>
        <v>0</v>
      </c>
      <c r="AB500">
        <f ca="1" t="shared" si="125"/>
        <v>9803.4896</v>
      </c>
      <c r="AC500">
        <f ca="1" t="shared" si="139"/>
        <v>0</v>
      </c>
      <c r="AD500" s="5">
        <f ca="1" t="shared" si="124"/>
        <v>0</v>
      </c>
      <c r="AE500">
        <f ca="1">IF(X500&gt;=$Y$1,I500,0)</f>
        <v>0</v>
      </c>
    </row>
    <row r="501" spans="1:31">
      <c r="A501" cm="1">
        <f ca="1" t="array" ref="A501">INDEX(Sheet1!$A$2:$J$621,RANDBETWEEN(1,COUNTA(Sheet1!$A$2:$A$621)),COLUMN(A500))</f>
        <v>3275661</v>
      </c>
      <c r="B501" t="str">
        <f ca="1">VLOOKUP($A501,Sheet1!$A$2:$J$621,COLUMN(B501)-COLUMN($B$4)+2,FALSE)</f>
        <v>2025-04-19 15:58:10</v>
      </c>
      <c r="C501" t="str">
        <f ca="1">VLOOKUP($A501,Sheet1!$A$2:$J$621,COLUMN(C501)-COLUMN($B$4)+2,FALSE)</f>
        <v>大双31.45  小双34.28  大单34.28</v>
      </c>
      <c r="D501" t="str">
        <f ca="1">VLOOKUP($A501,Sheet1!$A$2:$J$621,COLUMN(D501)-COLUMN($B$4)+2,FALSE)</f>
        <v>大双</v>
      </c>
      <c r="E501">
        <f ca="1">VLOOKUP($A501,Sheet1!$A$2:$J$621,COLUMN(E501)-COLUMN($B$4)+2,FALSE)</f>
        <v>100.01</v>
      </c>
      <c r="F501">
        <f ca="1">VLOOKUP($A501,Sheet1!$A$2:$J$621,COLUMN(F501)-COLUMN($B$4)+2,FALSE)</f>
        <v>8</v>
      </c>
      <c r="G501" t="str">
        <f ca="1">VLOOKUP($A501,Sheet1!$A$2:$J$621,COLUMN(G501)-COLUMN($B$4)+2,FALSE)</f>
        <v>小双</v>
      </c>
      <c r="H501">
        <f ca="1">VLOOKUP($A501,Sheet1!$A$2:$J$621,COLUMN(H501)-COLUMN($B$4)+2,FALSE)</f>
        <v>148.4324</v>
      </c>
      <c r="I501">
        <f ca="1">VLOOKUP($A501,Sheet1!$A$2:$J$621,COLUMN(I501)-COLUMN($B$4)+2,FALSE)</f>
        <v>48.4224</v>
      </c>
      <c r="J501" t="str">
        <f ca="1">VLOOKUP($A501,Sheet1!$A$2:$J$621,COLUMN(J501)-COLUMN($B$4)+2,FALSE)</f>
        <v>是</v>
      </c>
      <c r="K501">
        <f ca="1" t="shared" si="126"/>
        <v>1</v>
      </c>
      <c r="L501" s="7">
        <f ca="1" t="shared" si="127"/>
        <v>1</v>
      </c>
      <c r="M501" s="7" cm="1">
        <f ca="1" t="array" ref="M501">IF(L500="",IF(OR(G500=0,G500=""),M500,""),IF(ROW()&lt;32,"",AVERAGE(IF(OFFSET(L$2,ROW()-31,0,30,1)&lt;&gt;"",OFFSET(L$2,ROW()-31,0,30,1)))))</f>
        <v>0.666666666666667</v>
      </c>
      <c r="N501" s="8">
        <f ca="1" t="shared" si="140"/>
        <v>0.688172043010753</v>
      </c>
      <c r="O501" s="7">
        <f ca="1" t="array" ref="O501">IF(L500="","",IF(ROW()&lt;32,"",AVERAGE(IF(OFFSET(L$2,ROW()-21,0,20,1)&lt;&gt;"",OFFSET(L$2,ROW()-21,0,20,1)))))</f>
        <v>0.65</v>
      </c>
      <c r="P501" s="8">
        <f ca="1" t="shared" si="131"/>
        <v>0.67258064516129</v>
      </c>
      <c r="Q501" s="7">
        <f ca="1" t="shared" si="128"/>
        <v>48.4224</v>
      </c>
      <c r="R501" s="7">
        <f ca="1" t="shared" si="130"/>
        <v>8229.16799999988</v>
      </c>
      <c r="S501" s="14">
        <f ca="1" t="shared" si="132"/>
        <v>-0.0199184732747033</v>
      </c>
      <c r="T501" s="15">
        <f ca="1" t="shared" si="133"/>
        <v>0.688172043010753</v>
      </c>
      <c r="U501" s="14">
        <f ca="1" t="shared" si="134"/>
        <v>0.0359404510004101</v>
      </c>
      <c r="V501" s="9">
        <f ca="1" t="shared" si="135"/>
        <v>-0.0347324100907154</v>
      </c>
      <c r="W501" s="16">
        <f ca="1" t="shared" si="141"/>
        <v>0.867826735148402</v>
      </c>
      <c r="X501" s="17">
        <f ca="1" t="shared" si="136"/>
        <v>0.204186163825385</v>
      </c>
      <c r="Y501" s="9">
        <f ca="1" t="shared" si="137"/>
        <v>0.276457339409136</v>
      </c>
      <c r="Z501" s="5">
        <f ca="1" t="shared" si="138"/>
        <v>0.0387801263119753</v>
      </c>
      <c r="AA501">
        <f ca="1" t="shared" si="129"/>
        <v>0</v>
      </c>
      <c r="AB501">
        <f ca="1" t="shared" si="125"/>
        <v>9803.4896</v>
      </c>
      <c r="AC501">
        <f ca="1" t="shared" si="139"/>
        <v>0</v>
      </c>
      <c r="AD501" s="5">
        <f ca="1" t="shared" si="124"/>
        <v>0</v>
      </c>
      <c r="AE501">
        <f ca="1">IF(X501&gt;=$Y$1,I501,0)</f>
        <v>0</v>
      </c>
    </row>
    <row r="502" spans="1:31">
      <c r="A502" cm="1">
        <f ca="1" t="array" ref="A502">INDEX(Sheet1!$A$2:$J$621,RANDBETWEEN(1,COUNTA(Sheet1!$A$2:$A$621)),COLUMN(A501))</f>
        <v>3275388</v>
      </c>
      <c r="B502" t="str">
        <f ca="1">VLOOKUP($A502,Sheet1!$A$2:$J$621,COLUMN(B502)-COLUMN($B$4)+2,FALSE)</f>
        <v>2025-04-19 00:02:44</v>
      </c>
      <c r="C502" t="str">
        <f ca="1">VLOOKUP($A502,Sheet1!$A$2:$J$621,COLUMN(C502)-COLUMN($B$4)+2,FALSE)</f>
        <v>大双31.45  小双34.28  大单34.28</v>
      </c>
      <c r="D502" t="str">
        <f ca="1">VLOOKUP($A502,Sheet1!$A$2:$J$621,COLUMN(D502)-COLUMN($B$4)+2,FALSE)</f>
        <v>大双</v>
      </c>
      <c r="E502">
        <f ca="1">VLOOKUP($A502,Sheet1!$A$2:$J$621,COLUMN(E502)-COLUMN($B$4)+2,FALSE)</f>
        <v>100.01</v>
      </c>
      <c r="F502" t="str">
        <f ca="1">VLOOKUP($A502,Sheet1!$A$2:$J$621,COLUMN(F502)-COLUMN($B$4)+2,FALSE)</f>
        <v>待开奖</v>
      </c>
      <c r="G502">
        <f ca="1">VLOOKUP($A502,Sheet1!$A$2:$J$621,COLUMN(G502)-COLUMN($B$4)+2,FALSE)</f>
        <v>0</v>
      </c>
      <c r="H502">
        <f ca="1">VLOOKUP($A502,Sheet1!$A$2:$J$621,COLUMN(H502)-COLUMN($B$4)+2,FALSE)</f>
        <v>0</v>
      </c>
      <c r="I502">
        <f ca="1">VLOOKUP($A502,Sheet1!$A$2:$J$621,COLUMN(I502)-COLUMN($B$4)+2,FALSE)</f>
        <v>0</v>
      </c>
      <c r="J502" t="str">
        <f ca="1">VLOOKUP($A502,Sheet1!$A$2:$J$621,COLUMN(J502)-COLUMN($B$4)+2,FALSE)</f>
        <v/>
      </c>
      <c r="K502" t="str">
        <f ca="1" t="shared" si="126"/>
        <v/>
      </c>
      <c r="L502" s="7" t="str">
        <f ca="1" t="shared" si="127"/>
        <v/>
      </c>
      <c r="M502" s="7" cm="1">
        <f ca="1" t="array" ref="M502">IF(L501="",IF(OR(G501=0,G501=""),M501,""),IF(ROW()&lt;32,"",AVERAGE(IF(OFFSET(L$2,ROW()-31,0,30,1)&lt;&gt;"",OFFSET(L$2,ROW()-31,0,30,1)))))</f>
        <v>0.655172413793103</v>
      </c>
      <c r="N502" s="8">
        <f ca="1" t="shared" si="140"/>
        <v>0.688172043010753</v>
      </c>
      <c r="O502" s="7">
        <f ca="1" t="array" ref="O502">IF(L501="","",IF(ROW()&lt;32,"",AVERAGE(IF(OFFSET(L$2,ROW()-21,0,20,1)&lt;&gt;"",OFFSET(L$2,ROW()-21,0,20,1)))))</f>
        <v>0.684210526315789</v>
      </c>
      <c r="P502" s="8">
        <f ca="1" t="shared" si="131"/>
        <v>0.704584040747029</v>
      </c>
      <c r="Q502" s="7">
        <f ca="1" t="shared" si="128"/>
        <v>0</v>
      </c>
      <c r="R502" s="7">
        <f ca="1" t="shared" si="130"/>
        <v>8229.16799999988</v>
      </c>
      <c r="S502" s="14">
        <f ca="1" t="shared" si="132"/>
        <v>-0.019803589277574</v>
      </c>
      <c r="T502" s="15">
        <f ca="1" t="shared" si="133"/>
        <v>0.688172043010753</v>
      </c>
      <c r="U502" s="14">
        <f ca="1" t="shared" si="134"/>
        <v>0.0359404510004101</v>
      </c>
      <c r="V502" s="9">
        <f ca="1" t="shared" si="135"/>
        <v>-0.0625270831581776</v>
      </c>
      <c r="W502" s="16">
        <f ca="1" t="shared" si="141"/>
        <v>0.863881459933639</v>
      </c>
      <c r="X502" s="17">
        <f ca="1" t="shared" si="136"/>
        <v>0.201046634196302</v>
      </c>
      <c r="Y502" s="9">
        <f ca="1" t="shared" si="137"/>
        <v>0.272135594590669</v>
      </c>
      <c r="Z502" s="5">
        <f ca="1" t="shared" si="138"/>
        <v>0.0397077828547431</v>
      </c>
      <c r="AA502">
        <f ca="1" t="shared" si="129"/>
        <v>0</v>
      </c>
      <c r="AB502">
        <f ca="1" t="shared" si="125"/>
        <v>9803.4896</v>
      </c>
      <c r="AC502">
        <f ca="1" t="shared" si="139"/>
        <v>0</v>
      </c>
      <c r="AD502" s="5">
        <f ca="1" t="shared" si="124"/>
        <v>0</v>
      </c>
      <c r="AE502">
        <f ca="1">IF(X502&gt;=$Y$1,I502,0)</f>
        <v>0</v>
      </c>
    </row>
    <row r="503" spans="1:31">
      <c r="A503" cm="1">
        <f ca="1" t="array" ref="A503">INDEX(Sheet1!$A$2:$J$621,RANDBETWEEN(1,COUNTA(Sheet1!$A$2:$A$621)),COLUMN(A502))</f>
        <v>3275720</v>
      </c>
      <c r="B503" t="str">
        <f ca="1">VLOOKUP($A503,Sheet1!$A$2:$J$621,COLUMN(B503)-COLUMN($B$4)+2,FALSE)</f>
        <v>2025-04-19 19:57:46</v>
      </c>
      <c r="C503" t="str">
        <f ca="1">VLOOKUP($A503,Sheet1!$A$2:$J$621,COLUMN(C503)-COLUMN($B$4)+2,FALSE)</f>
        <v>小单32.36  小双35.28  大双32.36</v>
      </c>
      <c r="D503" t="str">
        <f ca="1">VLOOKUP($A503,Sheet1!$A$2:$J$621,COLUMN(D503)-COLUMN($B$4)+2,FALSE)</f>
        <v>小双</v>
      </c>
      <c r="E503">
        <f ca="1">VLOOKUP($A503,Sheet1!$A$2:$J$621,COLUMN(E503)-COLUMN($B$4)+2,FALSE)</f>
        <v>100</v>
      </c>
      <c r="F503">
        <f ca="1">VLOOKUP($A503,Sheet1!$A$2:$J$621,COLUMN(F503)-COLUMN($B$4)+2,FALSE)</f>
        <v>18</v>
      </c>
      <c r="G503" t="str">
        <f ca="1">VLOOKUP($A503,Sheet1!$A$2:$J$621,COLUMN(G503)-COLUMN($B$4)+2,FALSE)</f>
        <v>大双</v>
      </c>
      <c r="H503">
        <f ca="1">VLOOKUP($A503,Sheet1!$A$2:$J$621,COLUMN(H503)-COLUMN($B$4)+2,FALSE)</f>
        <v>152.7392</v>
      </c>
      <c r="I503">
        <f ca="1">VLOOKUP($A503,Sheet1!$A$2:$J$621,COLUMN(I503)-COLUMN($B$4)+2,FALSE)</f>
        <v>52.7392</v>
      </c>
      <c r="J503" t="str">
        <f ca="1">VLOOKUP($A503,Sheet1!$A$2:$J$621,COLUMN(J503)-COLUMN($B$4)+2,FALSE)</f>
        <v>是</v>
      </c>
      <c r="K503">
        <f ca="1" t="shared" si="126"/>
        <v>1</v>
      </c>
      <c r="L503" s="7">
        <f ca="1" t="shared" si="127"/>
        <v>1</v>
      </c>
      <c r="M503" s="7" cm="1">
        <f ca="1" t="array" ref="M503">IF(L502="",IF(OR(G502=0,G502=""),M502,""),IF(ROW()&lt;32,"",AVERAGE(IF(OFFSET(L$2,ROW()-31,0,30,1)&lt;&gt;"",OFFSET(L$2,ROW()-31,0,30,1)))))</f>
        <v>0.655172413793103</v>
      </c>
      <c r="N503" s="8">
        <f ca="1" t="shared" si="140"/>
        <v>0.688172043010753</v>
      </c>
      <c r="O503" s="7" t="str">
        <f ca="1" t="array" ref="O503">IF(L502="","",IF(ROW()&lt;32,"",AVERAGE(IF(OFFSET(L$2,ROW()-21,0,20,1)&lt;&gt;"",OFFSET(L$2,ROW()-21,0,20,1)))))</f>
        <v/>
      </c>
      <c r="P503" s="8">
        <f ca="1" t="shared" si="131"/>
        <v>0.67258064516129</v>
      </c>
      <c r="Q503" s="7">
        <f ca="1" t="shared" si="128"/>
        <v>52.7392</v>
      </c>
      <c r="R503" s="7">
        <f ca="1" t="shared" si="130"/>
        <v>8281.90719999988</v>
      </c>
      <c r="S503" s="14">
        <f ca="1" t="shared" si="132"/>
        <v>-0.00798748457523848</v>
      </c>
      <c r="T503" s="15">
        <f ca="1" t="shared" si="133"/>
        <v>0.688172043010753</v>
      </c>
      <c r="U503" s="14">
        <f ca="1" t="shared" si="134"/>
        <v>0.0359404510004101</v>
      </c>
      <c r="V503" s="9">
        <f ca="1" t="shared" si="135"/>
        <v>-0.0965358516573008</v>
      </c>
      <c r="W503" s="16">
        <f ca="1" t="shared" si="141"/>
        <v>0.819863097131949</v>
      </c>
      <c r="X503" s="17">
        <f ca="1" t="shared" si="136"/>
        <v>0.196788752476921</v>
      </c>
      <c r="Y503" s="9">
        <f ca="1" t="shared" si="137"/>
        <v>0.267681113510807</v>
      </c>
      <c r="Z503" s="5">
        <f ca="1" t="shared" si="138"/>
        <v>0.0404086096280134</v>
      </c>
      <c r="AA503">
        <f ca="1" t="shared" si="129"/>
        <v>0</v>
      </c>
      <c r="AB503">
        <f ca="1" t="shared" si="125"/>
        <v>9803.4896</v>
      </c>
      <c r="AC503">
        <f ca="1" t="shared" si="139"/>
        <v>0</v>
      </c>
      <c r="AD503" s="5">
        <f ca="1" t="shared" si="124"/>
        <v>0</v>
      </c>
      <c r="AE503">
        <f ca="1">IF(X503&gt;=$Y$1,I503,0)</f>
        <v>0</v>
      </c>
    </row>
    <row r="504" spans="1:31">
      <c r="A504" cm="1">
        <f ca="1" t="array" ref="A504">INDEX(Sheet1!$A$2:$J$621,RANDBETWEEN(1,COUNTA(Sheet1!$A$2:$A$621)),COLUMN(A503))</f>
        <v>3276071</v>
      </c>
      <c r="B504" t="str">
        <f ca="1">VLOOKUP($A504,Sheet1!$A$2:$J$621,COLUMN(B504)-COLUMN($B$4)+2,FALSE)</f>
        <v>2025-04-20 16:26:17</v>
      </c>
      <c r="C504" t="str">
        <f ca="1">VLOOKUP($A504,Sheet1!$A$2:$J$621,COLUMN(C504)-COLUMN($B$4)+2,FALSE)</f>
        <v>小单31.45  小双34.28  大单34.28</v>
      </c>
      <c r="D504" t="str">
        <f ca="1">VLOOKUP($A504,Sheet1!$A$2:$J$621,COLUMN(D504)-COLUMN($B$4)+2,FALSE)</f>
        <v>小单</v>
      </c>
      <c r="E504">
        <f ca="1">VLOOKUP($A504,Sheet1!$A$2:$J$621,COLUMN(E504)-COLUMN($B$4)+2,FALSE)</f>
        <v>100.01</v>
      </c>
      <c r="F504">
        <f ca="1">VLOOKUP($A504,Sheet1!$A$2:$J$621,COLUMN(F504)-COLUMN($B$4)+2,FALSE)</f>
        <v>18</v>
      </c>
      <c r="G504" t="str">
        <f ca="1">VLOOKUP($A504,Sheet1!$A$2:$J$621,COLUMN(G504)-COLUMN($B$4)+2,FALSE)</f>
        <v>大双</v>
      </c>
      <c r="H504">
        <f ca="1">VLOOKUP($A504,Sheet1!$A$2:$J$621,COLUMN(H504)-COLUMN($B$4)+2,FALSE)</f>
        <v>0</v>
      </c>
      <c r="I504">
        <f ca="1">VLOOKUP($A504,Sheet1!$A$2:$J$621,COLUMN(I504)-COLUMN($B$4)+2,FALSE)</f>
        <v>-100.01</v>
      </c>
      <c r="J504" t="str">
        <f ca="1">VLOOKUP($A504,Sheet1!$A$2:$J$621,COLUMN(J504)-COLUMN($B$4)+2,FALSE)</f>
        <v>否</v>
      </c>
      <c r="K504">
        <f ca="1" t="shared" si="126"/>
        <v>0</v>
      </c>
      <c r="L504" s="7">
        <f ca="1" t="shared" si="127"/>
        <v>0</v>
      </c>
      <c r="M504" s="7" cm="1">
        <f ca="1" t="array" ref="M504">IF(L503="",IF(OR(G503=0,G503=""),M503,""),IF(ROW()&lt;32,"",AVERAGE(IF(OFFSET(L$2,ROW()-31,0,30,1)&lt;&gt;"",OFFSET(L$2,ROW()-31,0,30,1)))))</f>
        <v>0.655172413793103</v>
      </c>
      <c r="N504" s="8">
        <f ca="1" t="shared" si="140"/>
        <v>0.67741935483871</v>
      </c>
      <c r="O504" s="7">
        <f ca="1" t="array" ref="O504">IF(L503="","",IF(ROW()&lt;32,"",AVERAGE(IF(OFFSET(L$2,ROW()-21,0,20,1)&lt;&gt;"",OFFSET(L$2,ROW()-21,0,20,1)))))</f>
        <v>0.684210526315789</v>
      </c>
      <c r="P504" s="8">
        <f ca="1" t="shared" si="131"/>
        <v>0.704584040747029</v>
      </c>
      <c r="Q504" s="7">
        <f ca="1" t="shared" si="128"/>
        <v>-100.01</v>
      </c>
      <c r="R504" s="7">
        <f ca="1" t="shared" si="130"/>
        <v>8181.89719999988</v>
      </c>
      <c r="S504" s="14">
        <f ca="1" t="shared" si="132"/>
        <v>-0.00793702397034132</v>
      </c>
      <c r="T504" s="15">
        <f ca="1" t="shared" si="133"/>
        <v>0.67741935483871</v>
      </c>
      <c r="U504" s="14">
        <f ca="1" t="shared" si="134"/>
        <v>0.0359404510004101</v>
      </c>
      <c r="V504" s="9">
        <f ca="1" t="shared" si="135"/>
        <v>-0.0852321672789857</v>
      </c>
      <c r="W504" s="16">
        <f ca="1" t="shared" si="141"/>
        <v>0.954581870906455</v>
      </c>
      <c r="X504" s="17">
        <f ca="1" t="shared" si="136"/>
        <v>0.209255598839263</v>
      </c>
      <c r="Y504" s="9">
        <f ca="1" t="shared" si="137"/>
        <v>0.264871795747035</v>
      </c>
      <c r="Z504" s="5">
        <f ca="1" t="shared" si="138"/>
        <v>0.0414302685157184</v>
      </c>
      <c r="AA504">
        <f ca="1" t="shared" si="129"/>
        <v>0</v>
      </c>
      <c r="AB504">
        <f ca="1" t="shared" si="125"/>
        <v>9803.4896</v>
      </c>
      <c r="AC504">
        <f ca="1" t="shared" si="139"/>
        <v>0</v>
      </c>
      <c r="AD504" s="5">
        <f ca="1" t="shared" si="124"/>
        <v>0</v>
      </c>
      <c r="AE504">
        <f ca="1">IF(X504&gt;=$Y$1,I504,0)</f>
        <v>0</v>
      </c>
    </row>
    <row r="505" spans="1:31">
      <c r="A505" cm="1">
        <f ca="1" t="array" ref="A505">INDEX(Sheet1!$A$2:$J$621,RANDBETWEEN(1,COUNTA(Sheet1!$A$2:$A$621)),COLUMN(A504))</f>
        <v>3275443</v>
      </c>
      <c r="B505" t="str">
        <f ca="1">VLOOKUP($A505,Sheet1!$A$2:$J$621,COLUMN(B505)-COLUMN($B$4)+2,FALSE)</f>
        <v>2025-04-19 03:15:13</v>
      </c>
      <c r="C505" t="str">
        <f ca="1">VLOOKUP($A505,Sheet1!$A$2:$J$621,COLUMN(C505)-COLUMN($B$4)+2,FALSE)</f>
        <v>小单31.45  小双34.28  大单34.28</v>
      </c>
      <c r="D505" t="str">
        <f ca="1">VLOOKUP($A505,Sheet1!$A$2:$J$621,COLUMN(D505)-COLUMN($B$4)+2,FALSE)</f>
        <v>小单</v>
      </c>
      <c r="E505">
        <f ca="1">VLOOKUP($A505,Sheet1!$A$2:$J$621,COLUMN(E505)-COLUMN($B$4)+2,FALSE)</f>
        <v>100.01</v>
      </c>
      <c r="F505">
        <f ca="1">VLOOKUP($A505,Sheet1!$A$2:$J$621,COLUMN(F505)-COLUMN($B$4)+2,FALSE)</f>
        <v>17</v>
      </c>
      <c r="G505" t="str">
        <f ca="1">VLOOKUP($A505,Sheet1!$A$2:$J$621,COLUMN(G505)-COLUMN($B$4)+2,FALSE)</f>
        <v>大单</v>
      </c>
      <c r="H505">
        <f ca="1">VLOOKUP($A505,Sheet1!$A$2:$J$621,COLUMN(H505)-COLUMN($B$4)+2,FALSE)</f>
        <v>148.4324</v>
      </c>
      <c r="I505">
        <f ca="1">VLOOKUP($A505,Sheet1!$A$2:$J$621,COLUMN(I505)-COLUMN($B$4)+2,FALSE)</f>
        <v>48.4224</v>
      </c>
      <c r="J505" t="str">
        <f ca="1">VLOOKUP($A505,Sheet1!$A$2:$J$621,COLUMN(J505)-COLUMN($B$4)+2,FALSE)</f>
        <v>是</v>
      </c>
      <c r="K505">
        <f ca="1" t="shared" si="126"/>
        <v>1</v>
      </c>
      <c r="L505" s="7">
        <f ca="1" t="shared" si="127"/>
        <v>1</v>
      </c>
      <c r="M505" s="7" cm="1">
        <f ca="1" t="array" ref="M505">IF(L504="",IF(OR(G504=0,G504=""),M504,""),IF(ROW()&lt;32,"",AVERAGE(IF(OFFSET(L$2,ROW()-31,0,30,1)&lt;&gt;"",OFFSET(L$2,ROW()-31,0,30,1)))))</f>
        <v>0.655172413793103</v>
      </c>
      <c r="N505" s="8">
        <f ca="1" t="shared" si="140"/>
        <v>0.612903225806452</v>
      </c>
      <c r="O505" s="7">
        <f ca="1" t="array" ref="O505">IF(L504="","",IF(ROW()&lt;32,"",AVERAGE(IF(OFFSET(L$2,ROW()-21,0,20,1)&lt;&gt;"",OFFSET(L$2,ROW()-21,0,20,1)))))</f>
        <v>0.684210526315789</v>
      </c>
      <c r="P505" s="8">
        <f ca="1" t="shared" si="131"/>
        <v>0.640067911714771</v>
      </c>
      <c r="Q505" s="7">
        <f ca="1" t="shared" si="128"/>
        <v>48.4224</v>
      </c>
      <c r="R505" s="7">
        <f ca="1" t="shared" si="130"/>
        <v>8230.31959999988</v>
      </c>
      <c r="S505" s="14">
        <f ca="1" t="shared" si="132"/>
        <v>-0.0255689536413201</v>
      </c>
      <c r="T505" s="15">
        <f ca="1" t="shared" si="133"/>
        <v>0.612903225806452</v>
      </c>
      <c r="U505" s="14">
        <f ca="1" t="shared" si="134"/>
        <v>0.0359404510004101</v>
      </c>
      <c r="V505" s="9">
        <f ca="1" t="shared" si="135"/>
        <v>-0.156617005573968</v>
      </c>
      <c r="W505" s="16">
        <f ca="1" t="shared" si="141"/>
        <v>0.819855644237587</v>
      </c>
      <c r="X505" s="17">
        <f ca="1" t="shared" si="136"/>
        <v>0.170451687635133</v>
      </c>
      <c r="Y505" s="9">
        <f ca="1" t="shared" si="137"/>
        <v>0.260257683860103</v>
      </c>
      <c r="Z505" s="5">
        <f ca="1" t="shared" si="138"/>
        <v>0.0439067893614955</v>
      </c>
      <c r="AA505">
        <f ca="1" t="shared" si="129"/>
        <v>0</v>
      </c>
      <c r="AB505">
        <f ca="1" t="shared" si="125"/>
        <v>9803.4896</v>
      </c>
      <c r="AC505">
        <f ca="1" t="shared" si="139"/>
        <v>0</v>
      </c>
      <c r="AD505" s="5">
        <f ca="1" t="shared" si="124"/>
        <v>0</v>
      </c>
      <c r="AE505">
        <f ca="1">IF(X505&gt;=$Y$1,I505,0)</f>
        <v>0</v>
      </c>
    </row>
    <row r="506" spans="1:31">
      <c r="A506" cm="1">
        <f ca="1" t="array" ref="A506">INDEX(Sheet1!$A$2:$J$621,RANDBETWEEN(1,COUNTA(Sheet1!$A$2:$A$621)),COLUMN(A505))</f>
        <v>3275485</v>
      </c>
      <c r="B506" t="str">
        <f ca="1">VLOOKUP($A506,Sheet1!$A$2:$J$621,COLUMN(B506)-COLUMN($B$4)+2,FALSE)</f>
        <v>2025-04-19 05:42:13</v>
      </c>
      <c r="C506" t="str">
        <f ca="1">VLOOKUP($A506,Sheet1!$A$2:$J$621,COLUMN(C506)-COLUMN($B$4)+2,FALSE)</f>
        <v>大双31.45  小双34.28  大单34.28</v>
      </c>
      <c r="D506" t="str">
        <f ca="1">VLOOKUP($A506,Sheet1!$A$2:$J$621,COLUMN(D506)-COLUMN($B$4)+2,FALSE)</f>
        <v>大双</v>
      </c>
      <c r="E506">
        <f ca="1">VLOOKUP($A506,Sheet1!$A$2:$J$621,COLUMN(E506)-COLUMN($B$4)+2,FALSE)</f>
        <v>100.01</v>
      </c>
      <c r="F506">
        <f ca="1">VLOOKUP($A506,Sheet1!$A$2:$J$621,COLUMN(F506)-COLUMN($B$4)+2,FALSE)</f>
        <v>14</v>
      </c>
      <c r="G506" t="str">
        <f ca="1">VLOOKUP($A506,Sheet1!$A$2:$J$621,COLUMN(G506)-COLUMN($B$4)+2,FALSE)</f>
        <v>大双</v>
      </c>
      <c r="H506">
        <f ca="1">VLOOKUP($A506,Sheet1!$A$2:$J$621,COLUMN(H506)-COLUMN($B$4)+2,FALSE)</f>
        <v>0</v>
      </c>
      <c r="I506">
        <f ca="1">VLOOKUP($A506,Sheet1!$A$2:$J$621,COLUMN(I506)-COLUMN($B$4)+2,FALSE)</f>
        <v>-100.01</v>
      </c>
      <c r="J506" t="str">
        <f ca="1">VLOOKUP($A506,Sheet1!$A$2:$J$621,COLUMN(J506)-COLUMN($B$4)+2,FALSE)</f>
        <v>否</v>
      </c>
      <c r="K506">
        <f ca="1" t="shared" si="126"/>
        <v>0</v>
      </c>
      <c r="L506" s="7">
        <f ca="1" t="shared" si="127"/>
        <v>1</v>
      </c>
      <c r="M506" s="7" cm="1">
        <f ca="1" t="array" ref="M506">IF(L505="",IF(OR(G505=0,G505=""),M505,""),IF(ROW()&lt;32,"",AVERAGE(IF(OFFSET(L$2,ROW()-31,0,30,1)&lt;&gt;"",OFFSET(L$2,ROW()-31,0,30,1)))))</f>
        <v>0.689655172413793</v>
      </c>
      <c r="N506" s="8">
        <f ca="1" t="shared" si="140"/>
        <v>0.67741935483871</v>
      </c>
      <c r="O506" s="7">
        <f ca="1" t="array" ref="O506">IF(L505="","",IF(ROW()&lt;32,"",AVERAGE(IF(OFFSET(L$2,ROW()-21,0,20,1)&lt;&gt;"",OFFSET(L$2,ROW()-21,0,20,1)))))</f>
        <v>0.684210526315789</v>
      </c>
      <c r="P506" s="8">
        <f ca="1" t="shared" si="131"/>
        <v>0.704584040747029</v>
      </c>
      <c r="Q506" s="7">
        <f ca="1" t="shared" si="128"/>
        <v>-68.1</v>
      </c>
      <c r="R506" s="7">
        <f ca="1" t="shared" si="130"/>
        <v>8162.21959999988</v>
      </c>
      <c r="S506" s="14">
        <f ca="1" t="shared" si="132"/>
        <v>-0.00798757156736263</v>
      </c>
      <c r="T506" s="15">
        <f ca="1" t="shared" si="133"/>
        <v>0.67741935483871</v>
      </c>
      <c r="U506" s="14">
        <f ca="1" t="shared" si="134"/>
        <v>0.0359404510004101</v>
      </c>
      <c r="V506" s="9">
        <f ca="1" t="shared" si="135"/>
        <v>-0.23371543988135</v>
      </c>
      <c r="W506" s="16">
        <f ca="1" t="shared" si="141"/>
        <v>0.819855644237587</v>
      </c>
      <c r="X506" s="17">
        <f ca="1" t="shared" si="136"/>
        <v>0.180919484633034</v>
      </c>
      <c r="Y506" s="9">
        <f ca="1" t="shared" si="137"/>
        <v>0.255201967346513</v>
      </c>
      <c r="Z506" s="5">
        <f ca="1" t="shared" si="138"/>
        <v>0.0440188673931624</v>
      </c>
      <c r="AA506">
        <f ca="1" t="shared" si="129"/>
        <v>0</v>
      </c>
      <c r="AB506">
        <f ca="1" t="shared" si="125"/>
        <v>9803.4896</v>
      </c>
      <c r="AC506">
        <f ca="1" t="shared" si="139"/>
        <v>0</v>
      </c>
      <c r="AD506" s="5">
        <f ca="1" t="shared" si="124"/>
        <v>0</v>
      </c>
      <c r="AE506">
        <f ca="1">IF(X506&gt;=$Y$1,I506,0)</f>
        <v>0</v>
      </c>
    </row>
    <row r="507" spans="1:31">
      <c r="A507" cm="1">
        <f ca="1" t="array" ref="A507">INDEX(Sheet1!$A$2:$J$621,RANDBETWEEN(1,COUNTA(Sheet1!$A$2:$A$621)),COLUMN(A506))</f>
        <v>3275614</v>
      </c>
      <c r="B507" t="str">
        <f ca="1">VLOOKUP($A507,Sheet1!$A$2:$J$621,COLUMN(B507)-COLUMN($B$4)+2,FALSE)</f>
        <v>2025-04-19 13:13:41</v>
      </c>
      <c r="C507" t="str">
        <f ca="1">VLOOKUP($A507,Sheet1!$A$2:$J$621,COLUMN(C507)-COLUMN($B$4)+2,FALSE)</f>
        <v>大双31.45  小双34.28  大单34.28</v>
      </c>
      <c r="D507" t="str">
        <f ca="1">VLOOKUP($A507,Sheet1!$A$2:$J$621,COLUMN(D507)-COLUMN($B$4)+2,FALSE)</f>
        <v>大双</v>
      </c>
      <c r="E507">
        <f ca="1">VLOOKUP($A507,Sheet1!$A$2:$J$621,COLUMN(E507)-COLUMN($B$4)+2,FALSE)</f>
        <v>100.01</v>
      </c>
      <c r="F507">
        <f ca="1">VLOOKUP($A507,Sheet1!$A$2:$J$621,COLUMN(F507)-COLUMN($B$4)+2,FALSE)</f>
        <v>14</v>
      </c>
      <c r="G507" t="str">
        <f ca="1">VLOOKUP($A507,Sheet1!$A$2:$J$621,COLUMN(G507)-COLUMN($B$4)+2,FALSE)</f>
        <v>大双</v>
      </c>
      <c r="H507">
        <f ca="1">VLOOKUP($A507,Sheet1!$A$2:$J$621,COLUMN(H507)-COLUMN($B$4)+2,FALSE)</f>
        <v>0</v>
      </c>
      <c r="I507">
        <f ca="1">VLOOKUP($A507,Sheet1!$A$2:$J$621,COLUMN(I507)-COLUMN($B$4)+2,FALSE)</f>
        <v>-100.01</v>
      </c>
      <c r="J507" t="str">
        <f ca="1">VLOOKUP($A507,Sheet1!$A$2:$J$621,COLUMN(J507)-COLUMN($B$4)+2,FALSE)</f>
        <v>否</v>
      </c>
      <c r="K507">
        <f ca="1" t="shared" si="126"/>
        <v>0</v>
      </c>
      <c r="L507" s="7">
        <f ca="1" t="shared" si="127"/>
        <v>1</v>
      </c>
      <c r="M507" s="7" cm="1">
        <f ca="1" t="array" ref="M507">IF(L506="",IF(OR(G506=0,G506=""),M506,""),IF(ROW()&lt;32,"",AVERAGE(IF(OFFSET(L$2,ROW()-31,0,30,1)&lt;&gt;"",OFFSET(L$2,ROW()-31,0,30,1)))))</f>
        <v>0.724137931034483</v>
      </c>
      <c r="N507" s="8">
        <f ca="1" t="shared" si="140"/>
        <v>0.709677419354839</v>
      </c>
      <c r="O507" s="7">
        <f ca="1" t="array" ref="O507">IF(L506="","",IF(ROW()&lt;32,"",AVERAGE(IF(OFFSET(L$2,ROW()-21,0,20,1)&lt;&gt;"",OFFSET(L$2,ROW()-21,0,20,1)))))</f>
        <v>0.684210526315789</v>
      </c>
      <c r="P507" s="8">
        <f ca="1" t="shared" si="131"/>
        <v>0.704584040747029</v>
      </c>
      <c r="Q507" s="7">
        <f ca="1" t="shared" si="128"/>
        <v>-68.1</v>
      </c>
      <c r="R507" s="7">
        <f ca="1" t="shared" si="130"/>
        <v>8094.11959999988</v>
      </c>
      <c r="S507" s="14">
        <f ca="1" t="shared" si="132"/>
        <v>-0.0041919438782471</v>
      </c>
      <c r="T507" s="15">
        <f ca="1" t="shared" si="133"/>
        <v>0.709677419354839</v>
      </c>
      <c r="U507" s="14">
        <f ca="1" t="shared" si="134"/>
        <v>0.0359404510004101</v>
      </c>
      <c r="V507" s="9">
        <f ca="1" t="shared" si="135"/>
        <v>-0.247745737438529</v>
      </c>
      <c r="W507" s="16">
        <f ca="1" t="shared" si="141"/>
        <v>0.819848191478724</v>
      </c>
      <c r="X507" s="17">
        <f ca="1" t="shared" si="136"/>
        <v>0.18710601081139</v>
      </c>
      <c r="Y507" s="9">
        <f ca="1" t="shared" si="137"/>
        <v>0.251248969244431</v>
      </c>
      <c r="Z507" s="5">
        <f ca="1" t="shared" si="138"/>
        <v>0.0446275144570636</v>
      </c>
      <c r="AA507">
        <f ca="1" t="shared" si="129"/>
        <v>0</v>
      </c>
      <c r="AB507">
        <f ca="1" t="shared" si="125"/>
        <v>9803.4896</v>
      </c>
      <c r="AC507">
        <f ca="1" t="shared" si="139"/>
        <v>1</v>
      </c>
      <c r="AD507" s="5">
        <f ca="1" t="shared" si="124"/>
        <v>0</v>
      </c>
      <c r="AE507">
        <f ca="1">IF(X507&gt;=$Y$1,I507,0)</f>
        <v>0</v>
      </c>
    </row>
    <row r="508" spans="1:31">
      <c r="A508" cm="1">
        <f ca="1" t="array" ref="A508">INDEX(Sheet1!$A$2:$J$621,RANDBETWEEN(1,COUNTA(Sheet1!$A$2:$A$621)),COLUMN(A507))</f>
        <v>3275460</v>
      </c>
      <c r="B508" t="str">
        <f ca="1">VLOOKUP($A508,Sheet1!$A$2:$J$621,COLUMN(B508)-COLUMN($B$4)+2,FALSE)</f>
        <v>2025-04-19 04:14:45</v>
      </c>
      <c r="C508" t="str">
        <f ca="1">VLOOKUP($A508,Sheet1!$A$2:$J$621,COLUMN(C508)-COLUMN($B$4)+2,FALSE)</f>
        <v>小单31.45  小双34.28  大单34.28</v>
      </c>
      <c r="D508" t="str">
        <f ca="1">VLOOKUP($A508,Sheet1!$A$2:$J$621,COLUMN(D508)-COLUMN($B$4)+2,FALSE)</f>
        <v>小单</v>
      </c>
      <c r="E508">
        <f ca="1">VLOOKUP($A508,Sheet1!$A$2:$J$621,COLUMN(E508)-COLUMN($B$4)+2,FALSE)</f>
        <v>100.01</v>
      </c>
      <c r="F508">
        <f ca="1">VLOOKUP($A508,Sheet1!$A$2:$J$621,COLUMN(F508)-COLUMN($B$4)+2,FALSE)</f>
        <v>13</v>
      </c>
      <c r="G508" t="str">
        <f ca="1">VLOOKUP($A508,Sheet1!$A$2:$J$621,COLUMN(G508)-COLUMN($B$4)+2,FALSE)</f>
        <v>小单</v>
      </c>
      <c r="H508">
        <f ca="1">VLOOKUP($A508,Sheet1!$A$2:$J$621,COLUMN(H508)-COLUMN($B$4)+2,FALSE)</f>
        <v>0</v>
      </c>
      <c r="I508">
        <f ca="1">VLOOKUP($A508,Sheet1!$A$2:$J$621,COLUMN(I508)-COLUMN($B$4)+2,FALSE)</f>
        <v>-100.01</v>
      </c>
      <c r="J508" t="str">
        <f ca="1">VLOOKUP($A508,Sheet1!$A$2:$J$621,COLUMN(J508)-COLUMN($B$4)+2,FALSE)</f>
        <v>否</v>
      </c>
      <c r="K508">
        <f ca="1" t="shared" si="126"/>
        <v>0</v>
      </c>
      <c r="L508" s="7">
        <f ca="1" t="shared" si="127"/>
        <v>1</v>
      </c>
      <c r="M508" s="7" cm="1">
        <f ca="1" t="array" ref="M508">IF(L507="",IF(OR(G507=0,G507=""),M507,""),IF(ROW()&lt;32,"",AVERAGE(IF(OFFSET(L$2,ROW()-31,0,30,1)&lt;&gt;"",OFFSET(L$2,ROW()-31,0,30,1)))))</f>
        <v>0.724137931034483</v>
      </c>
      <c r="N508" s="8">
        <f ca="1" t="shared" si="140"/>
        <v>0.741935483870968</v>
      </c>
      <c r="O508" s="7">
        <f ca="1" t="array" ref="O508">IF(L507="","",IF(ROW()&lt;32,"",AVERAGE(IF(OFFSET(L$2,ROW()-21,0,20,1)&lt;&gt;"",OFFSET(L$2,ROW()-21,0,20,1)))))</f>
        <v>0.684210526315789</v>
      </c>
      <c r="P508" s="8">
        <f ca="1" t="shared" si="131"/>
        <v>0.704584040747029</v>
      </c>
      <c r="Q508" s="7">
        <f ca="1" t="shared" si="128"/>
        <v>-68.1</v>
      </c>
      <c r="R508" s="7">
        <f ca="1" t="shared" si="130"/>
        <v>8026.01959999988</v>
      </c>
      <c r="S508" s="14">
        <f ca="1" t="shared" si="132"/>
        <v>-0.0188135300972271</v>
      </c>
      <c r="T508" s="15">
        <f ca="1" t="shared" si="133"/>
        <v>0.741935483870968</v>
      </c>
      <c r="U508" s="14">
        <f ca="1" t="shared" si="134"/>
        <v>0.0404679905373105</v>
      </c>
      <c r="V508" s="9">
        <f ca="1" t="shared" si="135"/>
        <v>-0.292638511116664</v>
      </c>
      <c r="W508" s="16">
        <f ca="1" t="shared" si="141"/>
        <v>0.819848191478724</v>
      </c>
      <c r="X508" s="17">
        <f ca="1" t="shared" si="136"/>
        <v>0.183323608620038</v>
      </c>
      <c r="Y508" s="9">
        <f ca="1" t="shared" si="137"/>
        <v>0.24800909727026</v>
      </c>
      <c r="Z508" s="5">
        <f ca="1" t="shared" si="138"/>
        <v>0.0458950335916721</v>
      </c>
      <c r="AA508">
        <f ca="1" t="shared" si="129"/>
        <v>0</v>
      </c>
      <c r="AB508">
        <f ca="1" t="shared" si="125"/>
        <v>9803.4896</v>
      </c>
      <c r="AC508">
        <f ca="1" t="shared" si="139"/>
        <v>1</v>
      </c>
      <c r="AD508" s="5">
        <f ca="1" t="shared" si="124"/>
        <v>0</v>
      </c>
      <c r="AE508">
        <f ca="1">IF(X508&gt;=$Y$1,I508,0)</f>
        <v>0</v>
      </c>
    </row>
    <row r="509" spans="1:31">
      <c r="A509" cm="1">
        <f ca="1" t="array" ref="A509">INDEX(Sheet1!$A$2:$J$621,RANDBETWEEN(1,COUNTA(Sheet1!$A$2:$A$621)),COLUMN(A508))</f>
        <v>3275623</v>
      </c>
      <c r="B509" t="str">
        <f ca="1">VLOOKUP($A509,Sheet1!$A$2:$J$621,COLUMN(B509)-COLUMN($B$4)+2,FALSE)</f>
        <v>2025-04-19 13:45:18</v>
      </c>
      <c r="C509" t="str">
        <f ca="1">VLOOKUP($A509,Sheet1!$A$2:$J$621,COLUMN(C509)-COLUMN($B$4)+2,FALSE)</f>
        <v>大双31.45  小双34.28  大单34.28</v>
      </c>
      <c r="D509" t="str">
        <f ca="1">VLOOKUP($A509,Sheet1!$A$2:$J$621,COLUMN(D509)-COLUMN($B$4)+2,FALSE)</f>
        <v>大双</v>
      </c>
      <c r="E509">
        <f ca="1">VLOOKUP($A509,Sheet1!$A$2:$J$621,COLUMN(E509)-COLUMN($B$4)+2,FALSE)</f>
        <v>100.01</v>
      </c>
      <c r="F509">
        <f ca="1">VLOOKUP($A509,Sheet1!$A$2:$J$621,COLUMN(F509)-COLUMN($B$4)+2,FALSE)</f>
        <v>6</v>
      </c>
      <c r="G509" t="str">
        <f ca="1">VLOOKUP($A509,Sheet1!$A$2:$J$621,COLUMN(G509)-COLUMN($B$4)+2,FALSE)</f>
        <v>小双</v>
      </c>
      <c r="H509">
        <f ca="1">VLOOKUP($A509,Sheet1!$A$2:$J$621,COLUMN(H509)-COLUMN($B$4)+2,FALSE)</f>
        <v>148.4324</v>
      </c>
      <c r="I509">
        <f ca="1">VLOOKUP($A509,Sheet1!$A$2:$J$621,COLUMN(I509)-COLUMN($B$4)+2,FALSE)</f>
        <v>48.4224</v>
      </c>
      <c r="J509" t="str">
        <f ca="1">VLOOKUP($A509,Sheet1!$A$2:$J$621,COLUMN(J509)-COLUMN($B$4)+2,FALSE)</f>
        <v>是</v>
      </c>
      <c r="K509">
        <f ca="1" t="shared" si="126"/>
        <v>1</v>
      </c>
      <c r="L509" s="7">
        <f ca="1" t="shared" si="127"/>
        <v>1</v>
      </c>
      <c r="M509" s="7" cm="1">
        <f ca="1" t="array" ref="M509">IF(L508="",IF(OR(G508=0,G508=""),M508,""),IF(ROW()&lt;32,"",AVERAGE(IF(OFFSET(L$2,ROW()-31,0,30,1)&lt;&gt;"",OFFSET(L$2,ROW()-31,0,30,1)))))</f>
        <v>0.724137931034483</v>
      </c>
      <c r="N509" s="8">
        <f ca="1" t="shared" si="140"/>
        <v>0.741935483870968</v>
      </c>
      <c r="O509" s="7">
        <f ca="1" t="array" ref="O509">IF(L508="","",IF(ROW()&lt;32,"",AVERAGE(IF(OFFSET(L$2,ROW()-21,0,20,1)&lt;&gt;"",OFFSET(L$2,ROW()-21,0,20,1)))))</f>
        <v>0.684210526315789</v>
      </c>
      <c r="P509" s="8">
        <f ca="1" t="shared" si="131"/>
        <v>0.704584040747029</v>
      </c>
      <c r="Q509" s="7">
        <f ca="1" t="shared" si="128"/>
        <v>48.4224</v>
      </c>
      <c r="R509" s="7">
        <f ca="1" t="shared" si="130"/>
        <v>8074.44199999988</v>
      </c>
      <c r="S509" s="14">
        <f ca="1" t="shared" si="132"/>
        <v>-0.0332520492934749</v>
      </c>
      <c r="T509" s="15">
        <f ca="1" t="shared" si="133"/>
        <v>0.741935483870968</v>
      </c>
      <c r="U509" s="14">
        <f ca="1" t="shared" si="134"/>
        <v>0.0485410278870934</v>
      </c>
      <c r="V509" s="9">
        <f ca="1" t="shared" si="135"/>
        <v>-0.353128327397764</v>
      </c>
      <c r="W509" s="16">
        <f ca="1" t="shared" si="141"/>
        <v>0.707578828078128</v>
      </c>
      <c r="X509" s="17">
        <f ca="1" t="shared" si="136"/>
        <v>0.159294223688059</v>
      </c>
      <c r="Y509" s="9">
        <f ca="1" t="shared" si="137"/>
        <v>0.243032208278107</v>
      </c>
      <c r="Z509" s="5">
        <f ca="1" t="shared" si="138"/>
        <v>0.0471333228053905</v>
      </c>
      <c r="AA509">
        <f ca="1" t="shared" si="129"/>
        <v>0</v>
      </c>
      <c r="AB509">
        <f ca="1" t="shared" si="125"/>
        <v>9803.4896</v>
      </c>
      <c r="AC509">
        <f ca="1" t="shared" si="139"/>
        <v>1</v>
      </c>
      <c r="AD509" s="5">
        <f ca="1" t="shared" si="124"/>
        <v>0</v>
      </c>
      <c r="AE509">
        <f ca="1">IF(X509&gt;=$Y$1,I509,0)</f>
        <v>0</v>
      </c>
    </row>
    <row r="510" spans="1:31">
      <c r="A510" cm="1">
        <f ca="1" t="array" ref="A510">INDEX(Sheet1!$A$2:$J$621,RANDBETWEEN(1,COUNTA(Sheet1!$A$2:$A$621)),COLUMN(A509))</f>
        <v>3275931</v>
      </c>
      <c r="B510" t="str">
        <f ca="1">VLOOKUP($A510,Sheet1!$A$2:$J$621,COLUMN(B510)-COLUMN($B$4)+2,FALSE)</f>
        <v>2025-04-20 08:16:13</v>
      </c>
      <c r="C510" t="str">
        <f ca="1">VLOOKUP($A510,Sheet1!$A$2:$J$621,COLUMN(C510)-COLUMN($B$4)+2,FALSE)</f>
        <v>大双31.45  小双34.28  大单34.28</v>
      </c>
      <c r="D510" t="str">
        <f ca="1">VLOOKUP($A510,Sheet1!$A$2:$J$621,COLUMN(D510)-COLUMN($B$4)+2,FALSE)</f>
        <v>大双</v>
      </c>
      <c r="E510">
        <f ca="1">VLOOKUP($A510,Sheet1!$A$2:$J$621,COLUMN(E510)-COLUMN($B$4)+2,FALSE)</f>
        <v>100.01</v>
      </c>
      <c r="F510">
        <f ca="1">VLOOKUP($A510,Sheet1!$A$2:$J$621,COLUMN(F510)-COLUMN($B$4)+2,FALSE)</f>
        <v>13</v>
      </c>
      <c r="G510" t="str">
        <f ca="1">VLOOKUP($A510,Sheet1!$A$2:$J$621,COLUMN(G510)-COLUMN($B$4)+2,FALSE)</f>
        <v>小单</v>
      </c>
      <c r="H510">
        <f ca="1">VLOOKUP($A510,Sheet1!$A$2:$J$621,COLUMN(H510)-COLUMN($B$4)+2,FALSE)</f>
        <v>0</v>
      </c>
      <c r="I510">
        <f ca="1">VLOOKUP($A510,Sheet1!$A$2:$J$621,COLUMN(I510)-COLUMN($B$4)+2,FALSE)</f>
        <v>-100.01</v>
      </c>
      <c r="J510" t="str">
        <f ca="1">VLOOKUP($A510,Sheet1!$A$2:$J$621,COLUMN(J510)-COLUMN($B$4)+2,FALSE)</f>
        <v>否</v>
      </c>
      <c r="K510">
        <f ca="1" t="shared" si="126"/>
        <v>0</v>
      </c>
      <c r="L510" s="7">
        <f ca="1" t="shared" si="127"/>
        <v>0</v>
      </c>
      <c r="M510" s="7" cm="1">
        <f ca="1" t="array" ref="M510">IF(L509="",IF(OR(G509=0,G509=""),M509,""),IF(ROW()&lt;32,"",AVERAGE(IF(OFFSET(L$2,ROW()-31,0,30,1)&lt;&gt;"",OFFSET(L$2,ROW()-31,0,30,1)))))</f>
        <v>0.689655172413793</v>
      </c>
      <c r="N510" s="8">
        <f ca="1" t="shared" si="140"/>
        <v>0.741935483870968</v>
      </c>
      <c r="O510" s="7">
        <f ca="1" t="array" ref="O510">IF(L509="","",IF(ROW()&lt;32,"",AVERAGE(IF(OFFSET(L$2,ROW()-21,0,20,1)&lt;&gt;"",OFFSET(L$2,ROW()-21,0,20,1)))))</f>
        <v>0.684210526315789</v>
      </c>
      <c r="P510" s="8">
        <f ca="1" t="shared" si="131"/>
        <v>0.704584040747029</v>
      </c>
      <c r="Q510" s="7">
        <f ca="1" t="shared" si="128"/>
        <v>-100.01</v>
      </c>
      <c r="R510" s="7">
        <f ca="1" t="shared" si="130"/>
        <v>7974.43199999988</v>
      </c>
      <c r="S510" s="14">
        <f ca="1" t="shared" si="132"/>
        <v>-0.0330592292929138</v>
      </c>
      <c r="T510" s="15">
        <f ca="1" t="shared" si="133"/>
        <v>0.741935483870968</v>
      </c>
      <c r="U510" s="14">
        <f ca="1" t="shared" si="134"/>
        <v>0.0485410278870934</v>
      </c>
      <c r="V510" s="9">
        <f ca="1" t="shared" si="135"/>
        <v>-0.409870714793309</v>
      </c>
      <c r="W510" s="16">
        <f ca="1" t="shared" si="141"/>
        <v>0.7039624025065</v>
      </c>
      <c r="X510" s="17">
        <f ca="1" t="shared" si="136"/>
        <v>0.15331618839151</v>
      </c>
      <c r="Y510" s="9">
        <f ca="1" t="shared" si="137"/>
        <v>0.23801689011537</v>
      </c>
      <c r="Z510" s="5">
        <f ca="1" t="shared" si="138"/>
        <v>0.0483911457009507</v>
      </c>
      <c r="AA510">
        <f ca="1" t="shared" si="129"/>
        <v>0</v>
      </c>
      <c r="AB510">
        <f ca="1" t="shared" si="125"/>
        <v>9803.4896</v>
      </c>
      <c r="AC510">
        <f ca="1" t="shared" si="139"/>
        <v>0</v>
      </c>
      <c r="AD510" s="5">
        <f ca="1" t="shared" si="124"/>
        <v>0</v>
      </c>
      <c r="AE510">
        <f ca="1">IF(X510&gt;=$Y$1,I510,0)</f>
        <v>0</v>
      </c>
    </row>
    <row r="511" spans="1:31">
      <c r="A511" cm="1">
        <f ca="1" t="array" ref="A511">INDEX(Sheet1!$A$2:$J$621,RANDBETWEEN(1,COUNTA(Sheet1!$A$2:$A$621)),COLUMN(A510))</f>
        <v>3275566</v>
      </c>
      <c r="B511" t="str">
        <f ca="1">VLOOKUP($A511,Sheet1!$A$2:$J$621,COLUMN(B511)-COLUMN($B$4)+2,FALSE)</f>
        <v>2025-04-19 10:25:43</v>
      </c>
      <c r="C511" t="str">
        <f ca="1">VLOOKUP($A511,Sheet1!$A$2:$J$621,COLUMN(C511)-COLUMN($B$4)+2,FALSE)</f>
        <v>大双31.45  小双34.28  大单34.28</v>
      </c>
      <c r="D511" t="str">
        <f ca="1">VLOOKUP($A511,Sheet1!$A$2:$J$621,COLUMN(D511)-COLUMN($B$4)+2,FALSE)</f>
        <v>大双</v>
      </c>
      <c r="E511">
        <f ca="1">VLOOKUP($A511,Sheet1!$A$2:$J$621,COLUMN(E511)-COLUMN($B$4)+2,FALSE)</f>
        <v>100.01</v>
      </c>
      <c r="F511">
        <f ca="1">VLOOKUP($A511,Sheet1!$A$2:$J$621,COLUMN(F511)-COLUMN($B$4)+2,FALSE)</f>
        <v>15</v>
      </c>
      <c r="G511" t="str">
        <f ca="1">VLOOKUP($A511,Sheet1!$A$2:$J$621,COLUMN(G511)-COLUMN($B$4)+2,FALSE)</f>
        <v>大单</v>
      </c>
      <c r="H511">
        <f ca="1">VLOOKUP($A511,Sheet1!$A$2:$J$621,COLUMN(H511)-COLUMN($B$4)+2,FALSE)</f>
        <v>148.4324</v>
      </c>
      <c r="I511">
        <f ca="1">VLOOKUP($A511,Sheet1!$A$2:$J$621,COLUMN(I511)-COLUMN($B$4)+2,FALSE)</f>
        <v>48.4224</v>
      </c>
      <c r="J511" t="str">
        <f ca="1">VLOOKUP($A511,Sheet1!$A$2:$J$621,COLUMN(J511)-COLUMN($B$4)+2,FALSE)</f>
        <v>是</v>
      </c>
      <c r="K511">
        <f ca="1" t="shared" si="126"/>
        <v>1</v>
      </c>
      <c r="L511" s="7">
        <f ca="1" t="shared" si="127"/>
        <v>1</v>
      </c>
      <c r="M511" s="7" cm="1">
        <f ca="1" t="array" ref="M511">IF(L510="",IF(OR(G510=0,G510=""),M510,""),IF(ROW()&lt;32,"",AVERAGE(IF(OFFSET(L$2,ROW()-31,0,30,1)&lt;&gt;"",OFFSET(L$2,ROW()-31,0,30,1)))))</f>
        <v>0.689655172413793</v>
      </c>
      <c r="N511" s="8">
        <f ca="1" t="shared" si="140"/>
        <v>0.645161290322581</v>
      </c>
      <c r="O511" s="7">
        <f ca="1" t="array" ref="O511">IF(L510="","",IF(ROW()&lt;32,"",AVERAGE(IF(OFFSET(L$2,ROW()-21,0,20,1)&lt;&gt;"",OFFSET(L$2,ROW()-21,0,20,1)))))</f>
        <v>0.684210526315789</v>
      </c>
      <c r="P511" s="8">
        <f ca="1" t="shared" si="131"/>
        <v>0.640067911714771</v>
      </c>
      <c r="Q511" s="7">
        <f ca="1" t="shared" si="128"/>
        <v>48.4224</v>
      </c>
      <c r="R511" s="7">
        <f ca="1" t="shared" si="130"/>
        <v>8022.85439999988</v>
      </c>
      <c r="S511" s="14">
        <f ca="1" t="shared" si="132"/>
        <v>-0.0510317798356882</v>
      </c>
      <c r="T511" s="15">
        <f ca="1" t="shared" si="133"/>
        <v>0.645161290322581</v>
      </c>
      <c r="U511" s="14">
        <f ca="1" t="shared" si="134"/>
        <v>0.0546565729911413</v>
      </c>
      <c r="V511" s="9">
        <f ca="1" t="shared" si="135"/>
        <v>-0.465514516535733</v>
      </c>
      <c r="W511" s="16">
        <f ca="1" t="shared" si="141"/>
        <v>0.612564360928859</v>
      </c>
      <c r="X511" s="17">
        <f ca="1" t="shared" si="136"/>
        <v>0.11203073665578</v>
      </c>
      <c r="Y511" s="9">
        <f ca="1" t="shared" si="137"/>
        <v>0.231798023433855</v>
      </c>
      <c r="Z511" s="5">
        <f ca="1" t="shared" si="138"/>
        <v>0.0520555643475187</v>
      </c>
      <c r="AA511">
        <f ca="1" t="shared" si="129"/>
        <v>0</v>
      </c>
      <c r="AB511">
        <f ca="1" t="shared" si="125"/>
        <v>9803.4896</v>
      </c>
      <c r="AC511">
        <f ca="1" t="shared" si="139"/>
        <v>1</v>
      </c>
      <c r="AD511" s="5">
        <f ca="1" t="shared" si="124"/>
        <v>0</v>
      </c>
      <c r="AE511">
        <f ca="1">IF(X511&gt;=$Y$1,I511,0)</f>
        <v>0</v>
      </c>
    </row>
    <row r="512" spans="1:31">
      <c r="A512" cm="1">
        <f ca="1" t="array" ref="A512">INDEX(Sheet1!$A$2:$J$621,RANDBETWEEN(1,COUNTA(Sheet1!$A$2:$A$621)),COLUMN(A511))</f>
        <v>3276061</v>
      </c>
      <c r="B512" t="str">
        <f ca="1">VLOOKUP($A512,Sheet1!$A$2:$J$621,COLUMN(B512)-COLUMN($B$4)+2,FALSE)</f>
        <v>2025-04-20 15:51:17</v>
      </c>
      <c r="C512" t="str">
        <f ca="1">VLOOKUP($A512,Sheet1!$A$2:$J$621,COLUMN(C512)-COLUMN($B$4)+2,FALSE)</f>
        <v>小单31.45  小双34.28  大单34.28</v>
      </c>
      <c r="D512" t="str">
        <f ca="1">VLOOKUP($A512,Sheet1!$A$2:$J$621,COLUMN(D512)-COLUMN($B$4)+2,FALSE)</f>
        <v>小单</v>
      </c>
      <c r="E512">
        <f ca="1">VLOOKUP($A512,Sheet1!$A$2:$J$621,COLUMN(E512)-COLUMN($B$4)+2,FALSE)</f>
        <v>100.01</v>
      </c>
      <c r="F512">
        <f ca="1">VLOOKUP($A512,Sheet1!$A$2:$J$621,COLUMN(F512)-COLUMN($B$4)+2,FALSE)</f>
        <v>21</v>
      </c>
      <c r="G512" t="str">
        <f ca="1">VLOOKUP($A512,Sheet1!$A$2:$J$621,COLUMN(G512)-COLUMN($B$4)+2,FALSE)</f>
        <v>大单</v>
      </c>
      <c r="H512">
        <f ca="1">VLOOKUP($A512,Sheet1!$A$2:$J$621,COLUMN(H512)-COLUMN($B$4)+2,FALSE)</f>
        <v>148.4324</v>
      </c>
      <c r="I512">
        <f ca="1">VLOOKUP($A512,Sheet1!$A$2:$J$621,COLUMN(I512)-COLUMN($B$4)+2,FALSE)</f>
        <v>48.4224</v>
      </c>
      <c r="J512" t="str">
        <f ca="1">VLOOKUP($A512,Sheet1!$A$2:$J$621,COLUMN(J512)-COLUMN($B$4)+2,FALSE)</f>
        <v>是</v>
      </c>
      <c r="K512">
        <f ca="1" t="shared" si="126"/>
        <v>1</v>
      </c>
      <c r="L512" s="7">
        <f ca="1" t="shared" si="127"/>
        <v>1</v>
      </c>
      <c r="M512" s="7" cm="1">
        <f ca="1" t="array" ref="M512">IF(L511="",IF(OR(G511=0,G511=""),M511,""),IF(ROW()&lt;32,"",AVERAGE(IF(OFFSET(L$2,ROW()-31,0,30,1)&lt;&gt;"",OFFSET(L$2,ROW()-31,0,30,1)))))</f>
        <v>0.724137931034483</v>
      </c>
      <c r="N512" s="8">
        <f ca="1" t="shared" si="140"/>
        <v>0.709677419354839</v>
      </c>
      <c r="O512" s="7">
        <f ca="1" t="array" ref="O512">IF(L511="","",IF(ROW()&lt;32,"",AVERAGE(IF(OFFSET(L$2,ROW()-21,0,20,1)&lt;&gt;"",OFFSET(L$2,ROW()-21,0,20,1)))))</f>
        <v>0.684210526315789</v>
      </c>
      <c r="P512" s="8">
        <f ca="1" t="shared" si="131"/>
        <v>0.704584040747029</v>
      </c>
      <c r="Q512" s="7">
        <f ca="1" t="shared" si="128"/>
        <v>48.4224</v>
      </c>
      <c r="R512" s="7">
        <f ca="1" t="shared" si="130"/>
        <v>8071.27679999988</v>
      </c>
      <c r="S512" s="14">
        <f ca="1" t="shared" si="132"/>
        <v>-0.0337711947935292</v>
      </c>
      <c r="T512" s="15">
        <f ca="1" t="shared" si="133"/>
        <v>0.709677419354839</v>
      </c>
      <c r="U512" s="14">
        <f ca="1" t="shared" si="134"/>
        <v>0.0546565729911413</v>
      </c>
      <c r="V512" s="9">
        <f ca="1" t="shared" si="135"/>
        <v>-0.576332030633034</v>
      </c>
      <c r="W512" s="16">
        <f ca="1" t="shared" si="141"/>
        <v>0.609226130498658</v>
      </c>
      <c r="X512" s="17">
        <f ca="1" t="shared" si="136"/>
        <v>0.118696563522129</v>
      </c>
      <c r="Y512" s="9">
        <f ca="1" t="shared" si="137"/>
        <v>0.225618063693937</v>
      </c>
      <c r="Z512" s="5">
        <f ca="1" t="shared" si="138"/>
        <v>0.0540717832432244</v>
      </c>
      <c r="AA512">
        <f ca="1" t="shared" si="129"/>
        <v>0</v>
      </c>
      <c r="AB512">
        <f ca="1" t="shared" si="125"/>
        <v>9803.4896</v>
      </c>
      <c r="AC512">
        <f ca="1" t="shared" si="139"/>
        <v>0</v>
      </c>
      <c r="AD512" s="5">
        <f ca="1" t="shared" ref="AD512:AD575" si="142">IF(OR(SUM(AC493:AC512)&gt;3,SUM(AC503:AC512)&gt;2),0,AA512)</f>
        <v>0</v>
      </c>
      <c r="AE512">
        <f ca="1">IF(X512&gt;=$Y$1,I512,0)</f>
        <v>0</v>
      </c>
    </row>
    <row r="513" spans="1:31">
      <c r="A513" cm="1">
        <f ca="1" t="array" ref="A513">INDEX(Sheet1!$A$2:$J$621,RANDBETWEEN(1,COUNTA(Sheet1!$A$2:$A$621)),COLUMN(A512))</f>
        <v>3275634</v>
      </c>
      <c r="B513" t="str">
        <f ca="1">VLOOKUP($A513,Sheet1!$A$2:$J$621,COLUMN(B513)-COLUMN($B$4)+2,FALSE)</f>
        <v>2025-04-19 14:23:47</v>
      </c>
      <c r="C513" t="str">
        <f ca="1">VLOOKUP($A513,Sheet1!$A$2:$J$621,COLUMN(C513)-COLUMN($B$4)+2,FALSE)</f>
        <v>大双31.45  小双34.28  大单34.28</v>
      </c>
      <c r="D513" t="str">
        <f ca="1">VLOOKUP($A513,Sheet1!$A$2:$J$621,COLUMN(D513)-COLUMN($B$4)+2,FALSE)</f>
        <v>大双</v>
      </c>
      <c r="E513">
        <f ca="1">VLOOKUP($A513,Sheet1!$A$2:$J$621,COLUMN(E513)-COLUMN($B$4)+2,FALSE)</f>
        <v>100.01</v>
      </c>
      <c r="F513">
        <f ca="1">VLOOKUP($A513,Sheet1!$A$2:$J$621,COLUMN(F513)-COLUMN($B$4)+2,FALSE)</f>
        <v>13</v>
      </c>
      <c r="G513" t="str">
        <f ca="1">VLOOKUP($A513,Sheet1!$A$2:$J$621,COLUMN(G513)-COLUMN($B$4)+2,FALSE)</f>
        <v>小单</v>
      </c>
      <c r="H513">
        <f ca="1">VLOOKUP($A513,Sheet1!$A$2:$J$621,COLUMN(H513)-COLUMN($B$4)+2,FALSE)</f>
        <v>0</v>
      </c>
      <c r="I513">
        <f ca="1">VLOOKUP($A513,Sheet1!$A$2:$J$621,COLUMN(I513)-COLUMN($B$4)+2,FALSE)</f>
        <v>-100.01</v>
      </c>
      <c r="J513" t="str">
        <f ca="1">VLOOKUP($A513,Sheet1!$A$2:$J$621,COLUMN(J513)-COLUMN($B$4)+2,FALSE)</f>
        <v>否</v>
      </c>
      <c r="K513">
        <f ca="1" t="shared" si="126"/>
        <v>0</v>
      </c>
      <c r="L513" s="7">
        <f ca="1" t="shared" si="127"/>
        <v>0</v>
      </c>
      <c r="M513" s="7" cm="1">
        <f ca="1" t="array" ref="M513">IF(L512="",IF(OR(G512=0,G512=""),M512,""),IF(ROW()&lt;32,"",AVERAGE(IF(OFFSET(L$2,ROW()-31,0,30,1)&lt;&gt;"",OFFSET(L$2,ROW()-31,0,30,1)))))</f>
        <v>0.689655172413793</v>
      </c>
      <c r="N513" s="8">
        <f ca="1" t="shared" si="140"/>
        <v>0.741935483870968</v>
      </c>
      <c r="O513" s="7">
        <f ca="1" t="array" ref="O513">IF(L512="","",IF(ROW()&lt;32,"",AVERAGE(IF(OFFSET(L$2,ROW()-21,0,20,1)&lt;&gt;"",OFFSET(L$2,ROW()-21,0,20,1)))))</f>
        <v>0.631578947368421</v>
      </c>
      <c r="P513" s="8">
        <f ca="1" t="shared" si="131"/>
        <v>0.6553480475382</v>
      </c>
      <c r="Q513" s="7">
        <f ca="1" t="shared" si="128"/>
        <v>-100.01</v>
      </c>
      <c r="R513" s="7">
        <f ca="1" t="shared" si="130"/>
        <v>7971.26679999988</v>
      </c>
      <c r="S513" s="14">
        <f ca="1" t="shared" si="132"/>
        <v>-0.0340746573051286</v>
      </c>
      <c r="T513" s="15">
        <f ca="1" t="shared" si="133"/>
        <v>0.741935483870968</v>
      </c>
      <c r="U513" s="14">
        <f ca="1" t="shared" si="134"/>
        <v>0.0546565729911413</v>
      </c>
      <c r="V513" s="9">
        <f ca="1" t="shared" si="135"/>
        <v>-0.631666387416327</v>
      </c>
      <c r="W513" s="16">
        <f ca="1" t="shared" si="141"/>
        <v>0.70034014115608</v>
      </c>
      <c r="X513" s="17">
        <f ca="1" t="shared" si="136"/>
        <v>0.128635103059288</v>
      </c>
      <c r="Y513" s="9">
        <f ca="1" t="shared" si="137"/>
        <v>0.220439069976504</v>
      </c>
      <c r="Z513" s="5">
        <f ca="1" t="shared" si="138"/>
        <v>0.0556491219793319</v>
      </c>
      <c r="AA513">
        <f ca="1" t="shared" si="129"/>
        <v>0</v>
      </c>
      <c r="AB513">
        <f ca="1" t="shared" ref="AB513:AB576" si="143">IF(AA513="",AB512,AA513+AB512)</f>
        <v>9803.4896</v>
      </c>
      <c r="AC513">
        <f ca="1" t="shared" si="139"/>
        <v>0</v>
      </c>
      <c r="AD513" s="5">
        <f ca="1" t="shared" si="142"/>
        <v>0</v>
      </c>
      <c r="AE513">
        <f ca="1">IF(X513&gt;=$Y$1,I513,0)</f>
        <v>0</v>
      </c>
    </row>
    <row r="514" spans="1:31">
      <c r="A514" cm="1">
        <f ca="1" t="array" ref="A514">INDEX(Sheet1!$A$2:$J$621,RANDBETWEEN(1,COUNTA(Sheet1!$A$2:$A$621)),COLUMN(A513))</f>
        <v>3275879</v>
      </c>
      <c r="B514" t="str">
        <f ca="1">VLOOKUP($A514,Sheet1!$A$2:$J$621,COLUMN(B514)-COLUMN($B$4)+2,FALSE)</f>
        <v>2025-04-20 05:14:15</v>
      </c>
      <c r="C514" t="str">
        <f ca="1">VLOOKUP($A514,Sheet1!$A$2:$J$621,COLUMN(C514)-COLUMN($B$4)+2,FALSE)</f>
        <v>小单32.36  小双35.28  大双32.36</v>
      </c>
      <c r="D514" t="str">
        <f ca="1">VLOOKUP($A514,Sheet1!$A$2:$J$621,COLUMN(D514)-COLUMN($B$4)+2,FALSE)</f>
        <v>小双</v>
      </c>
      <c r="E514">
        <f ca="1">VLOOKUP($A514,Sheet1!$A$2:$J$621,COLUMN(E514)-COLUMN($B$4)+2,FALSE)</f>
        <v>100</v>
      </c>
      <c r="F514">
        <f ca="1">VLOOKUP($A514,Sheet1!$A$2:$J$621,COLUMN(F514)-COLUMN($B$4)+2,FALSE)</f>
        <v>14</v>
      </c>
      <c r="G514" t="str">
        <f ca="1">VLOOKUP($A514,Sheet1!$A$2:$J$621,COLUMN(G514)-COLUMN($B$4)+2,FALSE)</f>
        <v>大双</v>
      </c>
      <c r="H514">
        <f ca="1">VLOOKUP($A514,Sheet1!$A$2:$J$621,COLUMN(H514)-COLUMN($B$4)+2,FALSE)</f>
        <v>0</v>
      </c>
      <c r="I514">
        <f ca="1">VLOOKUP($A514,Sheet1!$A$2:$J$621,COLUMN(I514)-COLUMN($B$4)+2,FALSE)</f>
        <v>-100</v>
      </c>
      <c r="J514" t="str">
        <f ca="1">VLOOKUP($A514,Sheet1!$A$2:$J$621,COLUMN(J514)-COLUMN($B$4)+2,FALSE)</f>
        <v>否</v>
      </c>
      <c r="K514">
        <f ca="1" t="shared" ref="K514:K577" si="144">IF(J514="是",1,IF(J514="否",0,""))</f>
        <v>0</v>
      </c>
      <c r="L514" s="7">
        <f ca="1" t="shared" ref="L514:L577" si="145">IF(G514="","",IF(F514="待开奖","",IF(MID(D514,1,1)=MID(G514,1,1),1,IF(MID(D514,2,1)=MID(G514,2,1),1,0))))</f>
        <v>1</v>
      </c>
      <c r="M514" s="7" cm="1">
        <f ca="1" t="array" ref="M514">IF(L513="",IF(OR(G513=0,G513=""),M513,""),IF(ROW()&lt;32,"",AVERAGE(IF(OFFSET(L$2,ROW()-31,0,30,1)&lt;&gt;"",OFFSET(L$2,ROW()-31,0,30,1)))))</f>
        <v>0.724137931034483</v>
      </c>
      <c r="N514" s="8">
        <f ca="1" t="shared" si="140"/>
        <v>0.645161290322581</v>
      </c>
      <c r="O514" s="7">
        <f ca="1" t="array" ref="O514">IF(L513="","",IF(ROW()&lt;32,"",AVERAGE(IF(OFFSET(L$2,ROW()-21,0,20,1)&lt;&gt;"",OFFSET(L$2,ROW()-21,0,20,1)))))</f>
        <v>0.684210526315789</v>
      </c>
      <c r="P514" s="8">
        <f ca="1" t="shared" si="131"/>
        <v>0.640067911714771</v>
      </c>
      <c r="Q514" s="7">
        <f ca="1" t="shared" ref="Q514:Q577" si="146">IF(OR(F514=13,F514=14),IF(L514=1,-68.1,I514),I514)</f>
        <v>-68.1</v>
      </c>
      <c r="R514" s="7">
        <f ca="1" t="shared" si="130"/>
        <v>7903.16679999988</v>
      </c>
      <c r="S514" s="14">
        <f ca="1" t="shared" si="132"/>
        <v>-0.0344874248225071</v>
      </c>
      <c r="T514" s="15">
        <f ca="1" t="shared" si="133"/>
        <v>0.645161290322581</v>
      </c>
      <c r="U514" s="14">
        <f ca="1" t="shared" si="134"/>
        <v>0.0550317973350404</v>
      </c>
      <c r="V514" s="9">
        <f ca="1" t="shared" si="135"/>
        <v>-0.689535431964564</v>
      </c>
      <c r="W514" s="16">
        <f ca="1" t="shared" si="141"/>
        <v>0.605901084531959</v>
      </c>
      <c r="X514" s="17">
        <f ca="1" t="shared" si="136"/>
        <v>0.0938130566739915</v>
      </c>
      <c r="Y514" s="9">
        <f ca="1" t="shared" si="137"/>
        <v>0.213697920402363</v>
      </c>
      <c r="Z514" s="5">
        <f ca="1" t="shared" si="138"/>
        <v>0.0582691903441273</v>
      </c>
      <c r="AA514">
        <f ca="1" t="shared" ref="AA514:AA577" si="147">IF(X514="","",IF(X514&gt;0,IF(X514&gt;Y514+Z514*$AC$1,I514,0),0))</f>
        <v>0</v>
      </c>
      <c r="AB514">
        <f ca="1" t="shared" si="143"/>
        <v>9803.4896</v>
      </c>
      <c r="AC514">
        <f ca="1" t="shared" si="139"/>
        <v>1</v>
      </c>
      <c r="AD514" s="5">
        <f ca="1" t="shared" si="142"/>
        <v>0</v>
      </c>
      <c r="AE514">
        <f ca="1">IF(X514&gt;=$Y$1,I514,0)</f>
        <v>0</v>
      </c>
    </row>
    <row r="515" spans="1:31">
      <c r="A515" cm="1">
        <f ca="1" t="array" ref="A515">INDEX(Sheet1!$A$2:$J$621,RANDBETWEEN(1,COUNTA(Sheet1!$A$2:$A$621)),COLUMN(A514))</f>
        <v>3275797</v>
      </c>
      <c r="B515" t="str">
        <f ca="1">VLOOKUP($A515,Sheet1!$A$2:$J$621,COLUMN(B515)-COLUMN($B$4)+2,FALSE)</f>
        <v>2025-04-20 00:27:12</v>
      </c>
      <c r="C515" t="str">
        <f ca="1">VLOOKUP($A515,Sheet1!$A$2:$J$621,COLUMN(C515)-COLUMN($B$4)+2,FALSE)</f>
        <v>小单32.36  小双35.28  大双32.36</v>
      </c>
      <c r="D515" t="str">
        <f ca="1">VLOOKUP($A515,Sheet1!$A$2:$J$621,COLUMN(D515)-COLUMN($B$4)+2,FALSE)</f>
        <v>小双</v>
      </c>
      <c r="E515">
        <f ca="1">VLOOKUP($A515,Sheet1!$A$2:$J$621,COLUMN(E515)-COLUMN($B$4)+2,FALSE)</f>
        <v>100</v>
      </c>
      <c r="F515">
        <f ca="1">VLOOKUP($A515,Sheet1!$A$2:$J$621,COLUMN(F515)-COLUMN($B$4)+2,FALSE)</f>
        <v>12</v>
      </c>
      <c r="G515" t="str">
        <f ca="1">VLOOKUP($A515,Sheet1!$A$2:$J$621,COLUMN(G515)-COLUMN($B$4)+2,FALSE)</f>
        <v>小双</v>
      </c>
      <c r="H515">
        <f ca="1">VLOOKUP($A515,Sheet1!$A$2:$J$621,COLUMN(H515)-COLUMN($B$4)+2,FALSE)</f>
        <v>152.7624</v>
      </c>
      <c r="I515">
        <f ca="1">VLOOKUP($A515,Sheet1!$A$2:$J$621,COLUMN(I515)-COLUMN($B$4)+2,FALSE)</f>
        <v>52.7624</v>
      </c>
      <c r="J515" t="str">
        <f ca="1">VLOOKUP($A515,Sheet1!$A$2:$J$621,COLUMN(J515)-COLUMN($B$4)+2,FALSE)</f>
        <v>是</v>
      </c>
      <c r="K515">
        <f ca="1" t="shared" si="144"/>
        <v>1</v>
      </c>
      <c r="L515" s="7">
        <f ca="1" t="shared" si="145"/>
        <v>1</v>
      </c>
      <c r="M515" s="7" cm="1">
        <f ca="1" t="array" ref="M515">IF(L514="",IF(OR(G514=0,G514=""),M514,""),IF(ROW()&lt;32,"",AVERAGE(IF(OFFSET(L$2,ROW()-31,0,30,1)&lt;&gt;"",OFFSET(L$2,ROW()-31,0,30,1)))))</f>
        <v>0.724137931034483</v>
      </c>
      <c r="N515" s="8">
        <f ca="1" t="shared" si="140"/>
        <v>0.741935483870968</v>
      </c>
      <c r="O515" s="7">
        <f ca="1" t="array" ref="O515">IF(L514="","",IF(ROW()&lt;32,"",AVERAGE(IF(OFFSET(L$2,ROW()-21,0,20,1)&lt;&gt;"",OFFSET(L$2,ROW()-21,0,20,1)))))</f>
        <v>0.684210526315789</v>
      </c>
      <c r="P515" s="8">
        <f ca="1" t="shared" si="131"/>
        <v>0.704584040747029</v>
      </c>
      <c r="Q515" s="7">
        <f ca="1" t="shared" si="146"/>
        <v>52.7624</v>
      </c>
      <c r="R515" s="7">
        <f ca="1" t="shared" ref="R515:R578" si="148">IF(G515="",R514,IF(G515=0,R514,IF(Q515="","",+R514+Q515)))</f>
        <v>7955.92919999988</v>
      </c>
      <c r="S515" s="14">
        <f ca="1" t="shared" si="132"/>
        <v>-0.0488121535723748</v>
      </c>
      <c r="T515" s="15">
        <f ca="1" t="shared" si="133"/>
        <v>0.741935483870968</v>
      </c>
      <c r="U515" s="14">
        <f ca="1" t="shared" si="134"/>
        <v>0.0631048346848234</v>
      </c>
      <c r="V515" s="9">
        <f ca="1" t="shared" si="135"/>
        <v>-0.745229334955672</v>
      </c>
      <c r="W515" s="16">
        <f ca="1" t="shared" si="141"/>
        <v>0.605905744986886</v>
      </c>
      <c r="X515" s="17">
        <f ca="1" t="shared" si="136"/>
        <v>0.100879641300155</v>
      </c>
      <c r="Y515" s="9">
        <f ca="1" t="shared" si="137"/>
        <v>0.208327700347546</v>
      </c>
      <c r="Z515" s="5">
        <f ca="1" t="shared" si="138"/>
        <v>0.0609343855862798</v>
      </c>
      <c r="AA515">
        <f ca="1" t="shared" si="147"/>
        <v>0</v>
      </c>
      <c r="AB515">
        <f ca="1" t="shared" si="143"/>
        <v>9803.4896</v>
      </c>
      <c r="AC515">
        <f ca="1" t="shared" si="139"/>
        <v>1</v>
      </c>
      <c r="AD515" s="5">
        <f ca="1" t="shared" si="142"/>
        <v>0</v>
      </c>
      <c r="AE515">
        <f ca="1">IF(X515&gt;=$Y$1,I515,0)</f>
        <v>0</v>
      </c>
    </row>
    <row r="516" spans="1:31">
      <c r="A516" cm="1">
        <f ca="1" t="array" ref="A516">INDEX(Sheet1!$A$2:$J$621,RANDBETWEEN(1,COUNTA(Sheet1!$A$2:$A$621)),COLUMN(A515))</f>
        <v>3275834</v>
      </c>
      <c r="B516" t="str">
        <f ca="1">VLOOKUP($A516,Sheet1!$A$2:$J$621,COLUMN(B516)-COLUMN($B$4)+2,FALSE)</f>
        <v>2025-04-20 02:36:44</v>
      </c>
      <c r="C516" t="str">
        <f ca="1">VLOOKUP($A516,Sheet1!$A$2:$J$621,COLUMN(C516)-COLUMN($B$4)+2,FALSE)</f>
        <v>小单31.45  小双34.28  大单34.28</v>
      </c>
      <c r="D516" t="str">
        <f ca="1">VLOOKUP($A516,Sheet1!$A$2:$J$621,COLUMN(D516)-COLUMN($B$4)+2,FALSE)</f>
        <v>小单</v>
      </c>
      <c r="E516">
        <f ca="1">VLOOKUP($A516,Sheet1!$A$2:$J$621,COLUMN(E516)-COLUMN($B$4)+2,FALSE)</f>
        <v>100.01</v>
      </c>
      <c r="F516">
        <f ca="1">VLOOKUP($A516,Sheet1!$A$2:$J$621,COLUMN(F516)-COLUMN($B$4)+2,FALSE)</f>
        <v>15</v>
      </c>
      <c r="G516" t="str">
        <f ca="1">VLOOKUP($A516,Sheet1!$A$2:$J$621,COLUMN(G516)-COLUMN($B$4)+2,FALSE)</f>
        <v>大单</v>
      </c>
      <c r="H516">
        <f ca="1">VLOOKUP($A516,Sheet1!$A$2:$J$621,COLUMN(H516)-COLUMN($B$4)+2,FALSE)</f>
        <v>148.4324</v>
      </c>
      <c r="I516">
        <f ca="1">VLOOKUP($A516,Sheet1!$A$2:$J$621,COLUMN(I516)-COLUMN($B$4)+2,FALSE)</f>
        <v>48.4224</v>
      </c>
      <c r="J516" t="str">
        <f ca="1">VLOOKUP($A516,Sheet1!$A$2:$J$621,COLUMN(J516)-COLUMN($B$4)+2,FALSE)</f>
        <v>是</v>
      </c>
      <c r="K516">
        <f ca="1" t="shared" si="144"/>
        <v>1</v>
      </c>
      <c r="L516" s="7">
        <f ca="1" t="shared" si="145"/>
        <v>1</v>
      </c>
      <c r="M516" s="7" cm="1">
        <f ca="1" t="array" ref="M516">IF(L515="",IF(OR(G515=0,G515=""),M515,""),IF(ROW()&lt;32,"",AVERAGE(IF(OFFSET(L$2,ROW()-31,0,30,1)&lt;&gt;"",OFFSET(L$2,ROW()-31,0,30,1)))))</f>
        <v>0.724137931034483</v>
      </c>
      <c r="N516" s="8">
        <f ca="1" t="shared" si="140"/>
        <v>0.741935483870968</v>
      </c>
      <c r="O516" s="7">
        <f ca="1" t="array" ref="O516">IF(L515="","",IF(ROW()&lt;32,"",AVERAGE(IF(OFFSET(L$2,ROW()-21,0,20,1)&lt;&gt;"",OFFSET(L$2,ROW()-21,0,20,1)))))</f>
        <v>0.736842105263158</v>
      </c>
      <c r="P516" s="8">
        <f ca="1" t="shared" si="131"/>
        <v>0.753820033955857</v>
      </c>
      <c r="Q516" s="7">
        <f ca="1" t="shared" si="146"/>
        <v>48.4224</v>
      </c>
      <c r="R516" s="7">
        <f ca="1" t="shared" si="148"/>
        <v>8004.35159999988</v>
      </c>
      <c r="S516" s="14">
        <f ca="1" t="shared" si="132"/>
        <v>-0.0480100145068496</v>
      </c>
      <c r="T516" s="15">
        <f ca="1" t="shared" si="133"/>
        <v>0.741935483870968</v>
      </c>
      <c r="U516" s="14">
        <f ca="1" t="shared" si="134"/>
        <v>0.0631048346848234</v>
      </c>
      <c r="V516" s="9">
        <f ca="1" t="shared" si="135"/>
        <v>-0.803960138036942</v>
      </c>
      <c r="W516" s="16">
        <f ca="1" t="shared" si="141"/>
        <v>0.605923589905314</v>
      </c>
      <c r="X516" s="17">
        <f ca="1" t="shared" si="136"/>
        <v>0.0952489872035289</v>
      </c>
      <c r="Y516" s="9">
        <f ca="1" t="shared" si="137"/>
        <v>0.201484217756078</v>
      </c>
      <c r="Z516" s="5">
        <f ca="1" t="shared" si="138"/>
        <v>0.0617160666531767</v>
      </c>
      <c r="AA516">
        <f ca="1" t="shared" si="147"/>
        <v>0</v>
      </c>
      <c r="AB516">
        <f ca="1" t="shared" si="143"/>
        <v>9803.4896</v>
      </c>
      <c r="AC516">
        <f ca="1" t="shared" si="139"/>
        <v>0</v>
      </c>
      <c r="AD516" s="5">
        <f ca="1" t="shared" si="142"/>
        <v>0</v>
      </c>
      <c r="AE516">
        <f ca="1">IF(X516&gt;=$Y$1,I516,0)</f>
        <v>0</v>
      </c>
    </row>
    <row r="517" spans="1:31">
      <c r="A517" cm="1">
        <f ca="1" t="array" ref="A517">INDEX(Sheet1!$A$2:$J$621,RANDBETWEEN(1,COUNTA(Sheet1!$A$2:$A$621)),COLUMN(A516))</f>
        <v>3275574</v>
      </c>
      <c r="B517" t="str">
        <f ca="1">VLOOKUP($A517,Sheet1!$A$2:$J$621,COLUMN(B517)-COLUMN($B$4)+2,FALSE)</f>
        <v>2025-04-19 10:53:39</v>
      </c>
      <c r="C517" t="str">
        <f ca="1">VLOOKUP($A517,Sheet1!$A$2:$J$621,COLUMN(C517)-COLUMN($B$4)+2,FALSE)</f>
        <v>小单32.36  大双32.36  大单35.28</v>
      </c>
      <c r="D517" t="str">
        <f ca="1">VLOOKUP($A517,Sheet1!$A$2:$J$621,COLUMN(D517)-COLUMN($B$4)+2,FALSE)</f>
        <v>大单</v>
      </c>
      <c r="E517">
        <f ca="1">VLOOKUP($A517,Sheet1!$A$2:$J$621,COLUMN(E517)-COLUMN($B$4)+2,FALSE)</f>
        <v>100</v>
      </c>
      <c r="F517">
        <f ca="1">VLOOKUP($A517,Sheet1!$A$2:$J$621,COLUMN(F517)-COLUMN($B$4)+2,FALSE)</f>
        <v>10</v>
      </c>
      <c r="G517" t="str">
        <f ca="1">VLOOKUP($A517,Sheet1!$A$2:$J$621,COLUMN(G517)-COLUMN($B$4)+2,FALSE)</f>
        <v>小双</v>
      </c>
      <c r="H517">
        <f ca="1">VLOOKUP($A517,Sheet1!$A$2:$J$621,COLUMN(H517)-COLUMN($B$4)+2,FALSE)</f>
        <v>0</v>
      </c>
      <c r="I517">
        <f ca="1">VLOOKUP($A517,Sheet1!$A$2:$J$621,COLUMN(I517)-COLUMN($B$4)+2,FALSE)</f>
        <v>-100</v>
      </c>
      <c r="J517" t="str">
        <f ca="1">VLOOKUP($A517,Sheet1!$A$2:$J$621,COLUMN(J517)-COLUMN($B$4)+2,FALSE)</f>
        <v>否</v>
      </c>
      <c r="K517">
        <f ca="1" t="shared" si="144"/>
        <v>0</v>
      </c>
      <c r="L517" s="7">
        <f ca="1" t="shared" si="145"/>
        <v>0</v>
      </c>
      <c r="M517" s="7" cm="1">
        <f ca="1" t="array" ref="M517">IF(L516="",IF(OR(G516=0,G516=""),M516,""),IF(ROW()&lt;32,"",AVERAGE(IF(OFFSET(L$2,ROW()-31,0,30,1)&lt;&gt;"",OFFSET(L$2,ROW()-31,0,30,1)))))</f>
        <v>0.689655172413793</v>
      </c>
      <c r="N517" s="8">
        <f ca="1" t="shared" si="140"/>
        <v>0.741935483870968</v>
      </c>
      <c r="O517" s="7">
        <f ca="1" t="array" ref="O517">IF(L516="","",IF(ROW()&lt;32,"",AVERAGE(IF(OFFSET(L$2,ROW()-21,0,20,1)&lt;&gt;"",OFFSET(L$2,ROW()-21,0,20,1)))))</f>
        <v>0.736842105263158</v>
      </c>
      <c r="P517" s="8">
        <f ca="1" t="shared" si="131"/>
        <v>0.753820033955857</v>
      </c>
      <c r="Q517" s="7">
        <f ca="1" t="shared" si="146"/>
        <v>-100</v>
      </c>
      <c r="R517" s="7">
        <f ca="1" t="shared" si="148"/>
        <v>7904.35159999988</v>
      </c>
      <c r="S517" s="14">
        <f ca="1" t="shared" si="132"/>
        <v>-0.047733441033235</v>
      </c>
      <c r="T517" s="15">
        <f ca="1" t="shared" si="133"/>
        <v>0.741935483870968</v>
      </c>
      <c r="U517" s="14">
        <f ca="1" t="shared" si="134"/>
        <v>0.0631048346848234</v>
      </c>
      <c r="V517" s="9">
        <f ca="1" t="shared" si="135"/>
        <v>-0.865764920436117</v>
      </c>
      <c r="W517" s="16">
        <f ca="1" t="shared" si="141"/>
        <v>0.605923589905314</v>
      </c>
      <c r="X517" s="17">
        <f ca="1" t="shared" si="136"/>
        <v>0.0891514810056958</v>
      </c>
      <c r="Y517" s="9">
        <f ca="1" t="shared" si="137"/>
        <v>0.194252341755388</v>
      </c>
      <c r="Z517" s="5">
        <f ca="1" t="shared" si="138"/>
        <v>0.0617440263018471</v>
      </c>
      <c r="AA517">
        <f ca="1" t="shared" si="147"/>
        <v>0</v>
      </c>
      <c r="AB517">
        <f ca="1" t="shared" si="143"/>
        <v>9803.4896</v>
      </c>
      <c r="AC517">
        <f ca="1" t="shared" si="139"/>
        <v>0</v>
      </c>
      <c r="AD517" s="5">
        <f ca="1" t="shared" si="142"/>
        <v>0</v>
      </c>
      <c r="AE517">
        <f ca="1">IF(X517&gt;=$Y$1,I517,0)</f>
        <v>0</v>
      </c>
    </row>
    <row r="518" spans="1:31">
      <c r="A518" cm="1">
        <f ca="1" t="array" ref="A518">INDEX(Sheet1!$A$2:$J$621,RANDBETWEEN(1,COUNTA(Sheet1!$A$2:$A$621)),COLUMN(A517))</f>
        <v>3275985</v>
      </c>
      <c r="B518" t="str">
        <f ca="1">VLOOKUP($A518,Sheet1!$A$2:$J$621,COLUMN(B518)-COLUMN($B$4)+2,FALSE)</f>
        <v>2025-04-20 11:25:14</v>
      </c>
      <c r="C518" t="str">
        <f ca="1">VLOOKUP($A518,Sheet1!$A$2:$J$621,COLUMN(C518)-COLUMN($B$4)+2,FALSE)</f>
        <v>小单32.36  小双35.28  大双32.36</v>
      </c>
      <c r="D518" t="str">
        <f ca="1">VLOOKUP($A518,Sheet1!$A$2:$J$621,COLUMN(D518)-COLUMN($B$4)+2,FALSE)</f>
        <v>小双</v>
      </c>
      <c r="E518">
        <f ca="1">VLOOKUP($A518,Sheet1!$A$2:$J$621,COLUMN(E518)-COLUMN($B$4)+2,FALSE)</f>
        <v>100</v>
      </c>
      <c r="F518">
        <f ca="1">VLOOKUP($A518,Sheet1!$A$2:$J$621,COLUMN(F518)-COLUMN($B$4)+2,FALSE)</f>
        <v>16</v>
      </c>
      <c r="G518" t="str">
        <f ca="1">VLOOKUP($A518,Sheet1!$A$2:$J$621,COLUMN(G518)-COLUMN($B$4)+2,FALSE)</f>
        <v>大双</v>
      </c>
      <c r="H518">
        <f ca="1">VLOOKUP($A518,Sheet1!$A$2:$J$621,COLUMN(H518)-COLUMN($B$4)+2,FALSE)</f>
        <v>152.7392</v>
      </c>
      <c r="I518">
        <f ca="1">VLOOKUP($A518,Sheet1!$A$2:$J$621,COLUMN(I518)-COLUMN($B$4)+2,FALSE)</f>
        <v>52.7392</v>
      </c>
      <c r="J518" t="str">
        <f ca="1">VLOOKUP($A518,Sheet1!$A$2:$J$621,COLUMN(J518)-COLUMN($B$4)+2,FALSE)</f>
        <v>是</v>
      </c>
      <c r="K518">
        <f ca="1" t="shared" si="144"/>
        <v>1</v>
      </c>
      <c r="L518" s="7">
        <f ca="1" t="shared" si="145"/>
        <v>1</v>
      </c>
      <c r="M518" s="7" cm="1">
        <f ca="1" t="array" ref="M518">IF(L517="",IF(OR(G517=0,G517=""),M517,""),IF(ROW()&lt;32,"",AVERAGE(IF(OFFSET(L$2,ROW()-31,0,30,1)&lt;&gt;"",OFFSET(L$2,ROW()-31,0,30,1)))))</f>
        <v>0.689655172413793</v>
      </c>
      <c r="N518" s="8">
        <f ca="1" t="shared" si="140"/>
        <v>0.645161290322581</v>
      </c>
      <c r="O518" s="7">
        <f ca="1" t="array" ref="O518">IF(L517="","",IF(ROW()&lt;32,"",AVERAGE(IF(OFFSET(L$2,ROW()-21,0,20,1)&lt;&gt;"",OFFSET(L$2,ROW()-21,0,20,1)))))</f>
        <v>0.736842105263158</v>
      </c>
      <c r="P518" s="8">
        <f ca="1" t="shared" si="131"/>
        <v>0.689303904923599</v>
      </c>
      <c r="Q518" s="7">
        <f ca="1" t="shared" si="146"/>
        <v>52.7392</v>
      </c>
      <c r="R518" s="7">
        <f ca="1" t="shared" si="148"/>
        <v>7957.09079999988</v>
      </c>
      <c r="S518" s="14">
        <f ca="1" t="shared" si="132"/>
        <v>-0.0519494214486051</v>
      </c>
      <c r="T518" s="15">
        <f ca="1" t="shared" si="133"/>
        <v>0.645161290322581</v>
      </c>
      <c r="U518" s="14">
        <f ca="1" t="shared" si="134"/>
        <v>0.0631048346848234</v>
      </c>
      <c r="V518" s="9">
        <f ca="1" t="shared" si="135"/>
        <v>-0.928274234831853</v>
      </c>
      <c r="W518" s="16">
        <f ca="1" t="shared" si="141"/>
        <v>0.528060910370048</v>
      </c>
      <c r="X518" s="17">
        <f ca="1" t="shared" si="136"/>
        <v>0.0544946487783071</v>
      </c>
      <c r="Y518" s="9">
        <f ca="1" t="shared" si="137"/>
        <v>0.185914114539701</v>
      </c>
      <c r="Z518" s="5">
        <f ca="1" t="shared" si="138"/>
        <v>0.0631480843432035</v>
      </c>
      <c r="AA518">
        <f ca="1" t="shared" si="147"/>
        <v>0</v>
      </c>
      <c r="AB518">
        <f ca="1" t="shared" si="143"/>
        <v>9803.4896</v>
      </c>
      <c r="AC518">
        <f ca="1" t="shared" si="139"/>
        <v>0</v>
      </c>
      <c r="AD518" s="5">
        <f ca="1" t="shared" si="142"/>
        <v>0</v>
      </c>
      <c r="AE518">
        <f ca="1">IF(X518&gt;=$Y$1,I518,0)</f>
        <v>0</v>
      </c>
    </row>
    <row r="519" spans="1:31">
      <c r="A519" cm="1">
        <f ca="1" t="array" ref="A519">INDEX(Sheet1!$A$2:$J$621,RANDBETWEEN(1,COUNTA(Sheet1!$A$2:$A$621)),COLUMN(A518))</f>
        <v>3275924</v>
      </c>
      <c r="B519" t="str">
        <f ca="1">VLOOKUP($A519,Sheet1!$A$2:$J$621,COLUMN(B519)-COLUMN($B$4)+2,FALSE)</f>
        <v>2025-04-20 07:51:46</v>
      </c>
      <c r="C519" t="str">
        <f ca="1">VLOOKUP($A519,Sheet1!$A$2:$J$621,COLUMN(C519)-COLUMN($B$4)+2,FALSE)</f>
        <v>大双31.45  小双34.28  大单34.28</v>
      </c>
      <c r="D519" t="str">
        <f ca="1">VLOOKUP($A519,Sheet1!$A$2:$J$621,COLUMN(D519)-COLUMN($B$4)+2,FALSE)</f>
        <v>大双</v>
      </c>
      <c r="E519">
        <f ca="1">VLOOKUP($A519,Sheet1!$A$2:$J$621,COLUMN(E519)-COLUMN($B$4)+2,FALSE)</f>
        <v>100.01</v>
      </c>
      <c r="F519">
        <f ca="1">VLOOKUP($A519,Sheet1!$A$2:$J$621,COLUMN(F519)-COLUMN($B$4)+2,FALSE)</f>
        <v>12</v>
      </c>
      <c r="G519" t="str">
        <f ca="1">VLOOKUP($A519,Sheet1!$A$2:$J$621,COLUMN(G519)-COLUMN($B$4)+2,FALSE)</f>
        <v>小双</v>
      </c>
      <c r="H519">
        <f ca="1">VLOOKUP($A519,Sheet1!$A$2:$J$621,COLUMN(H519)-COLUMN($B$4)+2,FALSE)</f>
        <v>148.4324</v>
      </c>
      <c r="I519">
        <f ca="1">VLOOKUP($A519,Sheet1!$A$2:$J$621,COLUMN(I519)-COLUMN($B$4)+2,FALSE)</f>
        <v>48.4224</v>
      </c>
      <c r="J519" t="str">
        <f ca="1">VLOOKUP($A519,Sheet1!$A$2:$J$621,COLUMN(J519)-COLUMN($B$4)+2,FALSE)</f>
        <v>是</v>
      </c>
      <c r="K519">
        <f ca="1" t="shared" si="144"/>
        <v>1</v>
      </c>
      <c r="L519" s="7">
        <f ca="1" t="shared" si="145"/>
        <v>1</v>
      </c>
      <c r="M519" s="7" cm="1">
        <f ca="1" t="array" ref="M519">IF(L518="",IF(OR(G518=0,G518=""),M518,""),IF(ROW()&lt;32,"",AVERAGE(IF(OFFSET(L$2,ROW()-31,0,30,1)&lt;&gt;"",OFFSET(L$2,ROW()-31,0,30,1)))))</f>
        <v>0.689655172413793</v>
      </c>
      <c r="N519" s="8">
        <f ca="1" t="shared" si="140"/>
        <v>0.709677419354839</v>
      </c>
      <c r="O519" s="7">
        <f ca="1" t="array" ref="O519">IF(L518="","",IF(ROW()&lt;32,"",AVERAGE(IF(OFFSET(L$2,ROW()-21,0,20,1)&lt;&gt;"",OFFSET(L$2,ROW()-21,0,20,1)))))</f>
        <v>0.789473684210526</v>
      </c>
      <c r="P519" s="8">
        <f ca="1" t="shared" si="131"/>
        <v>0.803056027164686</v>
      </c>
      <c r="Q519" s="7">
        <f ca="1" t="shared" si="146"/>
        <v>48.4224</v>
      </c>
      <c r="R519" s="7">
        <f ca="1" t="shared" si="148"/>
        <v>8005.51319999988</v>
      </c>
      <c r="S519" s="14">
        <f ca="1" t="shared" si="132"/>
        <v>-0.0511346830558903</v>
      </c>
      <c r="T519" s="15">
        <f ca="1" t="shared" si="133"/>
        <v>0.709677419354839</v>
      </c>
      <c r="U519" s="14">
        <f ca="1" t="shared" si="134"/>
        <v>0.0631048346848234</v>
      </c>
      <c r="V519" s="9">
        <f ca="1" t="shared" si="135"/>
        <v>-0.957932732839748</v>
      </c>
      <c r="W519" s="16">
        <f ca="1" t="shared" si="141"/>
        <v>0.609243975417087</v>
      </c>
      <c r="X519" s="17">
        <f ca="1" t="shared" si="136"/>
        <v>0.0727947528064875</v>
      </c>
      <c r="Y519" s="9">
        <f ca="1" t="shared" si="137"/>
        <v>0.179022608967492</v>
      </c>
      <c r="Z519" s="5">
        <f ca="1" t="shared" si="138"/>
        <v>0.06383202690679</v>
      </c>
      <c r="AA519">
        <f ca="1" t="shared" si="147"/>
        <v>0</v>
      </c>
      <c r="AB519">
        <f ca="1" t="shared" si="143"/>
        <v>9803.4896</v>
      </c>
      <c r="AC519">
        <f ca="1" t="shared" si="139"/>
        <v>0</v>
      </c>
      <c r="AD519" s="5">
        <f ca="1" t="shared" si="142"/>
        <v>0</v>
      </c>
      <c r="AE519">
        <f ca="1">IF(X519&gt;=$Y$1,I519,0)</f>
        <v>0</v>
      </c>
    </row>
    <row r="520" spans="1:31">
      <c r="A520" cm="1">
        <f ca="1" t="array" ref="A520">INDEX(Sheet1!$A$2:$J$621,RANDBETWEEN(1,COUNTA(Sheet1!$A$2:$A$621)),COLUMN(A519))</f>
        <v>3275409</v>
      </c>
      <c r="B520" t="str">
        <f ca="1">VLOOKUP($A520,Sheet1!$A$2:$J$621,COLUMN(B520)-COLUMN($B$4)+2,FALSE)</f>
        <v>2025-04-19 01:18:39</v>
      </c>
      <c r="C520" t="str">
        <f ca="1">VLOOKUP($A520,Sheet1!$A$2:$J$621,COLUMN(C520)-COLUMN($B$4)+2,FALSE)</f>
        <v>小单32.36  小双35.28  大双32.36</v>
      </c>
      <c r="D520" t="str">
        <f ca="1">VLOOKUP($A520,Sheet1!$A$2:$J$621,COLUMN(D520)-COLUMN($B$4)+2,FALSE)</f>
        <v>小双</v>
      </c>
      <c r="E520">
        <f ca="1">VLOOKUP($A520,Sheet1!$A$2:$J$621,COLUMN(E520)-COLUMN($B$4)+2,FALSE)</f>
        <v>100</v>
      </c>
      <c r="F520">
        <f ca="1">VLOOKUP($A520,Sheet1!$A$2:$J$621,COLUMN(F520)-COLUMN($B$4)+2,FALSE)</f>
        <v>9</v>
      </c>
      <c r="G520" t="str">
        <f ca="1">VLOOKUP($A520,Sheet1!$A$2:$J$621,COLUMN(G520)-COLUMN($B$4)+2,FALSE)</f>
        <v>小单</v>
      </c>
      <c r="H520">
        <f ca="1">VLOOKUP($A520,Sheet1!$A$2:$J$621,COLUMN(H520)-COLUMN($B$4)+2,FALSE)</f>
        <v>152.7392</v>
      </c>
      <c r="I520">
        <f ca="1">VLOOKUP($A520,Sheet1!$A$2:$J$621,COLUMN(I520)-COLUMN($B$4)+2,FALSE)</f>
        <v>52.7392</v>
      </c>
      <c r="J520" t="str">
        <f ca="1">VLOOKUP($A520,Sheet1!$A$2:$J$621,COLUMN(J520)-COLUMN($B$4)+2,FALSE)</f>
        <v>是</v>
      </c>
      <c r="K520">
        <f ca="1" t="shared" si="144"/>
        <v>1</v>
      </c>
      <c r="L520" s="7">
        <f ca="1" t="shared" si="145"/>
        <v>1</v>
      </c>
      <c r="M520" s="7" cm="1">
        <f ca="1" t="array" ref="M520">IF(L519="",IF(OR(G519=0,G519=""),M519,""),IF(ROW()&lt;32,"",AVERAGE(IF(OFFSET(L$2,ROW()-31,0,30,1)&lt;&gt;"",OFFSET(L$2,ROW()-31,0,30,1)))))</f>
        <v>0.724137931034483</v>
      </c>
      <c r="N520" s="8">
        <f ca="1" t="shared" si="140"/>
        <v>0.709677419354839</v>
      </c>
      <c r="O520" s="7">
        <f ca="1" t="array" ref="O520">IF(L519="","",IF(ROW()&lt;32,"",AVERAGE(IF(OFFSET(L$2,ROW()-21,0,20,1)&lt;&gt;"",OFFSET(L$2,ROW()-21,0,20,1)))))</f>
        <v>0.789473684210526</v>
      </c>
      <c r="P520" s="8">
        <f ca="1" t="shared" si="131"/>
        <v>0.803056027164686</v>
      </c>
      <c r="Q520" s="7">
        <f ca="1" t="shared" si="146"/>
        <v>52.7392</v>
      </c>
      <c r="R520" s="7">
        <f ca="1" t="shared" si="148"/>
        <v>8058.25239999988</v>
      </c>
      <c r="S520" s="14">
        <f ca="1" t="shared" si="132"/>
        <v>-0.0338380016382556</v>
      </c>
      <c r="T520" s="15">
        <f ca="1" t="shared" si="133"/>
        <v>0.709677419354839</v>
      </c>
      <c r="U520" s="14">
        <f ca="1" t="shared" si="134"/>
        <v>0.0631048346848234</v>
      </c>
      <c r="V520" s="9">
        <f ca="1" t="shared" si="135"/>
        <v>-0.989656747588265</v>
      </c>
      <c r="W520" s="16">
        <f ca="1" t="shared" si="141"/>
        <v>0.609243975417087</v>
      </c>
      <c r="X520" s="17">
        <f ca="1" t="shared" si="136"/>
        <v>0.0748113557569262</v>
      </c>
      <c r="Y520" s="9">
        <f ca="1" t="shared" si="137"/>
        <v>0.172506906668524</v>
      </c>
      <c r="Z520" s="5">
        <f ca="1" t="shared" si="138"/>
        <v>0.0641596523787499</v>
      </c>
      <c r="AA520">
        <f ca="1" t="shared" si="147"/>
        <v>0</v>
      </c>
      <c r="AB520">
        <f ca="1" t="shared" si="143"/>
        <v>9803.4896</v>
      </c>
      <c r="AC520">
        <f ca="1" t="shared" si="139"/>
        <v>0</v>
      </c>
      <c r="AD520" s="5">
        <f ca="1" t="shared" si="142"/>
        <v>0</v>
      </c>
      <c r="AE520">
        <f ca="1">IF(X520&gt;=$Y$1,I520,0)</f>
        <v>0</v>
      </c>
    </row>
    <row r="521" spans="1:31">
      <c r="A521" cm="1">
        <f ca="1" t="array" ref="A521">INDEX(Sheet1!$A$2:$J$621,RANDBETWEEN(1,COUNTA(Sheet1!$A$2:$A$621)),COLUMN(A520))</f>
        <v>3275927</v>
      </c>
      <c r="B521" t="str">
        <f ca="1">VLOOKUP($A521,Sheet1!$A$2:$J$621,COLUMN(B521)-COLUMN($B$4)+2,FALSE)</f>
        <v>2025-04-20 08:02:09</v>
      </c>
      <c r="C521" t="str">
        <f ca="1">VLOOKUP($A521,Sheet1!$A$2:$J$621,COLUMN(C521)-COLUMN($B$4)+2,FALSE)</f>
        <v>大双31.45  小双34.28  大单34.28</v>
      </c>
      <c r="D521" t="str">
        <f ca="1">VLOOKUP($A521,Sheet1!$A$2:$J$621,COLUMN(D521)-COLUMN($B$4)+2,FALSE)</f>
        <v>大双</v>
      </c>
      <c r="E521">
        <f ca="1">VLOOKUP($A521,Sheet1!$A$2:$J$621,COLUMN(E521)-COLUMN($B$4)+2,FALSE)</f>
        <v>100.01</v>
      </c>
      <c r="F521">
        <f ca="1">VLOOKUP($A521,Sheet1!$A$2:$J$621,COLUMN(F521)-COLUMN($B$4)+2,FALSE)</f>
        <v>18</v>
      </c>
      <c r="G521" t="str">
        <f ca="1">VLOOKUP($A521,Sheet1!$A$2:$J$621,COLUMN(G521)-COLUMN($B$4)+2,FALSE)</f>
        <v>大双</v>
      </c>
      <c r="H521">
        <f ca="1">VLOOKUP($A521,Sheet1!$A$2:$J$621,COLUMN(H521)-COLUMN($B$4)+2,FALSE)</f>
        <v>148.444</v>
      </c>
      <c r="I521">
        <f ca="1">VLOOKUP($A521,Sheet1!$A$2:$J$621,COLUMN(I521)-COLUMN($B$4)+2,FALSE)</f>
        <v>48.434</v>
      </c>
      <c r="J521" t="str">
        <f ca="1">VLOOKUP($A521,Sheet1!$A$2:$J$621,COLUMN(J521)-COLUMN($B$4)+2,FALSE)</f>
        <v>是</v>
      </c>
      <c r="K521">
        <f ca="1" t="shared" si="144"/>
        <v>1</v>
      </c>
      <c r="L521" s="7">
        <f ca="1" t="shared" si="145"/>
        <v>1</v>
      </c>
      <c r="M521" s="7" cm="1">
        <f ca="1" t="array" ref="M521">IF(L520="",IF(OR(G520=0,G520=""),M520,""),IF(ROW()&lt;32,"",AVERAGE(IF(OFFSET(L$2,ROW()-31,0,30,1)&lt;&gt;"",OFFSET(L$2,ROW()-31,0,30,1)))))</f>
        <v>0.724137931034483</v>
      </c>
      <c r="N521" s="8">
        <f ca="1" t="shared" si="140"/>
        <v>0.741935483870968</v>
      </c>
      <c r="O521" s="7">
        <f ca="1" t="array" ref="O521">IF(L520="","",IF(ROW()&lt;32,"",AVERAGE(IF(OFFSET(L$2,ROW()-21,0,20,1)&lt;&gt;"",OFFSET(L$2,ROW()-21,0,20,1)))))</f>
        <v>0.789473684210526</v>
      </c>
      <c r="P521" s="8">
        <f ca="1" t="shared" si="131"/>
        <v>0.803056027164686</v>
      </c>
      <c r="Q521" s="7">
        <f ca="1" t="shared" si="146"/>
        <v>48.434</v>
      </c>
      <c r="R521" s="7">
        <f ca="1" t="shared" si="148"/>
        <v>8106.68639999988</v>
      </c>
      <c r="S521" s="14">
        <f ca="1" t="shared" si="132"/>
        <v>-0.0336239869799251</v>
      </c>
      <c r="T521" s="15">
        <f ca="1" t="shared" si="133"/>
        <v>0.741935483870968</v>
      </c>
      <c r="U521" s="14">
        <f ca="1" t="shared" si="134"/>
        <v>0.0631048346848234</v>
      </c>
      <c r="V521" s="9">
        <f ca="1" t="shared" si="135"/>
        <v>-0.993568556659324</v>
      </c>
      <c r="W521" s="16">
        <f ca="1" t="shared" si="141"/>
        <v>0.7039624025065</v>
      </c>
      <c r="X521" s="17">
        <f ca="1" t="shared" si="136"/>
        <v>0.0904078348594866</v>
      </c>
      <c r="Y521" s="9">
        <f ca="1" t="shared" si="137"/>
        <v>0.168229765643332</v>
      </c>
      <c r="Z521" s="5">
        <f ca="1" t="shared" si="138"/>
        <v>0.0652046594490027</v>
      </c>
      <c r="AA521">
        <f ca="1" t="shared" si="147"/>
        <v>0</v>
      </c>
      <c r="AB521">
        <f ca="1" t="shared" si="143"/>
        <v>9803.4896</v>
      </c>
      <c r="AC521">
        <f ca="1" t="shared" si="139"/>
        <v>0</v>
      </c>
      <c r="AD521" s="5">
        <f ca="1" t="shared" si="142"/>
        <v>0</v>
      </c>
      <c r="AE521">
        <f ca="1">IF(X521&gt;=$Y$1,I521,0)</f>
        <v>0</v>
      </c>
    </row>
    <row r="522" spans="1:31">
      <c r="A522" cm="1">
        <f ca="1" t="array" ref="A522">INDEX(Sheet1!$A$2:$J$621,RANDBETWEEN(1,COUNTA(Sheet1!$A$2:$A$621)),COLUMN(A521))</f>
        <v>3275932</v>
      </c>
      <c r="B522" t="str">
        <f ca="1">VLOOKUP($A522,Sheet1!$A$2:$J$621,COLUMN(B522)-COLUMN($B$4)+2,FALSE)</f>
        <v>2025-04-20 08:19:44</v>
      </c>
      <c r="C522" t="str">
        <f ca="1">VLOOKUP($A522,Sheet1!$A$2:$J$621,COLUMN(C522)-COLUMN($B$4)+2,FALSE)</f>
        <v>大双31.45  小双34.28  大单34.28</v>
      </c>
      <c r="D522" t="str">
        <f ca="1">VLOOKUP($A522,Sheet1!$A$2:$J$621,COLUMN(D522)-COLUMN($B$4)+2,FALSE)</f>
        <v>大双</v>
      </c>
      <c r="E522">
        <f ca="1">VLOOKUP($A522,Sheet1!$A$2:$J$621,COLUMN(E522)-COLUMN($B$4)+2,FALSE)</f>
        <v>100.01</v>
      </c>
      <c r="F522">
        <f ca="1">VLOOKUP($A522,Sheet1!$A$2:$J$621,COLUMN(F522)-COLUMN($B$4)+2,FALSE)</f>
        <v>7</v>
      </c>
      <c r="G522" t="str">
        <f ca="1">VLOOKUP($A522,Sheet1!$A$2:$J$621,COLUMN(G522)-COLUMN($B$4)+2,FALSE)</f>
        <v>小单</v>
      </c>
      <c r="H522">
        <f ca="1">VLOOKUP($A522,Sheet1!$A$2:$J$621,COLUMN(H522)-COLUMN($B$4)+2,FALSE)</f>
        <v>0</v>
      </c>
      <c r="I522">
        <f ca="1">VLOOKUP($A522,Sheet1!$A$2:$J$621,COLUMN(I522)-COLUMN($B$4)+2,FALSE)</f>
        <v>-100.01</v>
      </c>
      <c r="J522" t="str">
        <f ca="1">VLOOKUP($A522,Sheet1!$A$2:$J$621,COLUMN(J522)-COLUMN($B$4)+2,FALSE)</f>
        <v>否</v>
      </c>
      <c r="K522">
        <f ca="1" t="shared" si="144"/>
        <v>0</v>
      </c>
      <c r="L522" s="7">
        <f ca="1" t="shared" si="145"/>
        <v>0</v>
      </c>
      <c r="M522" s="7" cm="1">
        <f ca="1" t="array" ref="M522">IF(L521="",IF(OR(G521=0,G521=""),M521,""),IF(ROW()&lt;32,"",AVERAGE(IF(OFFSET(L$2,ROW()-31,0,30,1)&lt;&gt;"",OFFSET(L$2,ROW()-31,0,30,1)))))</f>
        <v>0.689655172413793</v>
      </c>
      <c r="N522" s="8">
        <f ca="1" t="shared" si="140"/>
        <v>0.741935483870968</v>
      </c>
      <c r="O522" s="7">
        <f ca="1" t="array" ref="O522">IF(L521="","",IF(ROW()&lt;32,"",AVERAGE(IF(OFFSET(L$2,ROW()-21,0,20,1)&lt;&gt;"",OFFSET(L$2,ROW()-21,0,20,1)))))</f>
        <v>0.75</v>
      </c>
      <c r="P522" s="8">
        <f ca="1" t="shared" si="131"/>
        <v>0.766129032258065</v>
      </c>
      <c r="Q522" s="7">
        <f ca="1" t="shared" si="146"/>
        <v>-100.01</v>
      </c>
      <c r="R522" s="7">
        <f ca="1" t="shared" si="148"/>
        <v>8006.67639999988</v>
      </c>
      <c r="S522" s="14">
        <f ca="1" t="shared" si="132"/>
        <v>-0.0334284768065376</v>
      </c>
      <c r="T522" s="15">
        <f ca="1" t="shared" si="133"/>
        <v>0.741935483870968</v>
      </c>
      <c r="U522" s="14">
        <f ca="1" t="shared" si="134"/>
        <v>0.0631048346848234</v>
      </c>
      <c r="V522" s="9">
        <f ca="1" t="shared" si="135"/>
        <v>-1.02723354042616</v>
      </c>
      <c r="W522" s="16">
        <f ca="1" t="shared" si="141"/>
        <v>0.700374975001666</v>
      </c>
      <c r="X522" s="17">
        <f ca="1" t="shared" si="136"/>
        <v>0.0867412467843355</v>
      </c>
      <c r="Y522" s="9">
        <f ca="1" t="shared" si="137"/>
        <v>0.163421811027011</v>
      </c>
      <c r="Z522" s="5">
        <f ca="1" t="shared" si="138"/>
        <v>0.0657162427360259</v>
      </c>
      <c r="AA522">
        <f ca="1" t="shared" si="147"/>
        <v>0</v>
      </c>
      <c r="AB522">
        <f ca="1" t="shared" si="143"/>
        <v>9803.4896</v>
      </c>
      <c r="AC522">
        <f ca="1" t="shared" si="139"/>
        <v>0</v>
      </c>
      <c r="AD522" s="5">
        <f ca="1" t="shared" si="142"/>
        <v>0</v>
      </c>
      <c r="AE522">
        <f ca="1">IF(X522&gt;=$Y$1,I522,0)</f>
        <v>0</v>
      </c>
    </row>
    <row r="523" spans="1:31">
      <c r="A523" cm="1">
        <f ca="1" t="array" ref="A523">INDEX(Sheet1!$A$2:$J$621,RANDBETWEEN(1,COUNTA(Sheet1!$A$2:$A$621)),COLUMN(A522))</f>
        <v>3275491</v>
      </c>
      <c r="B523" t="str">
        <f ca="1">VLOOKUP($A523,Sheet1!$A$2:$J$621,COLUMN(B523)-COLUMN($B$4)+2,FALSE)</f>
        <v>2025-04-19 06:03:17</v>
      </c>
      <c r="C523" t="str">
        <f ca="1">VLOOKUP($A523,Sheet1!$A$2:$J$621,COLUMN(C523)-COLUMN($B$4)+2,FALSE)</f>
        <v>大双31.45  小双34.28  大单34.28</v>
      </c>
      <c r="D523" t="str">
        <f ca="1">VLOOKUP($A523,Sheet1!$A$2:$J$621,COLUMN(D523)-COLUMN($B$4)+2,FALSE)</f>
        <v>大双</v>
      </c>
      <c r="E523">
        <f ca="1">VLOOKUP($A523,Sheet1!$A$2:$J$621,COLUMN(E523)-COLUMN($B$4)+2,FALSE)</f>
        <v>100.01</v>
      </c>
      <c r="F523">
        <f ca="1">VLOOKUP($A523,Sheet1!$A$2:$J$621,COLUMN(F523)-COLUMN($B$4)+2,FALSE)</f>
        <v>9</v>
      </c>
      <c r="G523" t="str">
        <f ca="1">VLOOKUP($A523,Sheet1!$A$2:$J$621,COLUMN(G523)-COLUMN($B$4)+2,FALSE)</f>
        <v>小单</v>
      </c>
      <c r="H523">
        <f ca="1">VLOOKUP($A523,Sheet1!$A$2:$J$621,COLUMN(H523)-COLUMN($B$4)+2,FALSE)</f>
        <v>0</v>
      </c>
      <c r="I523">
        <f ca="1">VLOOKUP($A523,Sheet1!$A$2:$J$621,COLUMN(I523)-COLUMN($B$4)+2,FALSE)</f>
        <v>-100.01</v>
      </c>
      <c r="J523" t="str">
        <f ca="1">VLOOKUP($A523,Sheet1!$A$2:$J$621,COLUMN(J523)-COLUMN($B$4)+2,FALSE)</f>
        <v>否</v>
      </c>
      <c r="K523">
        <f ca="1" t="shared" si="144"/>
        <v>0</v>
      </c>
      <c r="L523" s="7">
        <f ca="1" t="shared" si="145"/>
        <v>0</v>
      </c>
      <c r="M523" s="7" cm="1">
        <f ca="1" t="array" ref="M523">IF(L522="",IF(OR(G522=0,G522=""),M522,""),IF(ROW()&lt;32,"",AVERAGE(IF(OFFSET(L$2,ROW()-31,0,30,1)&lt;&gt;"",OFFSET(L$2,ROW()-31,0,30,1)))))</f>
        <v>0.655172413793103</v>
      </c>
      <c r="N523" s="8">
        <f ca="1" t="shared" si="140"/>
        <v>0.645161290322581</v>
      </c>
      <c r="O523" s="7">
        <f ca="1" t="array" ref="O523">IF(L522="","",IF(ROW()&lt;32,"",AVERAGE(IF(OFFSET(L$2,ROW()-21,0,20,1)&lt;&gt;"",OFFSET(L$2,ROW()-21,0,20,1)))))</f>
        <v>0.7</v>
      </c>
      <c r="P523" s="8">
        <f ca="1" t="shared" si="131"/>
        <v>0.654838709677419</v>
      </c>
      <c r="Q523" s="7">
        <f ca="1" t="shared" si="146"/>
        <v>-100.01</v>
      </c>
      <c r="R523" s="7">
        <f ca="1" t="shared" si="148"/>
        <v>7906.66639999988</v>
      </c>
      <c r="S523" s="14">
        <f ca="1" t="shared" si="132"/>
        <v>-0.0508341024254828</v>
      </c>
      <c r="T523" s="15">
        <f ca="1" t="shared" si="133"/>
        <v>0.645161290322581</v>
      </c>
      <c r="U523" s="14">
        <f ca="1" t="shared" si="134"/>
        <v>0.0631048346848234</v>
      </c>
      <c r="V523" s="9">
        <f ca="1" t="shared" si="135"/>
        <v>-1.12036658483892</v>
      </c>
      <c r="W523" s="16">
        <f ca="1" t="shared" si="141"/>
        <v>0.609252897876301</v>
      </c>
      <c r="X523" s="17">
        <f ca="1" t="shared" si="136"/>
        <v>0.0437392082351627</v>
      </c>
      <c r="Y523" s="9">
        <f ca="1" t="shared" si="137"/>
        <v>0.156583419596277</v>
      </c>
      <c r="Z523" s="5">
        <f ca="1" t="shared" si="138"/>
        <v>0.0671254498075193</v>
      </c>
      <c r="AA523">
        <f ca="1" t="shared" si="147"/>
        <v>0</v>
      </c>
      <c r="AB523">
        <f ca="1" t="shared" si="143"/>
        <v>9803.4896</v>
      </c>
      <c r="AC523">
        <f ca="1" t="shared" si="139"/>
        <v>0</v>
      </c>
      <c r="AD523" s="5">
        <f ca="1" t="shared" si="142"/>
        <v>0</v>
      </c>
      <c r="AE523">
        <f ca="1">IF(X523&gt;=$Y$1,I523,0)</f>
        <v>0</v>
      </c>
    </row>
    <row r="524" spans="1:31">
      <c r="A524" cm="1">
        <f ca="1" t="array" ref="A524">INDEX(Sheet1!$A$2:$J$621,RANDBETWEEN(1,COUNTA(Sheet1!$A$2:$A$621)),COLUMN(A523))</f>
        <v>3275856</v>
      </c>
      <c r="B524" t="str">
        <f ca="1">VLOOKUP($A524,Sheet1!$A$2:$J$621,COLUMN(B524)-COLUMN($B$4)+2,FALSE)</f>
        <v>2025-04-20 03:53:44</v>
      </c>
      <c r="C524" t="str">
        <f ca="1">VLOOKUP($A524,Sheet1!$A$2:$J$621,COLUMN(C524)-COLUMN($B$4)+2,FALSE)</f>
        <v>小单32.36  大双32.36  大单35.28</v>
      </c>
      <c r="D524" t="str">
        <f ca="1">VLOOKUP($A524,Sheet1!$A$2:$J$621,COLUMN(D524)-COLUMN($B$4)+2,FALSE)</f>
        <v>大单</v>
      </c>
      <c r="E524">
        <f ca="1">VLOOKUP($A524,Sheet1!$A$2:$J$621,COLUMN(E524)-COLUMN($B$4)+2,FALSE)</f>
        <v>100</v>
      </c>
      <c r="F524">
        <f ca="1">VLOOKUP($A524,Sheet1!$A$2:$J$621,COLUMN(F524)-COLUMN($B$4)+2,FALSE)</f>
        <v>11</v>
      </c>
      <c r="G524" t="str">
        <f ca="1">VLOOKUP($A524,Sheet1!$A$2:$J$621,COLUMN(G524)-COLUMN($B$4)+2,FALSE)</f>
        <v>小单</v>
      </c>
      <c r="H524">
        <f ca="1">VLOOKUP($A524,Sheet1!$A$2:$J$621,COLUMN(H524)-COLUMN($B$4)+2,FALSE)</f>
        <v>152.7392</v>
      </c>
      <c r="I524">
        <f ca="1">VLOOKUP($A524,Sheet1!$A$2:$J$621,COLUMN(I524)-COLUMN($B$4)+2,FALSE)</f>
        <v>52.7392</v>
      </c>
      <c r="J524" t="str">
        <f ca="1">VLOOKUP($A524,Sheet1!$A$2:$J$621,COLUMN(J524)-COLUMN($B$4)+2,FALSE)</f>
        <v>是</v>
      </c>
      <c r="K524">
        <f ca="1" t="shared" si="144"/>
        <v>1</v>
      </c>
      <c r="L524" s="7">
        <f ca="1" t="shared" si="145"/>
        <v>1</v>
      </c>
      <c r="M524" s="7" cm="1">
        <f ca="1" t="array" ref="M524">IF(L523="",IF(OR(G523=0,G523=""),M523,""),IF(ROW()&lt;32,"",AVERAGE(IF(OFFSET(L$2,ROW()-31,0,30,1)&lt;&gt;"",OFFSET(L$2,ROW()-31,0,30,1)))))</f>
        <v>0.689655172413793</v>
      </c>
      <c r="N524" s="8">
        <f ca="1" t="shared" si="140"/>
        <v>0.612903225806452</v>
      </c>
      <c r="O524" s="7">
        <f ca="1" t="array" ref="O524">IF(L523="","",IF(ROW()&lt;32,"",AVERAGE(IF(OFFSET(L$2,ROW()-21,0,20,1)&lt;&gt;"",OFFSET(L$2,ROW()-21,0,20,1)))))</f>
        <v>0.75</v>
      </c>
      <c r="P524" s="8">
        <f ca="1" t="shared" si="131"/>
        <v>0.701612903225806</v>
      </c>
      <c r="Q524" s="7">
        <f ca="1" t="shared" si="146"/>
        <v>52.7392</v>
      </c>
      <c r="R524" s="7">
        <f ca="1" t="shared" si="148"/>
        <v>7959.40559999988</v>
      </c>
      <c r="S524" s="14">
        <f ca="1" t="shared" si="132"/>
        <v>-0.0514440157760392</v>
      </c>
      <c r="T524" s="15">
        <f ca="1" t="shared" si="133"/>
        <v>0.612903225806452</v>
      </c>
      <c r="U524" s="14">
        <f ca="1" t="shared" si="134"/>
        <v>0.0573399546597613</v>
      </c>
      <c r="V524" s="9">
        <f ca="1" t="shared" si="135"/>
        <v>-1.30201895916703</v>
      </c>
      <c r="W524" s="16">
        <f ca="1" t="shared" si="141"/>
        <v>0.531140347118063</v>
      </c>
      <c r="X524" s="17">
        <f ca="1" t="shared" si="136"/>
        <v>0.0128575928256536</v>
      </c>
      <c r="Y524" s="9">
        <f ca="1" t="shared" si="137"/>
        <v>0.147950523099194</v>
      </c>
      <c r="Z524" s="5">
        <f ca="1" t="shared" si="138"/>
        <v>0.0683888326043716</v>
      </c>
      <c r="AA524">
        <f ca="1" t="shared" si="147"/>
        <v>0</v>
      </c>
      <c r="AB524">
        <f ca="1" t="shared" si="143"/>
        <v>9803.4896</v>
      </c>
      <c r="AC524">
        <f ca="1" t="shared" si="139"/>
        <v>0</v>
      </c>
      <c r="AD524" s="5">
        <f ca="1" t="shared" si="142"/>
        <v>0</v>
      </c>
      <c r="AE524">
        <f ca="1">IF(X524&gt;=$Y$1,I524,0)</f>
        <v>0</v>
      </c>
    </row>
    <row r="525" spans="1:31">
      <c r="A525" cm="1">
        <f ca="1" t="array" ref="A525">INDEX(Sheet1!$A$2:$J$621,RANDBETWEEN(1,COUNTA(Sheet1!$A$2:$A$621)),COLUMN(A524))</f>
        <v>3275415</v>
      </c>
      <c r="B525" t="str">
        <f ca="1">VLOOKUP($A525,Sheet1!$A$2:$J$621,COLUMN(B525)-COLUMN($B$4)+2,FALSE)</f>
        <v>2025-04-19 01:37:13</v>
      </c>
      <c r="C525" t="str">
        <f ca="1">VLOOKUP($A525,Sheet1!$A$2:$J$621,COLUMN(C525)-COLUMN($B$4)+2,FALSE)</f>
        <v>小单32.36  小双35.28  大双32.36</v>
      </c>
      <c r="D525" t="str">
        <f ca="1">VLOOKUP($A525,Sheet1!$A$2:$J$621,COLUMN(D525)-COLUMN($B$4)+2,FALSE)</f>
        <v>小双</v>
      </c>
      <c r="E525">
        <f ca="1">VLOOKUP($A525,Sheet1!$A$2:$J$621,COLUMN(E525)-COLUMN($B$4)+2,FALSE)</f>
        <v>100</v>
      </c>
      <c r="F525">
        <f ca="1">VLOOKUP($A525,Sheet1!$A$2:$J$621,COLUMN(F525)-COLUMN($B$4)+2,FALSE)</f>
        <v>9</v>
      </c>
      <c r="G525" t="str">
        <f ca="1">VLOOKUP($A525,Sheet1!$A$2:$J$621,COLUMN(G525)-COLUMN($B$4)+2,FALSE)</f>
        <v>小单</v>
      </c>
      <c r="H525">
        <f ca="1">VLOOKUP($A525,Sheet1!$A$2:$J$621,COLUMN(H525)-COLUMN($B$4)+2,FALSE)</f>
        <v>152.7392</v>
      </c>
      <c r="I525">
        <f ca="1">VLOOKUP($A525,Sheet1!$A$2:$J$621,COLUMN(I525)-COLUMN($B$4)+2,FALSE)</f>
        <v>52.7392</v>
      </c>
      <c r="J525" t="str">
        <f ca="1">VLOOKUP($A525,Sheet1!$A$2:$J$621,COLUMN(J525)-COLUMN($B$4)+2,FALSE)</f>
        <v>是</v>
      </c>
      <c r="K525">
        <f ca="1" t="shared" si="144"/>
        <v>1</v>
      </c>
      <c r="L525" s="7">
        <f ca="1" t="shared" si="145"/>
        <v>1</v>
      </c>
      <c r="M525" s="7" cm="1">
        <f ca="1" t="array" ref="M525">IF(L524="",IF(OR(G524=0,G524=""),M524,""),IF(ROW()&lt;32,"",AVERAGE(IF(OFFSET(L$2,ROW()-31,0,30,1)&lt;&gt;"",OFFSET(L$2,ROW()-31,0,30,1)))))</f>
        <v>0.689655172413793</v>
      </c>
      <c r="N525" s="8">
        <f ca="1" t="shared" si="140"/>
        <v>0.709677419354839</v>
      </c>
      <c r="O525" s="7">
        <f ca="1" t="array" ref="O525">IF(L524="","",IF(ROW()&lt;32,"",AVERAGE(IF(OFFSET(L$2,ROW()-21,0,20,1)&lt;&gt;"",OFFSET(L$2,ROW()-21,0,20,1)))))</f>
        <v>0.75</v>
      </c>
      <c r="P525" s="8">
        <f ca="1" t="shared" si="131"/>
        <v>0.766129032258065</v>
      </c>
      <c r="Q525" s="7">
        <f ca="1" t="shared" si="146"/>
        <v>52.7392</v>
      </c>
      <c r="R525" s="7">
        <f ca="1" t="shared" si="148"/>
        <v>8012.14479999988</v>
      </c>
      <c r="S525" s="14">
        <f ca="1" t="shared" si="132"/>
        <v>-0.0506320018733059</v>
      </c>
      <c r="T525" s="15">
        <f ca="1" t="shared" si="133"/>
        <v>0.709677419354839</v>
      </c>
      <c r="U525" s="14">
        <f ca="1" t="shared" si="134"/>
        <v>0.0573399546597613</v>
      </c>
      <c r="V525" s="9">
        <f ca="1" t="shared" si="135"/>
        <v>-1.53876110378439</v>
      </c>
      <c r="W525" s="16">
        <f ca="1" t="shared" si="141"/>
        <v>0.612564360928859</v>
      </c>
      <c r="X525" s="17">
        <f ca="1" t="shared" si="136"/>
        <v>0.0169242226254942</v>
      </c>
      <c r="Y525" s="9">
        <f ca="1" t="shared" si="137"/>
        <v>0.140117072322544</v>
      </c>
      <c r="Z525" s="5">
        <f ca="1" t="shared" si="138"/>
        <v>0.0694806238618172</v>
      </c>
      <c r="AA525">
        <f ca="1" t="shared" si="147"/>
        <v>0</v>
      </c>
      <c r="AB525">
        <f ca="1" t="shared" si="143"/>
        <v>9803.4896</v>
      </c>
      <c r="AC525">
        <f ca="1" t="shared" si="139"/>
        <v>0</v>
      </c>
      <c r="AD525" s="5">
        <f ca="1" t="shared" si="142"/>
        <v>0</v>
      </c>
      <c r="AE525">
        <f ca="1">IF(X525&gt;=$Y$1,I525,0)</f>
        <v>0</v>
      </c>
    </row>
    <row r="526" spans="1:31">
      <c r="A526" cm="1">
        <f ca="1" t="array" ref="A526">INDEX(Sheet1!$A$2:$J$621,RANDBETWEEN(1,COUNTA(Sheet1!$A$2:$A$621)),COLUMN(A525))</f>
        <v>3275459</v>
      </c>
      <c r="B526" t="str">
        <f ca="1">VLOOKUP($A526,Sheet1!$A$2:$J$621,COLUMN(B526)-COLUMN($B$4)+2,FALSE)</f>
        <v>2025-04-19 04:11:14</v>
      </c>
      <c r="C526" t="str">
        <f ca="1">VLOOKUP($A526,Sheet1!$A$2:$J$621,COLUMN(C526)-COLUMN($B$4)+2,FALSE)</f>
        <v>小单31.45  小双34.28  大单34.28</v>
      </c>
      <c r="D526" t="str">
        <f ca="1">VLOOKUP($A526,Sheet1!$A$2:$J$621,COLUMN(D526)-COLUMN($B$4)+2,FALSE)</f>
        <v>小单</v>
      </c>
      <c r="E526">
        <f ca="1">VLOOKUP($A526,Sheet1!$A$2:$J$621,COLUMN(E526)-COLUMN($B$4)+2,FALSE)</f>
        <v>100.01</v>
      </c>
      <c r="F526">
        <f ca="1">VLOOKUP($A526,Sheet1!$A$2:$J$621,COLUMN(F526)-COLUMN($B$4)+2,FALSE)</f>
        <v>9</v>
      </c>
      <c r="G526" t="str">
        <f ca="1">VLOOKUP($A526,Sheet1!$A$2:$J$621,COLUMN(G526)-COLUMN($B$4)+2,FALSE)</f>
        <v>小单</v>
      </c>
      <c r="H526">
        <f ca="1">VLOOKUP($A526,Sheet1!$A$2:$J$621,COLUMN(H526)-COLUMN($B$4)+2,FALSE)</f>
        <v>148.444</v>
      </c>
      <c r="I526">
        <f ca="1">VLOOKUP($A526,Sheet1!$A$2:$J$621,COLUMN(I526)-COLUMN($B$4)+2,FALSE)</f>
        <v>48.434</v>
      </c>
      <c r="J526" t="str">
        <f ca="1">VLOOKUP($A526,Sheet1!$A$2:$J$621,COLUMN(J526)-COLUMN($B$4)+2,FALSE)</f>
        <v>是</v>
      </c>
      <c r="K526">
        <f ca="1" t="shared" si="144"/>
        <v>1</v>
      </c>
      <c r="L526" s="7">
        <f ca="1" t="shared" si="145"/>
        <v>1</v>
      </c>
      <c r="M526" s="7" cm="1">
        <f ca="1" t="array" ref="M526">IF(L525="",IF(OR(G525=0,G525=""),M525,""),IF(ROW()&lt;32,"",AVERAGE(IF(OFFSET(L$2,ROW()-31,0,30,1)&lt;&gt;"",OFFSET(L$2,ROW()-31,0,30,1)))))</f>
        <v>0.724137931034483</v>
      </c>
      <c r="N526" s="8">
        <f ca="1" t="shared" si="140"/>
        <v>0.709677419354839</v>
      </c>
      <c r="O526" s="7">
        <f ca="1" t="array" ref="O526">IF(L525="","",IF(ROW()&lt;32,"",AVERAGE(IF(OFFSET(L$2,ROW()-21,0,20,1)&lt;&gt;"",OFFSET(L$2,ROW()-21,0,20,1)))))</f>
        <v>0.75</v>
      </c>
      <c r="P526" s="8">
        <f ca="1" t="shared" si="131"/>
        <v>0.766129032258065</v>
      </c>
      <c r="Q526" s="7">
        <f ca="1" t="shared" si="146"/>
        <v>48.434</v>
      </c>
      <c r="R526" s="7">
        <f ca="1" t="shared" si="148"/>
        <v>8060.57879999988</v>
      </c>
      <c r="S526" s="14">
        <f ca="1" t="shared" si="132"/>
        <v>-0.0328051311874975</v>
      </c>
      <c r="T526" s="15">
        <f ca="1" t="shared" si="133"/>
        <v>0.709677419354839</v>
      </c>
      <c r="U526" s="14">
        <f ca="1" t="shared" si="134"/>
        <v>0.0459605302778198</v>
      </c>
      <c r="V526" s="9">
        <f ca="1" t="shared" si="135"/>
        <v>-1.87886609640522</v>
      </c>
      <c r="W526" s="16">
        <f ca="1" t="shared" si="141"/>
        <v>0.615884746440631</v>
      </c>
      <c r="X526" s="17">
        <f ca="1" t="shared" si="136"/>
        <v>-0.00799234956508608</v>
      </c>
      <c r="Y526" s="9">
        <f ca="1" t="shared" si="137"/>
        <v>0.130111415562828</v>
      </c>
      <c r="Z526" s="5">
        <f ca="1" t="shared" si="138"/>
        <v>0.0684683356436507</v>
      </c>
      <c r="AA526">
        <f ca="1" t="shared" si="147"/>
        <v>0</v>
      </c>
      <c r="AB526">
        <f ca="1" t="shared" si="143"/>
        <v>9803.4896</v>
      </c>
      <c r="AC526">
        <f ca="1" t="shared" si="139"/>
        <v>0</v>
      </c>
      <c r="AD526" s="5">
        <f ca="1" t="shared" si="142"/>
        <v>0</v>
      </c>
      <c r="AE526">
        <f ca="1">IF(X526&gt;=$Y$1,I526,0)</f>
        <v>0</v>
      </c>
    </row>
    <row r="527" spans="1:31">
      <c r="A527" cm="1">
        <f ca="1" t="array" ref="A527">INDEX(Sheet1!$A$2:$J$621,RANDBETWEEN(1,COUNTA(Sheet1!$A$2:$A$621)),COLUMN(A526))</f>
        <v>3275422</v>
      </c>
      <c r="B527" t="str">
        <f ca="1">VLOOKUP($A527,Sheet1!$A$2:$J$621,COLUMN(B527)-COLUMN($B$4)+2,FALSE)</f>
        <v>2025-04-19 02:01:48</v>
      </c>
      <c r="C527" t="str">
        <f ca="1">VLOOKUP($A527,Sheet1!$A$2:$J$621,COLUMN(C527)-COLUMN($B$4)+2,FALSE)</f>
        <v>小单32.36  小双35.28  大双32.36</v>
      </c>
      <c r="D527" t="str">
        <f ca="1">VLOOKUP($A527,Sheet1!$A$2:$J$621,COLUMN(D527)-COLUMN($B$4)+2,FALSE)</f>
        <v>小双</v>
      </c>
      <c r="E527">
        <f ca="1">VLOOKUP($A527,Sheet1!$A$2:$J$621,COLUMN(E527)-COLUMN($B$4)+2,FALSE)</f>
        <v>100</v>
      </c>
      <c r="F527">
        <f ca="1">VLOOKUP($A527,Sheet1!$A$2:$J$621,COLUMN(F527)-COLUMN($B$4)+2,FALSE)</f>
        <v>10</v>
      </c>
      <c r="G527" t="str">
        <f ca="1">VLOOKUP($A527,Sheet1!$A$2:$J$621,COLUMN(G527)-COLUMN($B$4)+2,FALSE)</f>
        <v>小双</v>
      </c>
      <c r="H527">
        <f ca="1">VLOOKUP($A527,Sheet1!$A$2:$J$621,COLUMN(H527)-COLUMN($B$4)+2,FALSE)</f>
        <v>152.7624</v>
      </c>
      <c r="I527">
        <f ca="1">VLOOKUP($A527,Sheet1!$A$2:$J$621,COLUMN(I527)-COLUMN($B$4)+2,FALSE)</f>
        <v>52.7624</v>
      </c>
      <c r="J527" t="str">
        <f ca="1">VLOOKUP($A527,Sheet1!$A$2:$J$621,COLUMN(J527)-COLUMN($B$4)+2,FALSE)</f>
        <v>是</v>
      </c>
      <c r="K527">
        <f ca="1" t="shared" si="144"/>
        <v>1</v>
      </c>
      <c r="L527" s="7">
        <f ca="1" t="shared" si="145"/>
        <v>1</v>
      </c>
      <c r="M527" s="7" cm="1">
        <f ca="1" t="array" ref="M527">IF(L526="",IF(OR(G526=0,G526=""),M526,""),IF(ROW()&lt;32,"",AVERAGE(IF(OFFSET(L$2,ROW()-31,0,30,1)&lt;&gt;"",OFFSET(L$2,ROW()-31,0,30,1)))))</f>
        <v>0.758620689655172</v>
      </c>
      <c r="N527" s="8">
        <f ca="1" t="shared" si="140"/>
        <v>0.741935483870968</v>
      </c>
      <c r="O527" s="7">
        <f ca="1" t="array" ref="O527">IF(L526="","",IF(ROW()&lt;32,"",AVERAGE(IF(OFFSET(L$2,ROW()-21,0,20,1)&lt;&gt;"",OFFSET(L$2,ROW()-21,0,20,1)))))</f>
        <v>0.75</v>
      </c>
      <c r="P527" s="8">
        <f ca="1" t="shared" si="131"/>
        <v>0.766129032258065</v>
      </c>
      <c r="Q527" s="7">
        <f ca="1" t="shared" si="146"/>
        <v>52.7624</v>
      </c>
      <c r="R527" s="7">
        <f ca="1" t="shared" si="148"/>
        <v>8113.34119999988</v>
      </c>
      <c r="S527" s="14">
        <f ca="1" t="shared" si="132"/>
        <v>-0.0150686606697213</v>
      </c>
      <c r="T527" s="15">
        <f ca="1" t="shared" si="133"/>
        <v>0.741935483870968</v>
      </c>
      <c r="U527" s="14">
        <f ca="1" t="shared" si="134"/>
        <v>0.0457310605943528</v>
      </c>
      <c r="V527" s="9">
        <f ca="1" t="shared" si="135"/>
        <v>-2.03181187731399</v>
      </c>
      <c r="W527" s="16">
        <f ca="1" t="shared" si="141"/>
        <v>0.707563266088377</v>
      </c>
      <c r="X527" s="17">
        <f ca="1" t="shared" si="136"/>
        <v>-0.00227768072758953</v>
      </c>
      <c r="Y527" s="9">
        <f ca="1" t="shared" si="137"/>
        <v>0.121705221968644</v>
      </c>
      <c r="Z527" s="5">
        <f ca="1" t="shared" si="138"/>
        <v>0.0687248348061625</v>
      </c>
      <c r="AA527">
        <f ca="1" t="shared" si="147"/>
        <v>0</v>
      </c>
      <c r="AB527">
        <f ca="1" t="shared" si="143"/>
        <v>9803.4896</v>
      </c>
      <c r="AC527">
        <f ca="1" t="shared" si="139"/>
        <v>0</v>
      </c>
      <c r="AD527" s="5">
        <f ca="1" t="shared" si="142"/>
        <v>0</v>
      </c>
      <c r="AE527">
        <f ca="1">IF(X527&gt;=$Y$1,I527,0)</f>
        <v>0</v>
      </c>
    </row>
    <row r="528" spans="1:31">
      <c r="A528" cm="1">
        <f ca="1" t="array" ref="A528">INDEX(Sheet1!$A$2:$J$621,RANDBETWEEN(1,COUNTA(Sheet1!$A$2:$A$621)),COLUMN(A527))</f>
        <v>3275605</v>
      </c>
      <c r="B528" t="str">
        <f ca="1">VLOOKUP($A528,Sheet1!$A$2:$J$621,COLUMN(B528)-COLUMN($B$4)+2,FALSE)</f>
        <v>2025-04-19 12:42:14</v>
      </c>
      <c r="C528" t="str">
        <f ca="1">VLOOKUP($A528,Sheet1!$A$2:$J$621,COLUMN(C528)-COLUMN($B$4)+2,FALSE)</f>
        <v>小单32.36  大双32.36  大单35.28</v>
      </c>
      <c r="D528" t="str">
        <f ca="1">VLOOKUP($A528,Sheet1!$A$2:$J$621,COLUMN(D528)-COLUMN($B$4)+2,FALSE)</f>
        <v>大单</v>
      </c>
      <c r="E528">
        <f ca="1">VLOOKUP($A528,Sheet1!$A$2:$J$621,COLUMN(E528)-COLUMN($B$4)+2,FALSE)</f>
        <v>100</v>
      </c>
      <c r="F528">
        <f ca="1">VLOOKUP($A528,Sheet1!$A$2:$J$621,COLUMN(F528)-COLUMN($B$4)+2,FALSE)</f>
        <v>12</v>
      </c>
      <c r="G528" t="str">
        <f ca="1">VLOOKUP($A528,Sheet1!$A$2:$J$621,COLUMN(G528)-COLUMN($B$4)+2,FALSE)</f>
        <v>小双</v>
      </c>
      <c r="H528">
        <f ca="1">VLOOKUP($A528,Sheet1!$A$2:$J$621,COLUMN(H528)-COLUMN($B$4)+2,FALSE)</f>
        <v>0</v>
      </c>
      <c r="I528">
        <f ca="1">VLOOKUP($A528,Sheet1!$A$2:$J$621,COLUMN(I528)-COLUMN($B$4)+2,FALSE)</f>
        <v>-100</v>
      </c>
      <c r="J528" t="str">
        <f ca="1">VLOOKUP($A528,Sheet1!$A$2:$J$621,COLUMN(J528)-COLUMN($B$4)+2,FALSE)</f>
        <v>否</v>
      </c>
      <c r="K528">
        <f ca="1" t="shared" si="144"/>
        <v>0</v>
      </c>
      <c r="L528" s="7">
        <f ca="1" t="shared" si="145"/>
        <v>0</v>
      </c>
      <c r="M528" s="7" cm="1">
        <f ca="1" t="array" ref="M528">IF(L527="",IF(OR(G527=0,G527=""),M527,""),IF(ROW()&lt;32,"",AVERAGE(IF(OFFSET(L$2,ROW()-31,0,30,1)&lt;&gt;"",OFFSET(L$2,ROW()-31,0,30,1)))))</f>
        <v>0.724137931034483</v>
      </c>
      <c r="N528" s="8">
        <f ca="1" t="shared" si="140"/>
        <v>0.774193548387097</v>
      </c>
      <c r="O528" s="7">
        <f ca="1" t="array" ref="O528">IF(L527="","",IF(ROW()&lt;32,"",AVERAGE(IF(OFFSET(L$2,ROW()-21,0,20,1)&lt;&gt;"",OFFSET(L$2,ROW()-21,0,20,1)))))</f>
        <v>0.7</v>
      </c>
      <c r="P528" s="8">
        <f ca="1" t="shared" si="131"/>
        <v>0.719354838709677</v>
      </c>
      <c r="Q528" s="7">
        <f ca="1" t="shared" si="146"/>
        <v>-100</v>
      </c>
      <c r="R528" s="7">
        <f ca="1" t="shared" si="148"/>
        <v>8013.34119999988</v>
      </c>
      <c r="S528" s="14">
        <f ca="1" t="shared" si="132"/>
        <v>-0.0144528367307714</v>
      </c>
      <c r="T528" s="15">
        <f ca="1" t="shared" si="133"/>
        <v>0.774193548387097</v>
      </c>
      <c r="U528" s="14">
        <f ca="1" t="shared" si="134"/>
        <v>0.0457310605943528</v>
      </c>
      <c r="V528" s="9">
        <f ca="1" t="shared" si="135"/>
        <v>-2.02716978329307</v>
      </c>
      <c r="W528" s="16">
        <f ca="1" t="shared" si="141"/>
        <v>0.819843830959285</v>
      </c>
      <c r="X528" s="17">
        <f ca="1" t="shared" si="136"/>
        <v>0.0160509452465034</v>
      </c>
      <c r="Y528" s="9">
        <f ca="1" t="shared" si="137"/>
        <v>0.114991136425787</v>
      </c>
      <c r="Z528" s="5">
        <f ca="1" t="shared" si="138"/>
        <v>0.0688796003031076</v>
      </c>
      <c r="AA528">
        <f ca="1" t="shared" si="147"/>
        <v>0</v>
      </c>
      <c r="AB528">
        <f ca="1" t="shared" si="143"/>
        <v>9803.4896</v>
      </c>
      <c r="AC528">
        <f ca="1" t="shared" si="139"/>
        <v>0</v>
      </c>
      <c r="AD528" s="5">
        <f ca="1" t="shared" si="142"/>
        <v>0</v>
      </c>
      <c r="AE528">
        <f ca="1">IF(X528&gt;=$Y$1,I528,0)</f>
        <v>0</v>
      </c>
    </row>
    <row r="529" spans="1:31">
      <c r="A529" cm="1">
        <f ca="1" t="array" ref="A529">INDEX(Sheet1!$A$2:$J$621,RANDBETWEEN(1,COUNTA(Sheet1!$A$2:$A$621)),COLUMN(A528))</f>
        <v>3275760</v>
      </c>
      <c r="B529" t="str">
        <f ca="1">VLOOKUP($A529,Sheet1!$A$2:$J$621,COLUMN(B529)-COLUMN($B$4)+2,FALSE)</f>
        <v>2025-04-19 22:17:50</v>
      </c>
      <c r="C529" t="str">
        <f ca="1">VLOOKUP($A529,Sheet1!$A$2:$J$621,COLUMN(C529)-COLUMN($B$4)+2,FALSE)</f>
        <v>小单32.36  小双35.28  大双32.36</v>
      </c>
      <c r="D529" t="str">
        <f ca="1">VLOOKUP($A529,Sheet1!$A$2:$J$621,COLUMN(D529)-COLUMN($B$4)+2,FALSE)</f>
        <v>小双</v>
      </c>
      <c r="E529">
        <f ca="1">VLOOKUP($A529,Sheet1!$A$2:$J$621,COLUMN(E529)-COLUMN($B$4)+2,FALSE)</f>
        <v>100</v>
      </c>
      <c r="F529">
        <f ca="1">VLOOKUP($A529,Sheet1!$A$2:$J$621,COLUMN(F529)-COLUMN($B$4)+2,FALSE)</f>
        <v>13</v>
      </c>
      <c r="G529" t="str">
        <f ca="1">VLOOKUP($A529,Sheet1!$A$2:$J$621,COLUMN(G529)-COLUMN($B$4)+2,FALSE)</f>
        <v>小单</v>
      </c>
      <c r="H529">
        <f ca="1">VLOOKUP($A529,Sheet1!$A$2:$J$621,COLUMN(H529)-COLUMN($B$4)+2,FALSE)</f>
        <v>0</v>
      </c>
      <c r="I529">
        <f ca="1">VLOOKUP($A529,Sheet1!$A$2:$J$621,COLUMN(I529)-COLUMN($B$4)+2,FALSE)</f>
        <v>-100</v>
      </c>
      <c r="J529" t="str">
        <f ca="1">VLOOKUP($A529,Sheet1!$A$2:$J$621,COLUMN(J529)-COLUMN($B$4)+2,FALSE)</f>
        <v>否</v>
      </c>
      <c r="K529">
        <f ca="1" t="shared" si="144"/>
        <v>0</v>
      </c>
      <c r="L529" s="7">
        <f ca="1" t="shared" si="145"/>
        <v>1</v>
      </c>
      <c r="M529" s="7" cm="1">
        <f ca="1" t="array" ref="M529">IF(L528="",IF(OR(G528=0,G528=""),M528,""),IF(ROW()&lt;32,"",AVERAGE(IF(OFFSET(L$2,ROW()-31,0,30,1)&lt;&gt;"",OFFSET(L$2,ROW()-31,0,30,1)))))</f>
        <v>0.758620689655172</v>
      </c>
      <c r="N529" s="8">
        <f ca="1" t="shared" si="140"/>
        <v>0.67741935483871</v>
      </c>
      <c r="O529" s="7">
        <f ca="1" t="array" ref="O529">IF(L528="","",IF(ROW()&lt;32,"",AVERAGE(IF(OFFSET(L$2,ROW()-21,0,20,1)&lt;&gt;"",OFFSET(L$2,ROW()-21,0,20,1)))))</f>
        <v>0.7</v>
      </c>
      <c r="P529" s="8">
        <f ca="1" t="shared" si="131"/>
        <v>0.654838709677419</v>
      </c>
      <c r="Q529" s="7">
        <f ca="1" t="shared" si="146"/>
        <v>-68.1</v>
      </c>
      <c r="R529" s="7">
        <f ca="1" t="shared" si="148"/>
        <v>7945.24119999988</v>
      </c>
      <c r="S529" s="14">
        <f ca="1" t="shared" si="132"/>
        <v>-0.014629345978332</v>
      </c>
      <c r="T529" s="15">
        <f ca="1" t="shared" si="133"/>
        <v>0.67741935483871</v>
      </c>
      <c r="U529" s="14">
        <f ca="1" t="shared" si="134"/>
        <v>0.0457310605943528</v>
      </c>
      <c r="V529" s="9">
        <f ca="1" t="shared" si="135"/>
        <v>-2.02096376818552</v>
      </c>
      <c r="W529" s="16">
        <f ca="1" t="shared" si="141"/>
        <v>0.711179661525385</v>
      </c>
      <c r="X529" s="17">
        <f ca="1" t="shared" si="136"/>
        <v>-0.0136026616700769</v>
      </c>
      <c r="Y529" s="9">
        <f ca="1" t="shared" si="137"/>
        <v>0.107073246824128</v>
      </c>
      <c r="Z529" s="5">
        <f ca="1" t="shared" si="138"/>
        <v>0.069550701530697</v>
      </c>
      <c r="AA529">
        <f ca="1" t="shared" si="147"/>
        <v>0</v>
      </c>
      <c r="AB529">
        <f ca="1" t="shared" si="143"/>
        <v>9803.4896</v>
      </c>
      <c r="AC529">
        <f ca="1" t="shared" si="139"/>
        <v>0</v>
      </c>
      <c r="AD529" s="5">
        <f ca="1" t="shared" si="142"/>
        <v>0</v>
      </c>
      <c r="AE529">
        <f ca="1">IF(X529&gt;=$Y$1,I529,0)</f>
        <v>0</v>
      </c>
    </row>
    <row r="530" spans="1:31">
      <c r="A530" cm="1">
        <f ca="1" t="array" ref="A530">INDEX(Sheet1!$A$2:$J$621,RANDBETWEEN(1,COUNTA(Sheet1!$A$2:$A$621)),COLUMN(A529))</f>
        <v>3275622</v>
      </c>
      <c r="B530" t="str">
        <f ca="1">VLOOKUP($A530,Sheet1!$A$2:$J$621,COLUMN(B530)-COLUMN($B$4)+2,FALSE)</f>
        <v>2025-04-19 13:41:48</v>
      </c>
      <c r="C530" t="str">
        <f ca="1">VLOOKUP($A530,Sheet1!$A$2:$J$621,COLUMN(C530)-COLUMN($B$4)+2,FALSE)</f>
        <v>大双31.45  小双34.28  大单34.28</v>
      </c>
      <c r="D530" t="str">
        <f ca="1">VLOOKUP($A530,Sheet1!$A$2:$J$621,COLUMN(D530)-COLUMN($B$4)+2,FALSE)</f>
        <v>大双</v>
      </c>
      <c r="E530">
        <f ca="1">VLOOKUP($A530,Sheet1!$A$2:$J$621,COLUMN(E530)-COLUMN($B$4)+2,FALSE)</f>
        <v>100.01</v>
      </c>
      <c r="F530">
        <f ca="1">VLOOKUP($A530,Sheet1!$A$2:$J$621,COLUMN(F530)-COLUMN($B$4)+2,FALSE)</f>
        <v>20</v>
      </c>
      <c r="G530" t="str">
        <f ca="1">VLOOKUP($A530,Sheet1!$A$2:$J$621,COLUMN(G530)-COLUMN($B$4)+2,FALSE)</f>
        <v>大双</v>
      </c>
      <c r="H530">
        <f ca="1">VLOOKUP($A530,Sheet1!$A$2:$J$621,COLUMN(H530)-COLUMN($B$4)+2,FALSE)</f>
        <v>148.444</v>
      </c>
      <c r="I530">
        <f ca="1">VLOOKUP($A530,Sheet1!$A$2:$J$621,COLUMN(I530)-COLUMN($B$4)+2,FALSE)</f>
        <v>48.434</v>
      </c>
      <c r="J530" t="str">
        <f ca="1">VLOOKUP($A530,Sheet1!$A$2:$J$621,COLUMN(J530)-COLUMN($B$4)+2,FALSE)</f>
        <v>是</v>
      </c>
      <c r="K530">
        <f ca="1" t="shared" si="144"/>
        <v>1</v>
      </c>
      <c r="L530" s="7">
        <f ca="1" t="shared" si="145"/>
        <v>1</v>
      </c>
      <c r="M530" s="7" cm="1">
        <f ca="1" t="array" ref="M530">IF(L529="",IF(OR(G529=0,G529=""),M529,""),IF(ROW()&lt;32,"",AVERAGE(IF(OFFSET(L$2,ROW()-31,0,30,1)&lt;&gt;"",OFFSET(L$2,ROW()-31,0,30,1)))))</f>
        <v>0.758620689655172</v>
      </c>
      <c r="N530" s="8">
        <f ca="1" t="shared" si="140"/>
        <v>0.774193548387097</v>
      </c>
      <c r="O530" s="7">
        <f ca="1" t="array" ref="O530">IF(L529="","",IF(ROW()&lt;32,"",AVERAGE(IF(OFFSET(L$2,ROW()-21,0,20,1)&lt;&gt;"",OFFSET(L$2,ROW()-21,0,20,1)))))</f>
        <v>0.75</v>
      </c>
      <c r="P530" s="8">
        <f ca="1" t="shared" si="131"/>
        <v>0.766129032258065</v>
      </c>
      <c r="Q530" s="7">
        <f ca="1" t="shared" si="146"/>
        <v>48.434</v>
      </c>
      <c r="R530" s="7">
        <f ca="1" t="shared" si="148"/>
        <v>7993.67519999988</v>
      </c>
      <c r="S530" s="14">
        <f ca="1" t="shared" si="132"/>
        <v>-0.0287876449794509</v>
      </c>
      <c r="T530" s="15">
        <f ca="1" t="shared" si="133"/>
        <v>0.774193548387097</v>
      </c>
      <c r="U530" s="14">
        <f ca="1" t="shared" si="134"/>
        <v>0.0457310605943528</v>
      </c>
      <c r="V530" s="9">
        <f ca="1" t="shared" si="135"/>
        <v>-2.06010301161036</v>
      </c>
      <c r="W530" s="16">
        <f ca="1" t="shared" si="141"/>
        <v>0.711185587627491</v>
      </c>
      <c r="X530" s="17">
        <f ca="1" t="shared" si="136"/>
        <v>-0.00240864439300881</v>
      </c>
      <c r="Y530" s="9">
        <f ca="1" t="shared" si="137"/>
        <v>0.10088947980334</v>
      </c>
      <c r="Z530" s="5">
        <f ca="1" t="shared" si="138"/>
        <v>0.0707524761996866</v>
      </c>
      <c r="AA530">
        <f ca="1" t="shared" si="147"/>
        <v>0</v>
      </c>
      <c r="AB530">
        <f ca="1" t="shared" si="143"/>
        <v>9803.4896</v>
      </c>
      <c r="AC530">
        <f ca="1" t="shared" si="139"/>
        <v>1</v>
      </c>
      <c r="AD530" s="5">
        <f ca="1" t="shared" si="142"/>
        <v>0</v>
      </c>
      <c r="AE530">
        <f ca="1">IF(X530&gt;=$Y$1,I530,0)</f>
        <v>0</v>
      </c>
    </row>
    <row r="531" spans="1:31">
      <c r="A531" cm="1">
        <f ca="1" t="array" ref="A531">INDEX(Sheet1!$A$2:$J$621,RANDBETWEEN(1,COUNTA(Sheet1!$A$2:$A$621)),COLUMN(A530))</f>
        <v>3276067</v>
      </c>
      <c r="B531" t="str">
        <f ca="1">VLOOKUP($A531,Sheet1!$A$2:$J$621,COLUMN(B531)-COLUMN($B$4)+2,FALSE)</f>
        <v>2025-04-20 16:12:13</v>
      </c>
      <c r="C531" t="str">
        <f ca="1">VLOOKUP($A531,Sheet1!$A$2:$J$621,COLUMN(C531)-COLUMN($B$4)+2,FALSE)</f>
        <v>小单32.36  大双32.36  大单35.28</v>
      </c>
      <c r="D531" t="str">
        <f ca="1">VLOOKUP($A531,Sheet1!$A$2:$J$621,COLUMN(D531)-COLUMN($B$4)+2,FALSE)</f>
        <v>大单</v>
      </c>
      <c r="E531">
        <f ca="1">VLOOKUP($A531,Sheet1!$A$2:$J$621,COLUMN(E531)-COLUMN($B$4)+2,FALSE)</f>
        <v>100</v>
      </c>
      <c r="F531">
        <f ca="1">VLOOKUP($A531,Sheet1!$A$2:$J$621,COLUMN(F531)-COLUMN($B$4)+2,FALSE)</f>
        <v>12</v>
      </c>
      <c r="G531" t="str">
        <f ca="1">VLOOKUP($A531,Sheet1!$A$2:$J$621,COLUMN(G531)-COLUMN($B$4)+2,FALSE)</f>
        <v>小双</v>
      </c>
      <c r="H531">
        <f ca="1">VLOOKUP($A531,Sheet1!$A$2:$J$621,COLUMN(H531)-COLUMN($B$4)+2,FALSE)</f>
        <v>0</v>
      </c>
      <c r="I531">
        <f ca="1">VLOOKUP($A531,Sheet1!$A$2:$J$621,COLUMN(I531)-COLUMN($B$4)+2,FALSE)</f>
        <v>-100</v>
      </c>
      <c r="J531" t="str">
        <f ca="1">VLOOKUP($A531,Sheet1!$A$2:$J$621,COLUMN(J531)-COLUMN($B$4)+2,FALSE)</f>
        <v>否</v>
      </c>
      <c r="K531">
        <f ca="1" t="shared" si="144"/>
        <v>0</v>
      </c>
      <c r="L531" s="7">
        <f ca="1" t="shared" si="145"/>
        <v>0</v>
      </c>
      <c r="M531" s="7" cm="1">
        <f ca="1" t="array" ref="M531">IF(L530="",IF(OR(G530=0,G530=""),M530,""),IF(ROW()&lt;32,"",AVERAGE(IF(OFFSET(L$2,ROW()-31,0,30,1)&lt;&gt;"",OFFSET(L$2,ROW()-31,0,30,1)))))</f>
        <v>0.724137931034483</v>
      </c>
      <c r="N531" s="8">
        <f ca="1" t="shared" si="140"/>
        <v>0.774193548387097</v>
      </c>
      <c r="O531" s="7">
        <f ca="1" t="array" ref="O531">IF(L530="","",IF(ROW()&lt;32,"",AVERAGE(IF(OFFSET(L$2,ROW()-21,0,20,1)&lt;&gt;"",OFFSET(L$2,ROW()-21,0,20,1)))))</f>
        <v>0.7</v>
      </c>
      <c r="P531" s="8">
        <f ca="1" t="shared" si="131"/>
        <v>0.719354838709677</v>
      </c>
      <c r="Q531" s="7">
        <f ca="1" t="shared" si="146"/>
        <v>-100</v>
      </c>
      <c r="R531" s="7">
        <f ca="1" t="shared" si="148"/>
        <v>7893.67519999988</v>
      </c>
      <c r="S531" s="14">
        <f ca="1" t="shared" si="132"/>
        <v>-0.0286168419456263</v>
      </c>
      <c r="T531" s="15">
        <f ca="1" t="shared" si="133"/>
        <v>0.774193548387097</v>
      </c>
      <c r="U531" s="14">
        <f ca="1" t="shared" si="134"/>
        <v>0.0457310605943528</v>
      </c>
      <c r="V531" s="9">
        <f ca="1" t="shared" si="135"/>
        <v>-2.09819113570527</v>
      </c>
      <c r="W531" s="16">
        <f ca="1" t="shared" si="141"/>
        <v>0.711185587627491</v>
      </c>
      <c r="X531" s="17">
        <f ca="1" t="shared" si="136"/>
        <v>-0.00616621589235208</v>
      </c>
      <c r="Y531" s="9">
        <f ca="1" t="shared" si="137"/>
        <v>0.0938777338127488</v>
      </c>
      <c r="Z531" s="5">
        <f ca="1" t="shared" si="138"/>
        <v>0.070591115174517</v>
      </c>
      <c r="AA531">
        <f ca="1" t="shared" si="147"/>
        <v>0</v>
      </c>
      <c r="AB531">
        <f ca="1" t="shared" si="143"/>
        <v>9803.4896</v>
      </c>
      <c r="AC531">
        <f ca="1" t="shared" si="139"/>
        <v>0</v>
      </c>
      <c r="AD531" s="5">
        <f ca="1" t="shared" si="142"/>
        <v>0</v>
      </c>
      <c r="AE531">
        <f ca="1">IF(X531&gt;=$Y$1,I531,0)</f>
        <v>0</v>
      </c>
    </row>
    <row r="532" spans="1:31">
      <c r="A532" cm="1">
        <f ca="1" t="array" ref="A532">INDEX(Sheet1!$A$2:$J$621,RANDBETWEEN(1,COUNTA(Sheet1!$A$2:$A$621)),COLUMN(A531))</f>
        <v>3275542</v>
      </c>
      <c r="B532" t="str">
        <f ca="1">VLOOKUP($A532,Sheet1!$A$2:$J$621,COLUMN(B532)-COLUMN($B$4)+2,FALSE)</f>
        <v>2025-04-19 09:01:45</v>
      </c>
      <c r="C532" t="str">
        <f ca="1">VLOOKUP($A532,Sheet1!$A$2:$J$621,COLUMN(C532)-COLUMN($B$4)+2,FALSE)</f>
        <v>小单31.45  小双34.28  大单34.28</v>
      </c>
      <c r="D532" t="str">
        <f ca="1">VLOOKUP($A532,Sheet1!$A$2:$J$621,COLUMN(D532)-COLUMN($B$4)+2,FALSE)</f>
        <v>小单</v>
      </c>
      <c r="E532">
        <f ca="1">VLOOKUP($A532,Sheet1!$A$2:$J$621,COLUMN(E532)-COLUMN($B$4)+2,FALSE)</f>
        <v>100.01</v>
      </c>
      <c r="F532">
        <f ca="1">VLOOKUP($A532,Sheet1!$A$2:$J$621,COLUMN(F532)-COLUMN($B$4)+2,FALSE)</f>
        <v>16</v>
      </c>
      <c r="G532" t="str">
        <f ca="1">VLOOKUP($A532,Sheet1!$A$2:$J$621,COLUMN(G532)-COLUMN($B$4)+2,FALSE)</f>
        <v>大双</v>
      </c>
      <c r="H532">
        <f ca="1">VLOOKUP($A532,Sheet1!$A$2:$J$621,COLUMN(H532)-COLUMN($B$4)+2,FALSE)</f>
        <v>0</v>
      </c>
      <c r="I532">
        <f ca="1">VLOOKUP($A532,Sheet1!$A$2:$J$621,COLUMN(I532)-COLUMN($B$4)+2,FALSE)</f>
        <v>-100.01</v>
      </c>
      <c r="J532" t="str">
        <f ca="1">VLOOKUP($A532,Sheet1!$A$2:$J$621,COLUMN(J532)-COLUMN($B$4)+2,FALSE)</f>
        <v>否</v>
      </c>
      <c r="K532">
        <f ca="1" t="shared" si="144"/>
        <v>0</v>
      </c>
      <c r="L532" s="7">
        <f ca="1" t="shared" si="145"/>
        <v>0</v>
      </c>
      <c r="M532" s="7" cm="1">
        <f ca="1" t="array" ref="M532">IF(L531="",IF(OR(G531=0,G531=""),M531,""),IF(ROW()&lt;32,"",AVERAGE(IF(OFFSET(L$2,ROW()-31,0,30,1)&lt;&gt;"",OFFSET(L$2,ROW()-31,0,30,1)))))</f>
        <v>0.7</v>
      </c>
      <c r="N532" s="8">
        <f ca="1" t="shared" si="140"/>
        <v>0.67741935483871</v>
      </c>
      <c r="O532" s="7">
        <f ca="1" t="array" ref="O532">IF(L531="","",IF(ROW()&lt;32,"",AVERAGE(IF(OFFSET(L$2,ROW()-21,0,20,1)&lt;&gt;"",OFFSET(L$2,ROW()-21,0,20,1)))))</f>
        <v>0.65</v>
      </c>
      <c r="P532" s="8">
        <f ca="1" t="shared" si="131"/>
        <v>0.608064516129032</v>
      </c>
      <c r="Q532" s="7">
        <f ca="1" t="shared" si="146"/>
        <v>-100.01</v>
      </c>
      <c r="R532" s="7">
        <f ca="1" t="shared" si="148"/>
        <v>7793.66519999988</v>
      </c>
      <c r="S532" s="14">
        <f ca="1" t="shared" si="132"/>
        <v>-0.0407687387108887</v>
      </c>
      <c r="T532" s="15">
        <f ca="1" t="shared" si="133"/>
        <v>0.67741935483871</v>
      </c>
      <c r="U532" s="14">
        <f ca="1" t="shared" si="134"/>
        <v>0.0468771251143707</v>
      </c>
      <c r="V532" s="9">
        <f ca="1" t="shared" si="135"/>
        <v>-2.1556336734194</v>
      </c>
      <c r="W532" s="16">
        <f ca="1" t="shared" si="141"/>
        <v>0.619236662359239</v>
      </c>
      <c r="X532" s="17">
        <f ca="1" t="shared" si="136"/>
        <v>-0.0444495892858523</v>
      </c>
      <c r="Y532" s="9">
        <f ca="1" t="shared" si="137"/>
        <v>0.0856945263633436</v>
      </c>
      <c r="Z532" s="5">
        <f ca="1" t="shared" si="138"/>
        <v>0.0719104755532559</v>
      </c>
      <c r="AA532">
        <f ca="1" t="shared" si="147"/>
        <v>0</v>
      </c>
      <c r="AB532">
        <f ca="1" t="shared" si="143"/>
        <v>9803.4896</v>
      </c>
      <c r="AC532">
        <f ca="1" t="shared" si="139"/>
        <v>0</v>
      </c>
      <c r="AD532" s="5">
        <f ca="1" t="shared" si="142"/>
        <v>0</v>
      </c>
      <c r="AE532">
        <f ca="1">IF(X532&gt;=$Y$1,I532,0)</f>
        <v>0</v>
      </c>
    </row>
    <row r="533" spans="1:31">
      <c r="A533" cm="1">
        <f ca="1" t="array" ref="A533">INDEX(Sheet1!$A$2:$J$621,RANDBETWEEN(1,COUNTA(Sheet1!$A$2:$A$621)),COLUMN(A532))</f>
        <v>3275432</v>
      </c>
      <c r="B533" t="str">
        <f ca="1">VLOOKUP($A533,Sheet1!$A$2:$J$621,COLUMN(B533)-COLUMN($B$4)+2,FALSE)</f>
        <v>2025-04-19 02:36:45</v>
      </c>
      <c r="C533" t="str">
        <f ca="1">VLOOKUP($A533,Sheet1!$A$2:$J$621,COLUMN(C533)-COLUMN($B$4)+2,FALSE)</f>
        <v>小单32.36  大双32.36  大单35.28</v>
      </c>
      <c r="D533" t="str">
        <f ca="1">VLOOKUP($A533,Sheet1!$A$2:$J$621,COLUMN(D533)-COLUMN($B$4)+2,FALSE)</f>
        <v>大单</v>
      </c>
      <c r="E533">
        <f ca="1">VLOOKUP($A533,Sheet1!$A$2:$J$621,COLUMN(E533)-COLUMN($B$4)+2,FALSE)</f>
        <v>100</v>
      </c>
      <c r="F533">
        <f ca="1">VLOOKUP($A533,Sheet1!$A$2:$J$621,COLUMN(F533)-COLUMN($B$4)+2,FALSE)</f>
        <v>11</v>
      </c>
      <c r="G533" t="str">
        <f ca="1">VLOOKUP($A533,Sheet1!$A$2:$J$621,COLUMN(G533)-COLUMN($B$4)+2,FALSE)</f>
        <v>小单</v>
      </c>
      <c r="H533">
        <f ca="1">VLOOKUP($A533,Sheet1!$A$2:$J$621,COLUMN(H533)-COLUMN($B$4)+2,FALSE)</f>
        <v>152.7392</v>
      </c>
      <c r="I533">
        <f ca="1">VLOOKUP($A533,Sheet1!$A$2:$J$621,COLUMN(I533)-COLUMN($B$4)+2,FALSE)</f>
        <v>52.7392</v>
      </c>
      <c r="J533" t="str">
        <f ca="1">VLOOKUP($A533,Sheet1!$A$2:$J$621,COLUMN(J533)-COLUMN($B$4)+2,FALSE)</f>
        <v>是</v>
      </c>
      <c r="K533">
        <f ca="1" t="shared" si="144"/>
        <v>1</v>
      </c>
      <c r="L533" s="7">
        <f ca="1" t="shared" si="145"/>
        <v>1</v>
      </c>
      <c r="M533" s="7" cm="1">
        <f ca="1" t="array" ref="M533">IF(L532="",IF(OR(G532=0,G532=""),M532,""),IF(ROW()&lt;32,"",AVERAGE(IF(OFFSET(L$2,ROW()-31,0,30,1)&lt;&gt;"",OFFSET(L$2,ROW()-31,0,30,1)))))</f>
        <v>0.7</v>
      </c>
      <c r="N533" s="8">
        <f ca="1" t="shared" si="140"/>
        <v>0.654838709677419</v>
      </c>
      <c r="O533" s="7">
        <f ca="1" t="array" ref="O533">IF(L532="","",IF(ROW()&lt;32,"",AVERAGE(IF(OFFSET(L$2,ROW()-21,0,20,1)&lt;&gt;"",OFFSET(L$2,ROW()-21,0,20,1)))))</f>
        <v>0.7</v>
      </c>
      <c r="P533" s="8">
        <f ca="1" t="shared" si="131"/>
        <v>0.654838709677419</v>
      </c>
      <c r="Q533" s="7">
        <f ca="1" t="shared" si="146"/>
        <v>52.7392</v>
      </c>
      <c r="R533" s="7">
        <f ca="1" t="shared" si="148"/>
        <v>7846.40439999988</v>
      </c>
      <c r="S533" s="14">
        <f ca="1" t="shared" si="132"/>
        <v>-0.058952846030442</v>
      </c>
      <c r="T533" s="15">
        <f ca="1" t="shared" si="133"/>
        <v>0.654838709677419</v>
      </c>
      <c r="U533" s="14">
        <f ca="1" t="shared" si="134"/>
        <v>0.058952846030442</v>
      </c>
      <c r="V533" s="9">
        <f ca="1" t="shared" si="135"/>
        <v>-2.26339999408565</v>
      </c>
      <c r="W533" s="16">
        <f ca="1" t="shared" si="141"/>
        <v>0.575003892606904</v>
      </c>
      <c r="X533" s="17">
        <f ca="1" t="shared" si="136"/>
        <v>-0.0732435758306558</v>
      </c>
      <c r="Y533" s="9">
        <f ca="1" t="shared" si="137"/>
        <v>0.0766934487530911</v>
      </c>
      <c r="Z533" s="5">
        <f ca="1" t="shared" si="138"/>
        <v>0.0743017061575628</v>
      </c>
      <c r="AA533">
        <f ca="1" t="shared" si="147"/>
        <v>0</v>
      </c>
      <c r="AB533">
        <f ca="1" t="shared" si="143"/>
        <v>9803.4896</v>
      </c>
      <c r="AC533">
        <f ca="1" t="shared" si="139"/>
        <v>0</v>
      </c>
      <c r="AD533" s="5">
        <f ca="1" t="shared" si="142"/>
        <v>0</v>
      </c>
      <c r="AE533">
        <f ca="1">IF(X533&gt;=$Y$1,I533,0)</f>
        <v>0</v>
      </c>
    </row>
    <row r="534" spans="1:31">
      <c r="A534" cm="1">
        <f ca="1" t="array" ref="A534">INDEX(Sheet1!$A$2:$J$621,RANDBETWEEN(1,COUNTA(Sheet1!$A$2:$A$621)),COLUMN(A533))</f>
        <v>3275603</v>
      </c>
      <c r="B534" t="str">
        <f ca="1">VLOOKUP($A534,Sheet1!$A$2:$J$621,COLUMN(B534)-COLUMN($B$4)+2,FALSE)</f>
        <v>2025-04-19 12:35:12</v>
      </c>
      <c r="C534" t="str">
        <f ca="1">VLOOKUP($A534,Sheet1!$A$2:$J$621,COLUMN(C534)-COLUMN($B$4)+2,FALSE)</f>
        <v>小单32.36  大双32.36  大单35.28</v>
      </c>
      <c r="D534" t="str">
        <f ca="1">VLOOKUP($A534,Sheet1!$A$2:$J$621,COLUMN(D534)-COLUMN($B$4)+2,FALSE)</f>
        <v>大单</v>
      </c>
      <c r="E534">
        <f ca="1">VLOOKUP($A534,Sheet1!$A$2:$J$621,COLUMN(E534)-COLUMN($B$4)+2,FALSE)</f>
        <v>100</v>
      </c>
      <c r="F534">
        <f ca="1">VLOOKUP($A534,Sheet1!$A$2:$J$621,COLUMN(F534)-COLUMN($B$4)+2,FALSE)</f>
        <v>14</v>
      </c>
      <c r="G534" t="str">
        <f ca="1">VLOOKUP($A534,Sheet1!$A$2:$J$621,COLUMN(G534)-COLUMN($B$4)+2,FALSE)</f>
        <v>大双</v>
      </c>
      <c r="H534">
        <f ca="1">VLOOKUP($A534,Sheet1!$A$2:$J$621,COLUMN(H534)-COLUMN($B$4)+2,FALSE)</f>
        <v>0</v>
      </c>
      <c r="I534">
        <f ca="1">VLOOKUP($A534,Sheet1!$A$2:$J$621,COLUMN(I534)-COLUMN($B$4)+2,FALSE)</f>
        <v>-100</v>
      </c>
      <c r="J534" t="str">
        <f ca="1">VLOOKUP($A534,Sheet1!$A$2:$J$621,COLUMN(J534)-COLUMN($B$4)+2,FALSE)</f>
        <v>否</v>
      </c>
      <c r="K534">
        <f ca="1" t="shared" si="144"/>
        <v>0</v>
      </c>
      <c r="L534" s="7">
        <f ca="1" t="shared" si="145"/>
        <v>1</v>
      </c>
      <c r="M534" s="7" cm="1">
        <f ca="1" t="array" ref="M534">IF(L533="",IF(OR(G533=0,G533=""),M533,""),IF(ROW()&lt;32,"",AVERAGE(IF(OFFSET(L$2,ROW()-31,0,30,1)&lt;&gt;"",OFFSET(L$2,ROW()-31,0,30,1)))))</f>
        <v>0.733333333333333</v>
      </c>
      <c r="N534" s="8">
        <f ca="1" t="shared" si="140"/>
        <v>0.719354838709677</v>
      </c>
      <c r="O534" s="7">
        <f ca="1" t="array" ref="O534">IF(L533="","",IF(ROW()&lt;32,"",AVERAGE(IF(OFFSET(L$2,ROW()-21,0,20,1)&lt;&gt;"",OFFSET(L$2,ROW()-21,0,20,1)))))</f>
        <v>0.7</v>
      </c>
      <c r="P534" s="8">
        <f ca="1" t="shared" si="131"/>
        <v>0.719354838709677</v>
      </c>
      <c r="Q534" s="7">
        <f ca="1" t="shared" si="146"/>
        <v>-68.1</v>
      </c>
      <c r="R534" s="7">
        <f ca="1" t="shared" si="148"/>
        <v>7778.30439999988</v>
      </c>
      <c r="S534" s="14">
        <f ca="1" t="shared" si="132"/>
        <v>-0.0410042795453366</v>
      </c>
      <c r="T534" s="15">
        <f ca="1" t="shared" si="133"/>
        <v>0.719354838709677</v>
      </c>
      <c r="U534" s="14">
        <f ca="1" t="shared" si="134"/>
        <v>0.0530543674148459</v>
      </c>
      <c r="V534" s="9">
        <f ca="1" t="shared" si="135"/>
        <v>-2.46108043474725</v>
      </c>
      <c r="W534" s="16">
        <f ca="1" t="shared" si="141"/>
        <v>0.575003892606904</v>
      </c>
      <c r="X534" s="17">
        <f ca="1" t="shared" si="136"/>
        <v>-0.0729542805601543</v>
      </c>
      <c r="Y534" s="9">
        <f ca="1" t="shared" si="137"/>
        <v>0.0672864527731105</v>
      </c>
      <c r="Z534" s="5">
        <f ca="1" t="shared" si="138"/>
        <v>0.0747862015325164</v>
      </c>
      <c r="AA534">
        <f ca="1" t="shared" si="147"/>
        <v>0</v>
      </c>
      <c r="AB534">
        <f ca="1" t="shared" si="143"/>
        <v>9803.4896</v>
      </c>
      <c r="AC534">
        <f ca="1" t="shared" si="139"/>
        <v>0</v>
      </c>
      <c r="AD534" s="5">
        <f ca="1" t="shared" si="142"/>
        <v>0</v>
      </c>
      <c r="AE534">
        <f ca="1">IF(X534&gt;=$Y$1,I534,0)</f>
        <v>0</v>
      </c>
    </row>
    <row r="535" spans="1:31">
      <c r="A535" cm="1">
        <f ca="1" t="array" ref="A535">INDEX(Sheet1!$A$2:$J$621,RANDBETWEEN(1,COUNTA(Sheet1!$A$2:$A$621)),COLUMN(A534))</f>
        <v>3275712</v>
      </c>
      <c r="B535" t="str">
        <f ca="1">VLOOKUP($A535,Sheet1!$A$2:$J$621,COLUMN(B535)-COLUMN($B$4)+2,FALSE)</f>
        <v>2025-04-19 18:56:43</v>
      </c>
      <c r="C535" t="str">
        <f ca="1">VLOOKUP($A535,Sheet1!$A$2:$J$621,COLUMN(C535)-COLUMN($B$4)+2,FALSE)</f>
        <v>小单31.45  小双34.28  大单34.28</v>
      </c>
      <c r="D535" t="str">
        <f ca="1">VLOOKUP($A535,Sheet1!$A$2:$J$621,COLUMN(D535)-COLUMN($B$4)+2,FALSE)</f>
        <v>小单</v>
      </c>
      <c r="E535">
        <f ca="1">VLOOKUP($A535,Sheet1!$A$2:$J$621,COLUMN(E535)-COLUMN($B$4)+2,FALSE)</f>
        <v>100.01</v>
      </c>
      <c r="F535">
        <f ca="1">VLOOKUP($A535,Sheet1!$A$2:$J$621,COLUMN(F535)-COLUMN($B$4)+2,FALSE)</f>
        <v>16</v>
      </c>
      <c r="G535" t="str">
        <f ca="1">VLOOKUP($A535,Sheet1!$A$2:$J$621,COLUMN(G535)-COLUMN($B$4)+2,FALSE)</f>
        <v>大双</v>
      </c>
      <c r="H535">
        <f ca="1">VLOOKUP($A535,Sheet1!$A$2:$J$621,COLUMN(H535)-COLUMN($B$4)+2,FALSE)</f>
        <v>0</v>
      </c>
      <c r="I535">
        <f ca="1">VLOOKUP($A535,Sheet1!$A$2:$J$621,COLUMN(I535)-COLUMN($B$4)+2,FALSE)</f>
        <v>-100.01</v>
      </c>
      <c r="J535" t="str">
        <f ca="1">VLOOKUP($A535,Sheet1!$A$2:$J$621,COLUMN(J535)-COLUMN($B$4)+2,FALSE)</f>
        <v>否</v>
      </c>
      <c r="K535">
        <f ca="1" t="shared" si="144"/>
        <v>0</v>
      </c>
      <c r="L535" s="7">
        <f ca="1" t="shared" si="145"/>
        <v>0</v>
      </c>
      <c r="M535" s="7" cm="1">
        <f ca="1" t="array" ref="M535">IF(L534="",IF(OR(G534=0,G534=""),M534,""),IF(ROW()&lt;32,"",AVERAGE(IF(OFFSET(L$2,ROW()-31,0,30,1)&lt;&gt;"",OFFSET(L$2,ROW()-31,0,30,1)))))</f>
        <v>0.7</v>
      </c>
      <c r="N535" s="8">
        <f ca="1" t="shared" si="140"/>
        <v>0.750537634408602</v>
      </c>
      <c r="O535" s="7">
        <f ca="1" t="array" ref="O535">IF(L534="","",IF(ROW()&lt;32,"",AVERAGE(IF(OFFSET(L$2,ROW()-21,0,20,1)&lt;&gt;"",OFFSET(L$2,ROW()-21,0,20,1)))))</f>
        <v>0.65</v>
      </c>
      <c r="P535" s="8">
        <f ca="1" t="shared" si="131"/>
        <v>0.67258064516129</v>
      </c>
      <c r="Q535" s="7">
        <f ca="1" t="shared" si="146"/>
        <v>-100.01</v>
      </c>
      <c r="R535" s="7">
        <f ca="1" t="shared" si="148"/>
        <v>7678.29439999988</v>
      </c>
      <c r="S535" s="14">
        <f ca="1" t="shared" si="132"/>
        <v>-0.0549207347913936</v>
      </c>
      <c r="T535" s="15">
        <f ca="1" t="shared" si="133"/>
        <v>0.750537634408602</v>
      </c>
      <c r="U535" s="14">
        <f ca="1" t="shared" si="134"/>
        <v>0.0549207347913936</v>
      </c>
      <c r="V535" s="9">
        <f ca="1" t="shared" si="135"/>
        <v>-2.47476496951298</v>
      </c>
      <c r="W535" s="16">
        <f ca="1" t="shared" si="141"/>
        <v>0.575007999542883</v>
      </c>
      <c r="X535" s="17">
        <f ca="1" t="shared" si="136"/>
        <v>-0.0728206109901256</v>
      </c>
      <c r="Y535" s="9">
        <f ca="1" t="shared" si="137"/>
        <v>0.0591773761522685</v>
      </c>
      <c r="Z535" s="5">
        <f ca="1" t="shared" si="138"/>
        <v>0.07633336712797</v>
      </c>
      <c r="AA535">
        <f ca="1" t="shared" si="147"/>
        <v>0</v>
      </c>
      <c r="AB535">
        <f ca="1" t="shared" si="143"/>
        <v>9803.4896</v>
      </c>
      <c r="AC535">
        <f ca="1" t="shared" si="139"/>
        <v>1</v>
      </c>
      <c r="AD535" s="5">
        <f ca="1" t="shared" si="142"/>
        <v>0</v>
      </c>
      <c r="AE535">
        <f ca="1">IF(X535&gt;=$Y$1,I535,0)</f>
        <v>0</v>
      </c>
    </row>
    <row r="536" spans="1:31">
      <c r="A536" cm="1">
        <f ca="1" t="array" ref="A536">INDEX(Sheet1!$A$2:$J$621,RANDBETWEEN(1,COUNTA(Sheet1!$A$2:$A$621)),COLUMN(A535))</f>
        <v>3275628</v>
      </c>
      <c r="B536" t="str">
        <f ca="1">VLOOKUP($A536,Sheet1!$A$2:$J$621,COLUMN(B536)-COLUMN($B$4)+2,FALSE)</f>
        <v>2025-04-19 14:02:42</v>
      </c>
      <c r="C536" t="str">
        <f ca="1">VLOOKUP($A536,Sheet1!$A$2:$J$621,COLUMN(C536)-COLUMN($B$4)+2,FALSE)</f>
        <v>大双31.45  小双34.28  大单34.28</v>
      </c>
      <c r="D536" t="str">
        <f ca="1">VLOOKUP($A536,Sheet1!$A$2:$J$621,COLUMN(D536)-COLUMN($B$4)+2,FALSE)</f>
        <v>大双</v>
      </c>
      <c r="E536">
        <f ca="1">VLOOKUP($A536,Sheet1!$A$2:$J$621,COLUMN(E536)-COLUMN($B$4)+2,FALSE)</f>
        <v>100.01</v>
      </c>
      <c r="F536">
        <f ca="1">VLOOKUP($A536,Sheet1!$A$2:$J$621,COLUMN(F536)-COLUMN($B$4)+2,FALSE)</f>
        <v>12</v>
      </c>
      <c r="G536" t="str">
        <f ca="1">VLOOKUP($A536,Sheet1!$A$2:$J$621,COLUMN(G536)-COLUMN($B$4)+2,FALSE)</f>
        <v>小双</v>
      </c>
      <c r="H536">
        <f ca="1">VLOOKUP($A536,Sheet1!$A$2:$J$621,COLUMN(H536)-COLUMN($B$4)+2,FALSE)</f>
        <v>148.4324</v>
      </c>
      <c r="I536">
        <f ca="1">VLOOKUP($A536,Sheet1!$A$2:$J$621,COLUMN(I536)-COLUMN($B$4)+2,FALSE)</f>
        <v>48.4224</v>
      </c>
      <c r="J536" t="str">
        <f ca="1">VLOOKUP($A536,Sheet1!$A$2:$J$621,COLUMN(J536)-COLUMN($B$4)+2,FALSE)</f>
        <v>是</v>
      </c>
      <c r="K536">
        <f ca="1" t="shared" si="144"/>
        <v>1</v>
      </c>
      <c r="L536" s="7">
        <f ca="1" t="shared" si="145"/>
        <v>1</v>
      </c>
      <c r="M536" s="7" cm="1">
        <f ca="1" t="array" ref="M536">IF(L535="",IF(OR(G535=0,G535=""),M535,""),IF(ROW()&lt;32,"",AVERAGE(IF(OFFSET(L$2,ROW()-31,0,30,1)&lt;&gt;"",OFFSET(L$2,ROW()-31,0,30,1)))))</f>
        <v>0.7</v>
      </c>
      <c r="N536" s="8">
        <f ca="1" t="shared" si="140"/>
        <v>0.654838709677419</v>
      </c>
      <c r="O536" s="7">
        <f ca="1" t="array" ref="O536">IF(L535="","",IF(ROW()&lt;32,"",AVERAGE(IF(OFFSET(L$2,ROW()-21,0,20,1)&lt;&gt;"",OFFSET(L$2,ROW()-21,0,20,1)))))</f>
        <v>0.65</v>
      </c>
      <c r="P536" s="8">
        <f ca="1" t="shared" si="131"/>
        <v>0.608064516129032</v>
      </c>
      <c r="Q536" s="7">
        <f ca="1" t="shared" si="146"/>
        <v>48.4224</v>
      </c>
      <c r="R536" s="7">
        <f ca="1" t="shared" si="148"/>
        <v>7726.71679999988</v>
      </c>
      <c r="S536" s="14">
        <f ca="1" t="shared" si="132"/>
        <v>-0.0592884317888248</v>
      </c>
      <c r="T536" s="15">
        <f ca="1" t="shared" si="133"/>
        <v>0.654838709677419</v>
      </c>
      <c r="U536" s="14">
        <f ca="1" t="shared" si="134"/>
        <v>0.0592884317888248</v>
      </c>
      <c r="V536" s="9">
        <f ca="1" t="shared" si="135"/>
        <v>-2.66353696670215</v>
      </c>
      <c r="W536" s="16">
        <f ca="1" t="shared" si="141"/>
        <v>0.504392936423814</v>
      </c>
      <c r="X536" s="17">
        <f ca="1" t="shared" si="136"/>
        <v>-0.120519720165645</v>
      </c>
      <c r="Y536" s="9">
        <f ca="1" t="shared" si="137"/>
        <v>0.0491294026589792</v>
      </c>
      <c r="Z536" s="5">
        <f ca="1" t="shared" si="138"/>
        <v>0.0794238713949601</v>
      </c>
      <c r="AA536">
        <f ca="1" t="shared" si="147"/>
        <v>0</v>
      </c>
      <c r="AB536">
        <f ca="1" t="shared" si="143"/>
        <v>9803.4896</v>
      </c>
      <c r="AC536">
        <f ca="1" t="shared" si="139"/>
        <v>0</v>
      </c>
      <c r="AD536" s="5">
        <f ca="1" t="shared" si="142"/>
        <v>0</v>
      </c>
      <c r="AE536">
        <f ca="1">IF(X536&gt;=$Y$1,I536,0)</f>
        <v>0</v>
      </c>
    </row>
    <row r="537" spans="1:31">
      <c r="A537" cm="1">
        <f ca="1" t="array" ref="A537">INDEX(Sheet1!$A$2:$J$621,RANDBETWEEN(1,COUNTA(Sheet1!$A$2:$A$621)),COLUMN(A536))</f>
        <v>3275934</v>
      </c>
      <c r="B537" t="str">
        <f ca="1">VLOOKUP($A537,Sheet1!$A$2:$J$621,COLUMN(B537)-COLUMN($B$4)+2,FALSE)</f>
        <v>2025-04-20 08:26:45</v>
      </c>
      <c r="C537" t="str">
        <f ca="1">VLOOKUP($A537,Sheet1!$A$2:$J$621,COLUMN(C537)-COLUMN($B$4)+2,FALSE)</f>
        <v>大双31.45  小双34.28  大单34.28</v>
      </c>
      <c r="D537" t="str">
        <f ca="1">VLOOKUP($A537,Sheet1!$A$2:$J$621,COLUMN(D537)-COLUMN($B$4)+2,FALSE)</f>
        <v>大双</v>
      </c>
      <c r="E537">
        <f ca="1">VLOOKUP($A537,Sheet1!$A$2:$J$621,COLUMN(E537)-COLUMN($B$4)+2,FALSE)</f>
        <v>100.01</v>
      </c>
      <c r="F537">
        <f ca="1">VLOOKUP($A537,Sheet1!$A$2:$J$621,COLUMN(F537)-COLUMN($B$4)+2,FALSE)</f>
        <v>3</v>
      </c>
      <c r="G537" t="str">
        <f ca="1">VLOOKUP($A537,Sheet1!$A$2:$J$621,COLUMN(G537)-COLUMN($B$4)+2,FALSE)</f>
        <v>小单</v>
      </c>
      <c r="H537">
        <f ca="1">VLOOKUP($A537,Sheet1!$A$2:$J$621,COLUMN(H537)-COLUMN($B$4)+2,FALSE)</f>
        <v>0</v>
      </c>
      <c r="I537">
        <f ca="1">VLOOKUP($A537,Sheet1!$A$2:$J$621,COLUMN(I537)-COLUMN($B$4)+2,FALSE)</f>
        <v>-100.01</v>
      </c>
      <c r="J537" t="str">
        <f ca="1">VLOOKUP($A537,Sheet1!$A$2:$J$621,COLUMN(J537)-COLUMN($B$4)+2,FALSE)</f>
        <v>否</v>
      </c>
      <c r="K537">
        <f ca="1" t="shared" si="144"/>
        <v>0</v>
      </c>
      <c r="L537" s="7">
        <f ca="1" t="shared" si="145"/>
        <v>0</v>
      </c>
      <c r="M537" s="7" cm="1">
        <f ca="1" t="array" ref="M537">IF(L536="",IF(OR(G536=0,G536=""),M536,""),IF(ROW()&lt;32,"",AVERAGE(IF(OFFSET(L$2,ROW()-31,0,30,1)&lt;&gt;"",OFFSET(L$2,ROW()-31,0,30,1)))))</f>
        <v>0.666666666666667</v>
      </c>
      <c r="N537" s="8">
        <f ca="1" t="shared" si="140"/>
        <v>0.719354838709677</v>
      </c>
      <c r="O537" s="7">
        <f ca="1" t="array" ref="O537">IF(L536="","",IF(ROW()&lt;32,"",AVERAGE(IF(OFFSET(L$2,ROW()-21,0,20,1)&lt;&gt;"",OFFSET(L$2,ROW()-21,0,20,1)))))</f>
        <v>0.65</v>
      </c>
      <c r="P537" s="8">
        <f ca="1" t="shared" si="131"/>
        <v>0.67258064516129</v>
      </c>
      <c r="Q537" s="7">
        <f ca="1" t="shared" si="146"/>
        <v>-100.01</v>
      </c>
      <c r="R537" s="7">
        <f ca="1" t="shared" si="148"/>
        <v>7626.70679999988</v>
      </c>
      <c r="S537" s="14">
        <f ca="1" t="shared" si="132"/>
        <v>-0.0453913233503501</v>
      </c>
      <c r="T537" s="15">
        <f ca="1" t="shared" si="133"/>
        <v>0.719354838709677</v>
      </c>
      <c r="U537" s="14">
        <f ca="1" t="shared" si="134"/>
        <v>0.0536211641142379</v>
      </c>
      <c r="V537" s="9">
        <f ca="1" t="shared" si="135"/>
        <v>-3.06084457318665</v>
      </c>
      <c r="W537" s="16">
        <f ca="1" t="shared" si="141"/>
        <v>0.575007999542883</v>
      </c>
      <c r="X537" s="17">
        <f ca="1" t="shared" si="136"/>
        <v>-0.134416435861818</v>
      </c>
      <c r="Y537" s="9">
        <f ca="1" t="shared" si="137"/>
        <v>0.0384119877698723</v>
      </c>
      <c r="Z537" s="5">
        <f ca="1" t="shared" si="138"/>
        <v>0.0817414993347516</v>
      </c>
      <c r="AA537">
        <f ca="1" t="shared" si="147"/>
        <v>0</v>
      </c>
      <c r="AB537">
        <f ca="1" t="shared" si="143"/>
        <v>9803.4896</v>
      </c>
      <c r="AC537">
        <f ca="1" t="shared" si="139"/>
        <v>0</v>
      </c>
      <c r="AD537" s="5">
        <f ca="1" t="shared" si="142"/>
        <v>0</v>
      </c>
      <c r="AE537">
        <f ca="1">IF(X537&gt;=$Y$1,I537,0)</f>
        <v>0</v>
      </c>
    </row>
    <row r="538" spans="1:31">
      <c r="A538" cm="1">
        <f ca="1" t="array" ref="A538">INDEX(Sheet1!$A$2:$J$621,RANDBETWEEN(1,COUNTA(Sheet1!$A$2:$A$621)),COLUMN(A537))</f>
        <v>3275769</v>
      </c>
      <c r="B538" t="str">
        <f ca="1">VLOOKUP($A538,Sheet1!$A$2:$J$621,COLUMN(B538)-COLUMN($B$4)+2,FALSE)</f>
        <v>2025-04-19 22:49:17</v>
      </c>
      <c r="C538" t="str">
        <f ca="1">VLOOKUP($A538,Sheet1!$A$2:$J$621,COLUMN(C538)-COLUMN($B$4)+2,FALSE)</f>
        <v>小单32.36  大双32.36  大单35.28</v>
      </c>
      <c r="D538" t="str">
        <f ca="1">VLOOKUP($A538,Sheet1!$A$2:$J$621,COLUMN(D538)-COLUMN($B$4)+2,FALSE)</f>
        <v>大单</v>
      </c>
      <c r="E538">
        <f ca="1">VLOOKUP($A538,Sheet1!$A$2:$J$621,COLUMN(E538)-COLUMN($B$4)+2,FALSE)</f>
        <v>100</v>
      </c>
      <c r="F538">
        <f ca="1">VLOOKUP($A538,Sheet1!$A$2:$J$621,COLUMN(F538)-COLUMN($B$4)+2,FALSE)</f>
        <v>7</v>
      </c>
      <c r="G538" t="str">
        <f ca="1">VLOOKUP($A538,Sheet1!$A$2:$J$621,COLUMN(G538)-COLUMN($B$4)+2,FALSE)</f>
        <v>小单</v>
      </c>
      <c r="H538">
        <f ca="1">VLOOKUP($A538,Sheet1!$A$2:$J$621,COLUMN(H538)-COLUMN($B$4)+2,FALSE)</f>
        <v>152.7392</v>
      </c>
      <c r="I538">
        <f ca="1">VLOOKUP($A538,Sheet1!$A$2:$J$621,COLUMN(I538)-COLUMN($B$4)+2,FALSE)</f>
        <v>52.7392</v>
      </c>
      <c r="J538" t="str">
        <f ca="1">VLOOKUP($A538,Sheet1!$A$2:$J$621,COLUMN(J538)-COLUMN($B$4)+2,FALSE)</f>
        <v>是</v>
      </c>
      <c r="K538">
        <f ca="1" t="shared" si="144"/>
        <v>1</v>
      </c>
      <c r="L538" s="7">
        <f ca="1" t="shared" si="145"/>
        <v>1</v>
      </c>
      <c r="M538" s="7" cm="1">
        <f ca="1" t="array" ref="M538">IF(L537="",IF(OR(G537=0,G537=""),M537,""),IF(ROW()&lt;32,"",AVERAGE(IF(OFFSET(L$2,ROW()-31,0,30,1)&lt;&gt;"",OFFSET(L$2,ROW()-31,0,30,1)))))</f>
        <v>0.666666666666667</v>
      </c>
      <c r="N538" s="8">
        <f ca="1" t="shared" si="140"/>
        <v>0.623655913978495</v>
      </c>
      <c r="O538" s="7">
        <f ca="1" t="array" ref="O538">IF(L537="","",IF(ROW()&lt;32,"",AVERAGE(IF(OFFSET(L$2,ROW()-21,0,20,1)&lt;&gt;"",OFFSET(L$2,ROW()-21,0,20,1)))))</f>
        <v>0.65</v>
      </c>
      <c r="P538" s="8">
        <f ca="1" t="shared" si="131"/>
        <v>0.608064516129032</v>
      </c>
      <c r="Q538" s="7">
        <f ca="1" t="shared" si="146"/>
        <v>52.7392</v>
      </c>
      <c r="R538" s="7">
        <f ca="1" t="shared" si="148"/>
        <v>7679.44599999988</v>
      </c>
      <c r="S538" s="14">
        <f ca="1" t="shared" si="132"/>
        <v>-0.0497522831865507</v>
      </c>
      <c r="T538" s="15">
        <f ca="1" t="shared" si="133"/>
        <v>0.623655913978495</v>
      </c>
      <c r="U538" s="14">
        <f ca="1" t="shared" si="134"/>
        <v>0.059979530997662</v>
      </c>
      <c r="V538" s="9">
        <f ca="1" t="shared" si="135"/>
        <v>-3.25388359814109</v>
      </c>
      <c r="W538" s="16">
        <f ca="1" t="shared" si="141"/>
        <v>0.575007999542883</v>
      </c>
      <c r="X538" s="17">
        <f ca="1" t="shared" si="136"/>
        <v>-0.176075921319385</v>
      </c>
      <c r="Y538" s="9">
        <f ca="1" t="shared" si="137"/>
        <v>0.0264320034385582</v>
      </c>
      <c r="Z538" s="5">
        <f ca="1" t="shared" si="138"/>
        <v>0.0858584622029185</v>
      </c>
      <c r="AA538">
        <f ca="1" t="shared" si="147"/>
        <v>0</v>
      </c>
      <c r="AB538">
        <f ca="1" t="shared" si="143"/>
        <v>9803.4896</v>
      </c>
      <c r="AC538">
        <f ca="1" t="shared" si="139"/>
        <v>0</v>
      </c>
      <c r="AD538" s="5">
        <f ca="1" t="shared" si="142"/>
        <v>0</v>
      </c>
      <c r="AE538">
        <f ca="1">IF(X538&gt;=$Y$1,I538,0)</f>
        <v>0</v>
      </c>
    </row>
    <row r="539" spans="1:31">
      <c r="A539" cm="1">
        <f ca="1" t="array" ref="A539">INDEX(Sheet1!$A$2:$J$621,RANDBETWEEN(1,COUNTA(Sheet1!$A$2:$A$621)),COLUMN(A538))</f>
        <v>3275475</v>
      </c>
      <c r="B539" t="str">
        <f ca="1">VLOOKUP($A539,Sheet1!$A$2:$J$621,COLUMN(B539)-COLUMN($B$4)+2,FALSE)</f>
        <v>2025-04-19 05:07:16</v>
      </c>
      <c r="C539" t="str">
        <f ca="1">VLOOKUP($A539,Sheet1!$A$2:$J$621,COLUMN(C539)-COLUMN($B$4)+2,FALSE)</f>
        <v>大双31.45  小双34.28  大单34.28</v>
      </c>
      <c r="D539" t="str">
        <f ca="1">VLOOKUP($A539,Sheet1!$A$2:$J$621,COLUMN(D539)-COLUMN($B$4)+2,FALSE)</f>
        <v>大双</v>
      </c>
      <c r="E539">
        <f ca="1">VLOOKUP($A539,Sheet1!$A$2:$J$621,COLUMN(E539)-COLUMN($B$4)+2,FALSE)</f>
        <v>100.01</v>
      </c>
      <c r="F539">
        <f ca="1">VLOOKUP($A539,Sheet1!$A$2:$J$621,COLUMN(F539)-COLUMN($B$4)+2,FALSE)</f>
        <v>11</v>
      </c>
      <c r="G539" t="str">
        <f ca="1">VLOOKUP($A539,Sheet1!$A$2:$J$621,COLUMN(G539)-COLUMN($B$4)+2,FALSE)</f>
        <v>小单</v>
      </c>
      <c r="H539">
        <f ca="1">VLOOKUP($A539,Sheet1!$A$2:$J$621,COLUMN(H539)-COLUMN($B$4)+2,FALSE)</f>
        <v>0</v>
      </c>
      <c r="I539">
        <f ca="1">VLOOKUP($A539,Sheet1!$A$2:$J$621,COLUMN(I539)-COLUMN($B$4)+2,FALSE)</f>
        <v>-100.01</v>
      </c>
      <c r="J539" t="str">
        <f ca="1">VLOOKUP($A539,Sheet1!$A$2:$J$621,COLUMN(J539)-COLUMN($B$4)+2,FALSE)</f>
        <v>否</v>
      </c>
      <c r="K539">
        <f ca="1" t="shared" si="144"/>
        <v>0</v>
      </c>
      <c r="L539" s="7">
        <f ca="1" t="shared" si="145"/>
        <v>0</v>
      </c>
      <c r="M539" s="7" cm="1">
        <f ca="1" t="array" ref="M539">IF(L538="",IF(OR(G538=0,G538=""),M538,""),IF(ROW()&lt;32,"",AVERAGE(IF(OFFSET(L$2,ROW()-31,0,30,1)&lt;&gt;"",OFFSET(L$2,ROW()-31,0,30,1)))))</f>
        <v>0.633333333333333</v>
      </c>
      <c r="N539" s="8">
        <f ca="1" t="shared" si="140"/>
        <v>0.688172043010753</v>
      </c>
      <c r="O539" s="7">
        <f ca="1" t="array" ref="O539">IF(L538="","",IF(ROW()&lt;32,"",AVERAGE(IF(OFFSET(L$2,ROW()-21,0,20,1)&lt;&gt;"",OFFSET(L$2,ROW()-21,0,20,1)))))</f>
        <v>0.6</v>
      </c>
      <c r="P539" s="8">
        <f ca="1" t="shared" si="131"/>
        <v>0.625806451612903</v>
      </c>
      <c r="Q539" s="7">
        <f ca="1" t="shared" si="146"/>
        <v>-100.01</v>
      </c>
      <c r="R539" s="7">
        <f ca="1" t="shared" si="148"/>
        <v>7579.43599999988</v>
      </c>
      <c r="S539" s="14">
        <f ca="1" t="shared" si="132"/>
        <v>-0.048919293741909</v>
      </c>
      <c r="T539" s="15">
        <f ca="1" t="shared" si="133"/>
        <v>0.688172043010753</v>
      </c>
      <c r="U539" s="14">
        <f ca="1" t="shared" si="134"/>
        <v>0.059979530997662</v>
      </c>
      <c r="V539" s="9">
        <f ca="1" t="shared" si="135"/>
        <v>-3.28897764500323</v>
      </c>
      <c r="W539" s="16">
        <f ca="1" t="shared" si="141"/>
        <v>0.659807856500034</v>
      </c>
      <c r="X539" s="17">
        <f ca="1" t="shared" si="136"/>
        <v>-0.15795221767004</v>
      </c>
      <c r="Y539" s="9">
        <f ca="1" t="shared" si="137"/>
        <v>0.0158571220599549</v>
      </c>
      <c r="Z539" s="5">
        <f ca="1" t="shared" si="138"/>
        <v>0.0883441365521883</v>
      </c>
      <c r="AA539">
        <f ca="1" t="shared" si="147"/>
        <v>0</v>
      </c>
      <c r="AB539">
        <f ca="1" t="shared" si="143"/>
        <v>9803.4896</v>
      </c>
      <c r="AC539">
        <f ca="1" t="shared" si="139"/>
        <v>0</v>
      </c>
      <c r="AD539" s="5">
        <f ca="1" t="shared" si="142"/>
        <v>0</v>
      </c>
      <c r="AE539">
        <f ca="1">IF(X539&gt;=$Y$1,I539,0)</f>
        <v>0</v>
      </c>
    </row>
    <row r="540" spans="1:31">
      <c r="A540" cm="1">
        <f ca="1" t="array" ref="A540">INDEX(Sheet1!$A$2:$J$621,RANDBETWEEN(1,COUNTA(Sheet1!$A$2:$A$621)),COLUMN(A539))</f>
        <v>3275852</v>
      </c>
      <c r="B540" t="str">
        <f ca="1">VLOOKUP($A540,Sheet1!$A$2:$J$621,COLUMN(B540)-COLUMN($B$4)+2,FALSE)</f>
        <v>2025-04-20 03:39:51</v>
      </c>
      <c r="C540" t="str">
        <f ca="1">VLOOKUP($A540,Sheet1!$A$2:$J$621,COLUMN(C540)-COLUMN($B$4)+2,FALSE)</f>
        <v>小单32.36  大双32.36  大单35.28</v>
      </c>
      <c r="D540" t="str">
        <f ca="1">VLOOKUP($A540,Sheet1!$A$2:$J$621,COLUMN(D540)-COLUMN($B$4)+2,FALSE)</f>
        <v>大单</v>
      </c>
      <c r="E540">
        <f ca="1">VLOOKUP($A540,Sheet1!$A$2:$J$621,COLUMN(E540)-COLUMN($B$4)+2,FALSE)</f>
        <v>100</v>
      </c>
      <c r="F540">
        <f ca="1">VLOOKUP($A540,Sheet1!$A$2:$J$621,COLUMN(F540)-COLUMN($B$4)+2,FALSE)</f>
        <v>13</v>
      </c>
      <c r="G540" t="str">
        <f ca="1">VLOOKUP($A540,Sheet1!$A$2:$J$621,COLUMN(G540)-COLUMN($B$4)+2,FALSE)</f>
        <v>小单</v>
      </c>
      <c r="H540">
        <f ca="1">VLOOKUP($A540,Sheet1!$A$2:$J$621,COLUMN(H540)-COLUMN($B$4)+2,FALSE)</f>
        <v>0</v>
      </c>
      <c r="I540">
        <f ca="1">VLOOKUP($A540,Sheet1!$A$2:$J$621,COLUMN(I540)-COLUMN($B$4)+2,FALSE)</f>
        <v>-100</v>
      </c>
      <c r="J540" t="str">
        <f ca="1">VLOOKUP($A540,Sheet1!$A$2:$J$621,COLUMN(J540)-COLUMN($B$4)+2,FALSE)</f>
        <v>否</v>
      </c>
      <c r="K540">
        <f ca="1" t="shared" si="144"/>
        <v>0</v>
      </c>
      <c r="L540" s="7">
        <f ca="1" t="shared" si="145"/>
        <v>1</v>
      </c>
      <c r="M540" s="7" cm="1">
        <f ca="1" t="array" ref="M540">IF(L539="",IF(OR(G539=0,G539=""),M539,""),IF(ROW()&lt;32,"",AVERAGE(IF(OFFSET(L$2,ROW()-31,0,30,1)&lt;&gt;"",OFFSET(L$2,ROW()-31,0,30,1)))))</f>
        <v>0.666666666666667</v>
      </c>
      <c r="N540" s="8">
        <f ca="1" t="shared" si="140"/>
        <v>0.59247311827957</v>
      </c>
      <c r="O540" s="7">
        <f ca="1" t="array" ref="O540">IF(L539="","",IF(ROW()&lt;32,"",AVERAGE(IF(OFFSET(L$2,ROW()-21,0,20,1)&lt;&gt;"",OFFSET(L$2,ROW()-21,0,20,1)))))</f>
        <v>0.6</v>
      </c>
      <c r="P540" s="8">
        <f ca="1" t="shared" si="131"/>
        <v>0.561290322580645</v>
      </c>
      <c r="Q540" s="7">
        <f ca="1" t="shared" si="146"/>
        <v>-68.1</v>
      </c>
      <c r="R540" s="7">
        <f ca="1" t="shared" si="148"/>
        <v>7511.33599999987</v>
      </c>
      <c r="S540" s="14">
        <f ca="1" t="shared" si="132"/>
        <v>-0.0495328068506957</v>
      </c>
      <c r="T540" s="15">
        <f ca="1" t="shared" si="133"/>
        <v>0.59247311827957</v>
      </c>
      <c r="U540" s="14">
        <f ca="1" t="shared" si="134"/>
        <v>0.0658058359483278</v>
      </c>
      <c r="V540" s="9">
        <f ca="1" t="shared" si="135"/>
        <v>-3.32959782931321</v>
      </c>
      <c r="W540" s="16">
        <f ca="1" t="shared" si="141"/>
        <v>0.578091251928461</v>
      </c>
      <c r="X540" s="17">
        <f ca="1" t="shared" si="136"/>
        <v>-0.191257626922267</v>
      </c>
      <c r="Y540" s="9">
        <f ca="1" t="shared" si="137"/>
        <v>0.00437132821616228</v>
      </c>
      <c r="Z540" s="5">
        <f ca="1" t="shared" si="138"/>
        <v>0.0920478886987844</v>
      </c>
      <c r="AA540">
        <f ca="1" t="shared" si="147"/>
        <v>0</v>
      </c>
      <c r="AB540">
        <f ca="1" t="shared" si="143"/>
        <v>9803.4896</v>
      </c>
      <c r="AC540">
        <f ca="1" t="shared" si="139"/>
        <v>0</v>
      </c>
      <c r="AD540" s="5">
        <f ca="1" t="shared" si="142"/>
        <v>0</v>
      </c>
      <c r="AE540">
        <f ca="1">IF(X540&gt;=$Y$1,I540,0)</f>
        <v>0</v>
      </c>
    </row>
    <row r="541" spans="1:31">
      <c r="A541" cm="1">
        <f ca="1" t="array" ref="A541">INDEX(Sheet1!$A$2:$J$621,RANDBETWEEN(1,COUNTA(Sheet1!$A$2:$A$621)),COLUMN(A540))</f>
        <v>3275969</v>
      </c>
      <c r="B541" t="str">
        <f ca="1">VLOOKUP($A541,Sheet1!$A$2:$J$621,COLUMN(B541)-COLUMN($B$4)+2,FALSE)</f>
        <v>2025-04-20 10:29:08</v>
      </c>
      <c r="C541" t="str">
        <f ca="1">VLOOKUP($A541,Sheet1!$A$2:$J$621,COLUMN(C541)-COLUMN($B$4)+2,FALSE)</f>
        <v>小单31.45  小双34.28  大单34.28</v>
      </c>
      <c r="D541" t="str">
        <f ca="1">VLOOKUP($A541,Sheet1!$A$2:$J$621,COLUMN(D541)-COLUMN($B$4)+2,FALSE)</f>
        <v>小单</v>
      </c>
      <c r="E541">
        <f ca="1">VLOOKUP($A541,Sheet1!$A$2:$J$621,COLUMN(E541)-COLUMN($B$4)+2,FALSE)</f>
        <v>100.01</v>
      </c>
      <c r="F541">
        <f ca="1">VLOOKUP($A541,Sheet1!$A$2:$J$621,COLUMN(F541)-COLUMN($B$4)+2,FALSE)</f>
        <v>18</v>
      </c>
      <c r="G541" t="str">
        <f ca="1">VLOOKUP($A541,Sheet1!$A$2:$J$621,COLUMN(G541)-COLUMN($B$4)+2,FALSE)</f>
        <v>大双</v>
      </c>
      <c r="H541">
        <f ca="1">VLOOKUP($A541,Sheet1!$A$2:$J$621,COLUMN(H541)-COLUMN($B$4)+2,FALSE)</f>
        <v>0</v>
      </c>
      <c r="I541">
        <f ca="1">VLOOKUP($A541,Sheet1!$A$2:$J$621,COLUMN(I541)-COLUMN($B$4)+2,FALSE)</f>
        <v>-100.01</v>
      </c>
      <c r="J541" t="str">
        <f ca="1">VLOOKUP($A541,Sheet1!$A$2:$J$621,COLUMN(J541)-COLUMN($B$4)+2,FALSE)</f>
        <v>否</v>
      </c>
      <c r="K541">
        <f ca="1" t="shared" si="144"/>
        <v>0</v>
      </c>
      <c r="L541" s="7">
        <f ca="1" t="shared" si="145"/>
        <v>0</v>
      </c>
      <c r="M541" s="7" cm="1">
        <f ca="1" t="array" ref="M541">IF(L540="",IF(OR(G540=0,G540=""),M540,""),IF(ROW()&lt;32,"",AVERAGE(IF(OFFSET(L$2,ROW()-31,0,30,1)&lt;&gt;"",OFFSET(L$2,ROW()-31,0,30,1)))))</f>
        <v>0.633333333333333</v>
      </c>
      <c r="N541" s="8">
        <f ca="1" t="shared" si="140"/>
        <v>0.688172043010753</v>
      </c>
      <c r="O541" s="7">
        <f ca="1" t="array" ref="O541">IF(L540="","",IF(ROW()&lt;32,"",AVERAGE(IF(OFFSET(L$2,ROW()-21,0,20,1)&lt;&gt;"",OFFSET(L$2,ROW()-21,0,20,1)))))</f>
        <v>0.55</v>
      </c>
      <c r="P541" s="8">
        <f ca="1" t="shared" si="131"/>
        <v>0.579032258064516</v>
      </c>
      <c r="Q541" s="7">
        <f ca="1" t="shared" si="146"/>
        <v>-100.01</v>
      </c>
      <c r="R541" s="7">
        <f ca="1" t="shared" si="148"/>
        <v>7411.32599999987</v>
      </c>
      <c r="S541" s="14">
        <f ca="1" t="shared" si="132"/>
        <v>-0.0637576571251261</v>
      </c>
      <c r="T541" s="15">
        <f ca="1" t="shared" si="133"/>
        <v>0.688172043010753</v>
      </c>
      <c r="U541" s="14">
        <f ca="1" t="shared" si="134"/>
        <v>0.0741994186069742</v>
      </c>
      <c r="V541" s="9">
        <f ca="1" t="shared" si="135"/>
        <v>-3.22491079483813</v>
      </c>
      <c r="W541" s="16">
        <f ca="1" t="shared" si="141"/>
        <v>0.578095380945238</v>
      </c>
      <c r="X541" s="17">
        <f ca="1" t="shared" si="136"/>
        <v>-0.168434255506769</v>
      </c>
      <c r="Y541" s="9">
        <f ca="1" t="shared" si="137"/>
        <v>-0.00497750485592268</v>
      </c>
      <c r="Z541" s="5">
        <f ca="1" t="shared" si="138"/>
        <v>0.0948390945343879</v>
      </c>
      <c r="AA541">
        <f ca="1" t="shared" si="147"/>
        <v>0</v>
      </c>
      <c r="AB541">
        <f ca="1" t="shared" si="143"/>
        <v>9803.4896</v>
      </c>
      <c r="AC541">
        <f ca="1" t="shared" si="139"/>
        <v>1</v>
      </c>
      <c r="AD541" s="5">
        <f ca="1" t="shared" si="142"/>
        <v>0</v>
      </c>
      <c r="AE541">
        <f ca="1">IF(X541&gt;=$Y$1,I541,0)</f>
        <v>0</v>
      </c>
    </row>
    <row r="542" spans="1:31">
      <c r="A542" cm="1">
        <f ca="1" t="array" ref="A542">INDEX(Sheet1!$A$2:$J$621,RANDBETWEEN(1,COUNTA(Sheet1!$A$2:$A$621)),COLUMN(A541))</f>
        <v>3275853</v>
      </c>
      <c r="B542" t="str">
        <f ca="1">VLOOKUP($A542,Sheet1!$A$2:$J$621,COLUMN(B542)-COLUMN($B$4)+2,FALSE)</f>
        <v>2025-04-20 03:43:11</v>
      </c>
      <c r="C542" t="str">
        <f ca="1">VLOOKUP($A542,Sheet1!$A$2:$J$621,COLUMN(C542)-COLUMN($B$4)+2,FALSE)</f>
        <v>小单32.36  大双32.36  大单35.28</v>
      </c>
      <c r="D542" t="str">
        <f ca="1">VLOOKUP($A542,Sheet1!$A$2:$J$621,COLUMN(D542)-COLUMN($B$4)+2,FALSE)</f>
        <v>大单</v>
      </c>
      <c r="E542">
        <f ca="1">VLOOKUP($A542,Sheet1!$A$2:$J$621,COLUMN(E542)-COLUMN($B$4)+2,FALSE)</f>
        <v>100</v>
      </c>
      <c r="F542">
        <f ca="1">VLOOKUP($A542,Sheet1!$A$2:$J$621,COLUMN(F542)-COLUMN($B$4)+2,FALSE)</f>
        <v>11</v>
      </c>
      <c r="G542" t="str">
        <f ca="1">VLOOKUP($A542,Sheet1!$A$2:$J$621,COLUMN(G542)-COLUMN($B$4)+2,FALSE)</f>
        <v>小单</v>
      </c>
      <c r="H542">
        <f ca="1">VLOOKUP($A542,Sheet1!$A$2:$J$621,COLUMN(H542)-COLUMN($B$4)+2,FALSE)</f>
        <v>152.7392</v>
      </c>
      <c r="I542">
        <f ca="1">VLOOKUP($A542,Sheet1!$A$2:$J$621,COLUMN(I542)-COLUMN($B$4)+2,FALSE)</f>
        <v>52.7392</v>
      </c>
      <c r="J542" t="str">
        <f ca="1">VLOOKUP($A542,Sheet1!$A$2:$J$621,COLUMN(J542)-COLUMN($B$4)+2,FALSE)</f>
        <v>是</v>
      </c>
      <c r="K542">
        <f ca="1" t="shared" si="144"/>
        <v>1</v>
      </c>
      <c r="L542" s="7">
        <f ca="1" t="shared" si="145"/>
        <v>1</v>
      </c>
      <c r="M542" s="7" cm="1">
        <f ca="1" t="array" ref="M542">IF(L541="",IF(OR(G541=0,G541=""),M541,""),IF(ROW()&lt;32,"",AVERAGE(IF(OFFSET(L$2,ROW()-31,0,30,1)&lt;&gt;"",OFFSET(L$2,ROW()-31,0,30,1)))))</f>
        <v>0.633333333333333</v>
      </c>
      <c r="N542" s="8">
        <f ca="1" t="shared" si="140"/>
        <v>0.59247311827957</v>
      </c>
      <c r="O542" s="7">
        <f ca="1" t="array" ref="O542">IF(L541="","",IF(ROW()&lt;32,"",AVERAGE(IF(OFFSET(L$2,ROW()-21,0,20,1)&lt;&gt;"",OFFSET(L$2,ROW()-21,0,20,1)))))</f>
        <v>0.6</v>
      </c>
      <c r="P542" s="8">
        <f ca="1" t="shared" si="131"/>
        <v>0.561290322580645</v>
      </c>
      <c r="Q542" s="7">
        <f ca="1" t="shared" si="146"/>
        <v>52.7392</v>
      </c>
      <c r="R542" s="7">
        <f ca="1" t="shared" si="148"/>
        <v>7464.06519999987</v>
      </c>
      <c r="S542" s="14">
        <f ca="1" t="shared" si="132"/>
        <v>-0.081765353407284</v>
      </c>
      <c r="T542" s="15">
        <f ca="1" t="shared" si="133"/>
        <v>0.59247311827957</v>
      </c>
      <c r="U542" s="14">
        <f ca="1" t="shared" si="134"/>
        <v>0.0865260294981816</v>
      </c>
      <c r="V542" s="9">
        <f ca="1" t="shared" si="135"/>
        <v>-2.94511545648921</v>
      </c>
      <c r="W542" s="16">
        <f ca="1" t="shared" si="141"/>
        <v>0.507274012052691</v>
      </c>
      <c r="X542" s="17">
        <f ca="1" t="shared" si="136"/>
        <v>-0.175776935659378</v>
      </c>
      <c r="Y542" s="9">
        <f ca="1" t="shared" si="137"/>
        <v>-0.0147932881619729</v>
      </c>
      <c r="Z542" s="5">
        <f ca="1" t="shared" si="138"/>
        <v>0.0967505896415008</v>
      </c>
      <c r="AA542">
        <f ca="1" t="shared" si="147"/>
        <v>0</v>
      </c>
      <c r="AB542">
        <f ca="1" t="shared" si="143"/>
        <v>9803.4896</v>
      </c>
      <c r="AC542">
        <f ca="1" t="shared" si="139"/>
        <v>0</v>
      </c>
      <c r="AD542" s="5">
        <f ca="1" t="shared" si="142"/>
        <v>0</v>
      </c>
      <c r="AE542">
        <f ca="1">IF(X542&gt;=$Y$1,I542,0)</f>
        <v>0</v>
      </c>
    </row>
    <row r="543" spans="1:31">
      <c r="A543" cm="1">
        <f ca="1" t="array" ref="A543">INDEX(Sheet1!$A$2:$J$621,RANDBETWEEN(1,COUNTA(Sheet1!$A$2:$A$621)),COLUMN(A542))</f>
        <v>3276086</v>
      </c>
      <c r="B543" t="str">
        <f ca="1">VLOOKUP($A543,Sheet1!$A$2:$J$621,COLUMN(B543)-COLUMN($B$4)+2,FALSE)</f>
        <v>2025-04-20 17:18:42</v>
      </c>
      <c r="C543" t="str">
        <f ca="1">VLOOKUP($A543,Sheet1!$A$2:$J$621,COLUMN(C543)-COLUMN($B$4)+2,FALSE)</f>
        <v>小单32.36  小双35.28  大双32.36</v>
      </c>
      <c r="D543" t="str">
        <f ca="1">VLOOKUP($A543,Sheet1!$A$2:$J$621,COLUMN(D543)-COLUMN($B$4)+2,FALSE)</f>
        <v>小双</v>
      </c>
      <c r="E543">
        <f ca="1">VLOOKUP($A543,Sheet1!$A$2:$J$621,COLUMN(E543)-COLUMN($B$4)+2,FALSE)</f>
        <v>100</v>
      </c>
      <c r="F543">
        <f ca="1">VLOOKUP($A543,Sheet1!$A$2:$J$621,COLUMN(F543)-COLUMN($B$4)+2,FALSE)</f>
        <v>7</v>
      </c>
      <c r="G543" t="str">
        <f ca="1">VLOOKUP($A543,Sheet1!$A$2:$J$621,COLUMN(G543)-COLUMN($B$4)+2,FALSE)</f>
        <v>小单</v>
      </c>
      <c r="H543">
        <f ca="1">VLOOKUP($A543,Sheet1!$A$2:$J$621,COLUMN(H543)-COLUMN($B$4)+2,FALSE)</f>
        <v>152.7392</v>
      </c>
      <c r="I543">
        <f ca="1">VLOOKUP($A543,Sheet1!$A$2:$J$621,COLUMN(I543)-COLUMN($B$4)+2,FALSE)</f>
        <v>52.7392</v>
      </c>
      <c r="J543" t="str">
        <f ca="1">VLOOKUP($A543,Sheet1!$A$2:$J$621,COLUMN(J543)-COLUMN($B$4)+2,FALSE)</f>
        <v>是</v>
      </c>
      <c r="K543">
        <f ca="1" t="shared" si="144"/>
        <v>1</v>
      </c>
      <c r="L543" s="7">
        <f ca="1" t="shared" si="145"/>
        <v>1</v>
      </c>
      <c r="M543" s="7" cm="1">
        <f ca="1" t="array" ref="M543">IF(L542="",IF(OR(G542=0,G542=""),M542,""),IF(ROW()&lt;32,"",AVERAGE(IF(OFFSET(L$2,ROW()-31,0,30,1)&lt;&gt;"",OFFSET(L$2,ROW()-31,0,30,1)))))</f>
        <v>0.666666666666667</v>
      </c>
      <c r="N543" s="8">
        <f ca="1" t="shared" si="140"/>
        <v>0.656989247311828</v>
      </c>
      <c r="O543" s="7">
        <f ca="1" t="array" ref="O543">IF(L542="","",IF(ROW()&lt;32,"",AVERAGE(IF(OFFSET(L$2,ROW()-21,0,20,1)&lt;&gt;"",OFFSET(L$2,ROW()-21,0,20,1)))))</f>
        <v>0.65</v>
      </c>
      <c r="P543" s="8">
        <f ca="1" t="shared" si="131"/>
        <v>0.67258064516129</v>
      </c>
      <c r="Q543" s="7">
        <f ca="1" t="shared" si="146"/>
        <v>52.7392</v>
      </c>
      <c r="R543" s="7">
        <f ca="1" t="shared" si="148"/>
        <v>7516.80439999987</v>
      </c>
      <c r="S543" s="14">
        <f ca="1" t="shared" si="132"/>
        <v>-0.0636287321357767</v>
      </c>
      <c r="T543" s="15">
        <f ca="1" t="shared" si="133"/>
        <v>0.656989247311828</v>
      </c>
      <c r="U543" s="14">
        <f ca="1" t="shared" si="134"/>
        <v>0.0865260294981816</v>
      </c>
      <c r="V543" s="9">
        <f ca="1" t="shared" si="135"/>
        <v>-2.944701108299</v>
      </c>
      <c r="W543" s="16">
        <f ca="1" t="shared" si="141"/>
        <v>0.51015172524132</v>
      </c>
      <c r="X543" s="17">
        <f ca="1" t="shared" si="136"/>
        <v>-0.157103517333589</v>
      </c>
      <c r="Y543" s="9">
        <f ca="1" t="shared" si="137"/>
        <v>-0.0243179088417355</v>
      </c>
      <c r="Z543" s="5">
        <f ca="1" t="shared" si="138"/>
        <v>0.0962252987914475</v>
      </c>
      <c r="AA543">
        <f ca="1" t="shared" si="147"/>
        <v>0</v>
      </c>
      <c r="AB543">
        <f ca="1" t="shared" si="143"/>
        <v>9803.4896</v>
      </c>
      <c r="AC543">
        <f ca="1" t="shared" si="139"/>
        <v>0</v>
      </c>
      <c r="AD543" s="5">
        <f ca="1" t="shared" si="142"/>
        <v>0</v>
      </c>
      <c r="AE543">
        <f ca="1">IF(X543&gt;=$Y$1,I543,0)</f>
        <v>0</v>
      </c>
    </row>
    <row r="544" spans="1:31">
      <c r="A544" cm="1">
        <f ca="1" t="array" ref="A544">INDEX(Sheet1!$A$2:$J$621,RANDBETWEEN(1,COUNTA(Sheet1!$A$2:$A$621)),COLUMN(A543))</f>
        <v>3275697</v>
      </c>
      <c r="B544" t="str">
        <f ca="1">VLOOKUP($A544,Sheet1!$A$2:$J$621,COLUMN(B544)-COLUMN($B$4)+2,FALSE)</f>
        <v>2025-04-19 18:04:20</v>
      </c>
      <c r="C544" t="str">
        <f ca="1">VLOOKUP($A544,Sheet1!$A$2:$J$621,COLUMN(C544)-COLUMN($B$4)+2,FALSE)</f>
        <v>小单32.36  小双35.28  大双32.36</v>
      </c>
      <c r="D544" t="str">
        <f ca="1">VLOOKUP($A544,Sheet1!$A$2:$J$621,COLUMN(D544)-COLUMN($B$4)+2,FALSE)</f>
        <v>小双</v>
      </c>
      <c r="E544">
        <f ca="1">VLOOKUP($A544,Sheet1!$A$2:$J$621,COLUMN(E544)-COLUMN($B$4)+2,FALSE)</f>
        <v>100</v>
      </c>
      <c r="F544">
        <f ca="1">VLOOKUP($A544,Sheet1!$A$2:$J$621,COLUMN(F544)-COLUMN($B$4)+2,FALSE)</f>
        <v>20</v>
      </c>
      <c r="G544" t="str">
        <f ca="1">VLOOKUP($A544,Sheet1!$A$2:$J$621,COLUMN(G544)-COLUMN($B$4)+2,FALSE)</f>
        <v>大双</v>
      </c>
      <c r="H544">
        <f ca="1">VLOOKUP($A544,Sheet1!$A$2:$J$621,COLUMN(H544)-COLUMN($B$4)+2,FALSE)</f>
        <v>152.7392</v>
      </c>
      <c r="I544">
        <f ca="1">VLOOKUP($A544,Sheet1!$A$2:$J$621,COLUMN(I544)-COLUMN($B$4)+2,FALSE)</f>
        <v>52.7392</v>
      </c>
      <c r="J544" t="str">
        <f ca="1">VLOOKUP($A544,Sheet1!$A$2:$J$621,COLUMN(J544)-COLUMN($B$4)+2,FALSE)</f>
        <v>是</v>
      </c>
      <c r="K544">
        <f ca="1" t="shared" si="144"/>
        <v>1</v>
      </c>
      <c r="L544" s="7">
        <f ca="1" t="shared" si="145"/>
        <v>1</v>
      </c>
      <c r="M544" s="7" cm="1">
        <f ca="1" t="array" ref="M544">IF(L543="",IF(OR(G543=0,G543=""),M543,""),IF(ROW()&lt;32,"",AVERAGE(IF(OFFSET(L$2,ROW()-31,0,30,1)&lt;&gt;"",OFFSET(L$2,ROW()-31,0,30,1)))))</f>
        <v>0.666666666666667</v>
      </c>
      <c r="N544" s="8">
        <f ca="1" t="shared" si="140"/>
        <v>0.688172043010753</v>
      </c>
      <c r="O544" s="7">
        <f ca="1" t="array" ref="O544">IF(L543="","",IF(ROW()&lt;32,"",AVERAGE(IF(OFFSET(L$2,ROW()-21,0,20,1)&lt;&gt;"",OFFSET(L$2,ROW()-21,0,20,1)))))</f>
        <v>0.65</v>
      </c>
      <c r="P544" s="8">
        <f ca="1">IF(G543=0,P542,IF(L543="","",IF(ROW()&lt;32,"",IF(ROW()=32,AVERAGE(L513:L542),2/31*L543+(1-2/31)*O544))))</f>
        <v>0.67258064516129</v>
      </c>
      <c r="Q544" s="7">
        <f ca="1" t="shared" si="146"/>
        <v>52.7392</v>
      </c>
      <c r="R544" s="7">
        <f ca="1" t="shared" si="148"/>
        <v>7569.54359999987</v>
      </c>
      <c r="S544" s="14">
        <f ca="1" t="shared" si="132"/>
        <v>-0.0488870360170062</v>
      </c>
      <c r="T544" s="15">
        <f ca="1" t="shared" si="133"/>
        <v>0.688172043010753</v>
      </c>
      <c r="U544" s="14">
        <f ca="1" t="shared" si="134"/>
        <v>0.0865260294981816</v>
      </c>
      <c r="V544" s="9">
        <f ca="1" t="shared" si="135"/>
        <v>-2.99461452228039</v>
      </c>
      <c r="W544" s="16">
        <f ca="1" t="shared" si="141"/>
        <v>0.584261929760655</v>
      </c>
      <c r="X544" s="17">
        <f ca="1" t="shared" si="136"/>
        <v>-0.144024770304379</v>
      </c>
      <c r="Y544" s="9">
        <f ca="1" t="shared" si="137"/>
        <v>-0.0322458364076812</v>
      </c>
      <c r="Z544" s="5">
        <f ca="1" t="shared" si="138"/>
        <v>0.0959632725626377</v>
      </c>
      <c r="AA544">
        <f ca="1" t="shared" si="147"/>
        <v>0</v>
      </c>
      <c r="AB544">
        <f ca="1" t="shared" si="143"/>
        <v>9803.4896</v>
      </c>
      <c r="AC544">
        <f ca="1" t="shared" si="139"/>
        <v>0</v>
      </c>
      <c r="AD544" s="5">
        <f ca="1" t="shared" si="142"/>
        <v>0</v>
      </c>
      <c r="AE544">
        <f ca="1">IF(X544&gt;=$Y$1,I544,0)</f>
        <v>0</v>
      </c>
    </row>
    <row r="545" spans="1:31">
      <c r="A545" cm="1">
        <f ca="1" t="array" ref="A545">INDEX(Sheet1!$A$2:$J$621,RANDBETWEEN(1,COUNTA(Sheet1!$A$2:$A$621)),COLUMN(A544))</f>
        <v>3275744</v>
      </c>
      <c r="B545" t="str">
        <f ca="1">VLOOKUP($A545,Sheet1!$A$2:$J$621,COLUMN(B545)-COLUMN($B$4)+2,FALSE)</f>
        <v>2025-04-19 21:21:46</v>
      </c>
      <c r="C545" t="str">
        <f ca="1">VLOOKUP($A545,Sheet1!$A$2:$J$621,COLUMN(C545)-COLUMN($B$4)+2,FALSE)</f>
        <v>小单32.36  小双35.28  大双32.36</v>
      </c>
      <c r="D545" t="str">
        <f ca="1">VLOOKUP($A545,Sheet1!$A$2:$J$621,COLUMN(D545)-COLUMN($B$4)+2,FALSE)</f>
        <v>小双</v>
      </c>
      <c r="E545">
        <f ca="1">VLOOKUP($A545,Sheet1!$A$2:$J$621,COLUMN(E545)-COLUMN($B$4)+2,FALSE)</f>
        <v>100</v>
      </c>
      <c r="F545">
        <f ca="1">VLOOKUP($A545,Sheet1!$A$2:$J$621,COLUMN(F545)-COLUMN($B$4)+2,FALSE)</f>
        <v>7</v>
      </c>
      <c r="G545" t="str">
        <f ca="1">VLOOKUP($A545,Sheet1!$A$2:$J$621,COLUMN(G545)-COLUMN($B$4)+2,FALSE)</f>
        <v>小单</v>
      </c>
      <c r="H545">
        <f ca="1">VLOOKUP($A545,Sheet1!$A$2:$J$621,COLUMN(H545)-COLUMN($B$4)+2,FALSE)</f>
        <v>152.7392</v>
      </c>
      <c r="I545">
        <f ca="1">VLOOKUP($A545,Sheet1!$A$2:$J$621,COLUMN(I545)-COLUMN($B$4)+2,FALSE)</f>
        <v>52.7392</v>
      </c>
      <c r="J545" t="str">
        <f ca="1">VLOOKUP($A545,Sheet1!$A$2:$J$621,COLUMN(J545)-COLUMN($B$4)+2,FALSE)</f>
        <v>是</v>
      </c>
      <c r="K545">
        <f ca="1" t="shared" si="144"/>
        <v>1</v>
      </c>
      <c r="L545" s="7">
        <f ca="1" t="shared" si="145"/>
        <v>1</v>
      </c>
      <c r="M545" s="7" cm="1">
        <f ca="1" t="array" ref="M545">IF(L544="",IF(OR(G544=0,G544=""),M544,""),IF(ROW()&lt;32,"",AVERAGE(IF(OFFSET(L$2,ROW()-31,0,30,1)&lt;&gt;"",OFFSET(L$2,ROW()-31,0,30,1)))))</f>
        <v>0.666666666666667</v>
      </c>
      <c r="N545" s="8">
        <f ca="1" t="shared" si="140"/>
        <v>0.688172043010753</v>
      </c>
      <c r="O545" s="7">
        <f ca="1" t="array" ref="O545">IF(L544="","",IF(ROW()&lt;32,"",AVERAGE(IF(OFFSET(L$2,ROW()-21,0,20,1)&lt;&gt;"",OFFSET(L$2,ROW()-21,0,20,1)))))</f>
        <v>0.65</v>
      </c>
      <c r="P545" s="8">
        <f ca="1">IF(G544=0,P543,IF(L544="","",IF(ROW()&lt;32,"",IF(ROW()=32,AVERAGE(L514:L543),2/31*L544+(1-2/31)*O545))))</f>
        <v>0.67258064516129</v>
      </c>
      <c r="Q545" s="7">
        <f ca="1" t="shared" si="146"/>
        <v>52.7392</v>
      </c>
      <c r="R545" s="7">
        <f ca="1" t="shared" si="148"/>
        <v>7622.28279999987</v>
      </c>
      <c r="S545" s="14">
        <f ca="1" t="shared" ref="S545:S608" si="149">IF(R544="","",(R544-R515)/R515)</f>
        <v>-0.0485657413844265</v>
      </c>
      <c r="T545" s="15">
        <f ca="1" t="shared" ref="T545:T608" si="150">N545</f>
        <v>0.688172043010753</v>
      </c>
      <c r="U545" s="14">
        <f ca="1" t="shared" ref="U545:U608" si="151">IF(R544="","",(MAX(R515:R544)-MIN(R515:R544))/MAX(R515:R544))</f>
        <v>0.0865260294981816</v>
      </c>
      <c r="V545" s="9">
        <f ca="1" t="shared" ref="V545:V608" si="152">IF(ROW()&lt;=62,"",IF(S545="","",(AVERAGE(S516:S545)-0)/(_xlfn.STDEV.P(S516:S545)+1/1000000)))</f>
        <v>-2.99449974081019</v>
      </c>
      <c r="W545" s="16">
        <f ca="1" t="shared" si="141"/>
        <v>0.669769166275662</v>
      </c>
      <c r="X545" s="17">
        <f ca="1" t="shared" ref="X545:X608" si="153">IF(V545="","",S545*0.3+T545*0.2-0.3*U545+0.1*V545+0.1*W545)</f>
        <v>-0.135366180116085</v>
      </c>
      <c r="Y545" s="9">
        <f ca="1" t="shared" ref="Y545:Y608" si="154">IF(X545="","",AVERAGE(X516:X545))</f>
        <v>-0.0401206971215559</v>
      </c>
      <c r="Z545" s="5">
        <f ca="1" t="shared" ref="Z545:Z608" si="155">IF(X545="","",(_xlfn.STDEV.P(X516:X545)))</f>
        <v>0.0943962393250996</v>
      </c>
      <c r="AA545">
        <f ca="1" t="shared" si="147"/>
        <v>0</v>
      </c>
      <c r="AB545">
        <f ca="1" t="shared" si="143"/>
        <v>9803.4896</v>
      </c>
      <c r="AC545">
        <f ca="1" t="shared" ref="AC545:AC608" si="156">IF(S545="","",IF(OR(F544=13,F544=14),1,0))</f>
        <v>0</v>
      </c>
      <c r="AD545" s="5">
        <f ca="1" t="shared" si="142"/>
        <v>0</v>
      </c>
      <c r="AE545">
        <f ca="1">IF(X545&gt;=$Y$1,I545,0)</f>
        <v>0</v>
      </c>
    </row>
    <row r="546" spans="1:31">
      <c r="A546" cm="1">
        <f ca="1" t="array" ref="A546">INDEX(Sheet1!$A$2:$J$621,RANDBETWEEN(1,COUNTA(Sheet1!$A$2:$A$621)),COLUMN(A545))</f>
        <v>3275411</v>
      </c>
      <c r="B546" t="str">
        <f ca="1">VLOOKUP($A546,Sheet1!$A$2:$J$621,COLUMN(B546)-COLUMN($B$4)+2,FALSE)</f>
        <v>2025-04-19 01:23:20</v>
      </c>
      <c r="C546" t="str">
        <f ca="1">VLOOKUP($A546,Sheet1!$A$2:$J$621,COLUMN(C546)-COLUMN($B$4)+2,FALSE)</f>
        <v>小单32.36  小双35.28  大双32.36</v>
      </c>
      <c r="D546" t="str">
        <f ca="1">VLOOKUP($A546,Sheet1!$A$2:$J$621,COLUMN(D546)-COLUMN($B$4)+2,FALSE)</f>
        <v>小双</v>
      </c>
      <c r="E546">
        <f ca="1">VLOOKUP($A546,Sheet1!$A$2:$J$621,COLUMN(E546)-COLUMN($B$4)+2,FALSE)</f>
        <v>100</v>
      </c>
      <c r="F546">
        <f ca="1">VLOOKUP($A546,Sheet1!$A$2:$J$621,COLUMN(F546)-COLUMN($B$4)+2,FALSE)</f>
        <v>10</v>
      </c>
      <c r="G546" t="str">
        <f ca="1">VLOOKUP($A546,Sheet1!$A$2:$J$621,COLUMN(G546)-COLUMN($B$4)+2,FALSE)</f>
        <v>小双</v>
      </c>
      <c r="H546">
        <f ca="1">VLOOKUP($A546,Sheet1!$A$2:$J$621,COLUMN(H546)-COLUMN($B$4)+2,FALSE)</f>
        <v>152.7624</v>
      </c>
      <c r="I546">
        <f ca="1">VLOOKUP($A546,Sheet1!$A$2:$J$621,COLUMN(I546)-COLUMN($B$4)+2,FALSE)</f>
        <v>52.7624</v>
      </c>
      <c r="J546" t="str">
        <f ca="1">VLOOKUP($A546,Sheet1!$A$2:$J$621,COLUMN(J546)-COLUMN($B$4)+2,FALSE)</f>
        <v>是</v>
      </c>
      <c r="K546">
        <f ca="1" t="shared" si="144"/>
        <v>1</v>
      </c>
      <c r="L546" s="7">
        <f ca="1" t="shared" si="145"/>
        <v>1</v>
      </c>
      <c r="M546" s="7" cm="1">
        <f ca="1" t="array" ref="M546">IF(L545="",IF(OR(G545=0,G545=""),M545,""),IF(ROW()&lt;32,"",AVERAGE(IF(OFFSET(L$2,ROW()-31,0,30,1)&lt;&gt;"",OFFSET(L$2,ROW()-31,0,30,1)))))</f>
        <v>0.666666666666667</v>
      </c>
      <c r="N546" s="8">
        <f ca="1" t="shared" ref="N546:N609" si="157">IF(OR(G545=0,G545=""),N545,IF(L545="","",IF(ROW()&lt;32,"",IF(ROW()=32,AVERAGE(L515:L544),2/31*L545+(1-2/31)*M545))))</f>
        <v>0.688172043010753</v>
      </c>
      <c r="O546" s="7">
        <f ca="1" t="array" ref="O546">IF(L545="","",IF(ROW()&lt;32,"",AVERAGE(IF(OFFSET(L$2,ROW()-21,0,20,1)&lt;&gt;"",OFFSET(L$2,ROW()-21,0,20,1)))))</f>
        <v>0.65</v>
      </c>
      <c r="P546" s="8">
        <f ca="1">IF(G545=0,P544,IF(L545="","",IF(ROW()&lt;32,"",IF(ROW()=32,AVERAGE(L515:L544),2/31*L545+(1-2/31)*O546))))</f>
        <v>0.67258064516129</v>
      </c>
      <c r="Q546" s="7">
        <f ca="1" t="shared" si="146"/>
        <v>52.7624</v>
      </c>
      <c r="R546" s="7">
        <f ca="1" t="shared" si="148"/>
        <v>7675.04519999987</v>
      </c>
      <c r="S546" s="14">
        <f ca="1" t="shared" si="149"/>
        <v>-0.0477326358327397</v>
      </c>
      <c r="T546" s="15">
        <f ca="1" t="shared" si="150"/>
        <v>0.688172043010753</v>
      </c>
      <c r="U546" s="14">
        <f ca="1" t="shared" si="151"/>
        <v>0.0865260294981816</v>
      </c>
      <c r="V546" s="9">
        <f ca="1" t="shared" si="152"/>
        <v>-2.99427020067588</v>
      </c>
      <c r="W546" s="16">
        <f ca="1" t="shared" ref="W546:W609" si="158">IF(I545="",W545,IF(ABS(SUMIF(I516:I545,"&lt;0"))=0,10,IF(SUMIF(I516:I545,"&gt;0")/ABS(SUMIF(I516:I545,"&lt;0"))&gt;10,10,SUMIF(I516:I545,"&gt;0")/ABS(SUMIF(I516:I545,"&lt;0")))))</f>
        <v>0.669751321082711</v>
      </c>
      <c r="X546" s="17">
        <f ca="1" t="shared" si="153"/>
        <v>-0.135095078956443</v>
      </c>
      <c r="Y546" s="9">
        <f ca="1" t="shared" si="154"/>
        <v>-0.0477988326602216</v>
      </c>
      <c r="Z546" s="5">
        <f ca="1" t="shared" si="155"/>
        <v>0.0924204286168714</v>
      </c>
      <c r="AA546">
        <f ca="1" t="shared" si="147"/>
        <v>0</v>
      </c>
      <c r="AB546">
        <f ca="1" t="shared" si="143"/>
        <v>9803.4896</v>
      </c>
      <c r="AC546">
        <f ca="1" t="shared" si="156"/>
        <v>0</v>
      </c>
      <c r="AD546" s="5">
        <f ca="1" t="shared" si="142"/>
        <v>0</v>
      </c>
      <c r="AE546">
        <f ca="1">IF(X546&gt;=$Y$1,I546,0)</f>
        <v>0</v>
      </c>
    </row>
    <row r="547" spans="1:31">
      <c r="A547" cm="1">
        <f ca="1" t="array" ref="A547">INDEX(Sheet1!$A$2:$J$621,RANDBETWEEN(1,COUNTA(Sheet1!$A$2:$A$621)),COLUMN(A546))</f>
        <v>3275594</v>
      </c>
      <c r="B547" t="str">
        <f ca="1">VLOOKUP($A547,Sheet1!$A$2:$J$621,COLUMN(B547)-COLUMN($B$4)+2,FALSE)</f>
        <v>2025-04-19 12:03:45</v>
      </c>
      <c r="C547" t="str">
        <f ca="1">VLOOKUP($A547,Sheet1!$A$2:$J$621,COLUMN(C547)-COLUMN($B$4)+2,FALSE)</f>
        <v>小单31.45  小双34.28  大单34.28</v>
      </c>
      <c r="D547" t="str">
        <f ca="1">VLOOKUP($A547,Sheet1!$A$2:$J$621,COLUMN(D547)-COLUMN($B$4)+2,FALSE)</f>
        <v>小单</v>
      </c>
      <c r="E547">
        <f ca="1">VLOOKUP($A547,Sheet1!$A$2:$J$621,COLUMN(E547)-COLUMN($B$4)+2,FALSE)</f>
        <v>100.01</v>
      </c>
      <c r="F547">
        <f ca="1">VLOOKUP($A547,Sheet1!$A$2:$J$621,COLUMN(F547)-COLUMN($B$4)+2,FALSE)</f>
        <v>13</v>
      </c>
      <c r="G547" t="str">
        <f ca="1">VLOOKUP($A547,Sheet1!$A$2:$J$621,COLUMN(G547)-COLUMN($B$4)+2,FALSE)</f>
        <v>小单</v>
      </c>
      <c r="H547">
        <f ca="1">VLOOKUP($A547,Sheet1!$A$2:$J$621,COLUMN(H547)-COLUMN($B$4)+2,FALSE)</f>
        <v>0</v>
      </c>
      <c r="I547">
        <f ca="1">VLOOKUP($A547,Sheet1!$A$2:$J$621,COLUMN(I547)-COLUMN($B$4)+2,FALSE)</f>
        <v>-100.01</v>
      </c>
      <c r="J547" t="str">
        <f ca="1">VLOOKUP($A547,Sheet1!$A$2:$J$621,COLUMN(J547)-COLUMN($B$4)+2,FALSE)</f>
        <v>否</v>
      </c>
      <c r="K547">
        <f ca="1" t="shared" si="144"/>
        <v>0</v>
      </c>
      <c r="L547" s="7">
        <f ca="1" t="shared" si="145"/>
        <v>1</v>
      </c>
      <c r="M547" s="7" cm="1">
        <f ca="1" t="array" ref="M547">IF(L546="",IF(OR(G546=0,G546=""),M546,""),IF(ROW()&lt;32,"",AVERAGE(IF(OFFSET(L$2,ROW()-31,0,30,1)&lt;&gt;"",OFFSET(L$2,ROW()-31,0,30,1)))))</f>
        <v>0.7</v>
      </c>
      <c r="N547" s="8">
        <f ca="1" t="shared" si="157"/>
        <v>0.688172043010753</v>
      </c>
      <c r="O547" s="7">
        <f ca="1" t="array" ref="O547">IF(L546="","",IF(ROW()&lt;32,"",AVERAGE(IF(OFFSET(L$2,ROW()-21,0,20,1)&lt;&gt;"",OFFSET(L$2,ROW()-21,0,20,1)))))</f>
        <v>0.65</v>
      </c>
      <c r="P547" s="8">
        <f ca="1">IF(G546=0,P545,IF(L546="","",IF(ROW()&lt;32,"",IF(ROW()=32,AVERAGE(L516:L545),2/31*L546+(1-2/31)*O547))))</f>
        <v>0.67258064516129</v>
      </c>
      <c r="Q547" s="7">
        <f ca="1" t="shared" si="146"/>
        <v>-68.1</v>
      </c>
      <c r="R547" s="7">
        <f ca="1" t="shared" si="148"/>
        <v>7606.94519999987</v>
      </c>
      <c r="S547" s="14">
        <f ca="1" t="shared" si="149"/>
        <v>-0.0290101467652332</v>
      </c>
      <c r="T547" s="15">
        <f ca="1" t="shared" si="150"/>
        <v>0.688172043010753</v>
      </c>
      <c r="U547" s="14">
        <f ca="1" t="shared" si="151"/>
        <v>0.0865260294981816</v>
      </c>
      <c r="V547" s="9">
        <f ca="1" t="shared" si="152"/>
        <v>-2.90380432218838</v>
      </c>
      <c r="W547" s="16">
        <f ca="1" t="shared" si="158"/>
        <v>0.673089602867538</v>
      </c>
      <c r="X547" s="17">
        <f ca="1" t="shared" si="153"/>
        <v>-0.120097916208958</v>
      </c>
      <c r="Y547" s="9">
        <f ca="1" t="shared" si="154"/>
        <v>-0.0547738125673767</v>
      </c>
      <c r="Z547" s="5">
        <f ca="1" t="shared" si="155"/>
        <v>0.0896768880480406</v>
      </c>
      <c r="AA547">
        <f ca="1" t="shared" si="147"/>
        <v>0</v>
      </c>
      <c r="AB547">
        <f ca="1" t="shared" si="143"/>
        <v>9803.4896</v>
      </c>
      <c r="AC547">
        <f ca="1" t="shared" si="156"/>
        <v>0</v>
      </c>
      <c r="AD547" s="5">
        <f ca="1" t="shared" si="142"/>
        <v>0</v>
      </c>
      <c r="AE547">
        <f ca="1">IF(X547&gt;=$Y$1,I547,0)</f>
        <v>0</v>
      </c>
    </row>
    <row r="548" spans="1:31">
      <c r="A548" cm="1">
        <f ca="1" t="array" ref="A548">INDEX(Sheet1!$A$2:$J$621,RANDBETWEEN(1,COUNTA(Sheet1!$A$2:$A$621)),COLUMN(A547))</f>
        <v>3275582</v>
      </c>
      <c r="B548" t="str">
        <f ca="1">VLOOKUP($A548,Sheet1!$A$2:$J$621,COLUMN(B548)-COLUMN($B$4)+2,FALSE)</f>
        <v>2025-04-19 11:21:45</v>
      </c>
      <c r="C548" t="str">
        <f ca="1">VLOOKUP($A548,Sheet1!$A$2:$J$621,COLUMN(C548)-COLUMN($B$4)+2,FALSE)</f>
        <v>小单32.36  大双32.36  大单35.28</v>
      </c>
      <c r="D548" t="str">
        <f ca="1">VLOOKUP($A548,Sheet1!$A$2:$J$621,COLUMN(D548)-COLUMN($B$4)+2,FALSE)</f>
        <v>大单</v>
      </c>
      <c r="E548">
        <f ca="1">VLOOKUP($A548,Sheet1!$A$2:$J$621,COLUMN(E548)-COLUMN($B$4)+2,FALSE)</f>
        <v>100</v>
      </c>
      <c r="F548">
        <f ca="1">VLOOKUP($A548,Sheet1!$A$2:$J$621,COLUMN(F548)-COLUMN($B$4)+2,FALSE)</f>
        <v>7</v>
      </c>
      <c r="G548" t="str">
        <f ca="1">VLOOKUP($A548,Sheet1!$A$2:$J$621,COLUMN(G548)-COLUMN($B$4)+2,FALSE)</f>
        <v>小单</v>
      </c>
      <c r="H548">
        <f ca="1">VLOOKUP($A548,Sheet1!$A$2:$J$621,COLUMN(H548)-COLUMN($B$4)+2,FALSE)</f>
        <v>152.7392</v>
      </c>
      <c r="I548">
        <f ca="1">VLOOKUP($A548,Sheet1!$A$2:$J$621,COLUMN(I548)-COLUMN($B$4)+2,FALSE)</f>
        <v>52.7392</v>
      </c>
      <c r="J548" t="str">
        <f ca="1">VLOOKUP($A548,Sheet1!$A$2:$J$621,COLUMN(J548)-COLUMN($B$4)+2,FALSE)</f>
        <v>是</v>
      </c>
      <c r="K548">
        <f ca="1" t="shared" si="144"/>
        <v>1</v>
      </c>
      <c r="L548" s="7">
        <f ca="1" t="shared" si="145"/>
        <v>1</v>
      </c>
      <c r="M548" s="7" cm="1">
        <f ca="1" t="array" ref="M548">IF(L547="",IF(OR(G547=0,G547=""),M547,""),IF(ROW()&lt;32,"",AVERAGE(IF(OFFSET(L$2,ROW()-31,0,30,1)&lt;&gt;"",OFFSET(L$2,ROW()-31,0,30,1)))))</f>
        <v>0.7</v>
      </c>
      <c r="N548" s="8">
        <f ca="1" t="shared" si="157"/>
        <v>0.719354838709677</v>
      </c>
      <c r="O548" s="7">
        <f ca="1" t="array" ref="O548">IF(L547="","",IF(ROW()&lt;32,"",AVERAGE(IF(OFFSET(L$2,ROW()-21,0,20,1)&lt;&gt;"",OFFSET(L$2,ROW()-21,0,20,1)))))</f>
        <v>0.7</v>
      </c>
      <c r="P548" s="8">
        <f ca="1">IF(G547=0,P546,IF(L547="","",IF(ROW()&lt;32,"",IF(ROW()=32,AVERAGE(L517:L546),2/31*L547+(1-2/31)*O548))))</f>
        <v>0.719354838709677</v>
      </c>
      <c r="Q548" s="7">
        <f ca="1" t="shared" si="146"/>
        <v>52.7392</v>
      </c>
      <c r="R548" s="7">
        <f ca="1" t="shared" si="148"/>
        <v>7659.68439999987</v>
      </c>
      <c r="S548" s="14">
        <f ca="1" t="shared" si="149"/>
        <v>-0.0440042232520468</v>
      </c>
      <c r="T548" s="15">
        <f ca="1" t="shared" si="150"/>
        <v>0.719354838709677</v>
      </c>
      <c r="U548" s="14">
        <f ca="1" t="shared" si="151"/>
        <v>0.0865260294981816</v>
      </c>
      <c r="V548" s="9">
        <f ca="1" t="shared" si="152"/>
        <v>-2.89973222736699</v>
      </c>
      <c r="W548" s="16">
        <f ca="1" t="shared" si="158"/>
        <v>0.673084425573811</v>
      </c>
      <c r="X548" s="17">
        <f ca="1" t="shared" si="153"/>
        <v>-0.117952888262451</v>
      </c>
      <c r="Y548" s="9">
        <f ca="1" t="shared" si="154"/>
        <v>-0.0605220638020687</v>
      </c>
      <c r="Z548" s="5">
        <f ca="1" t="shared" si="155"/>
        <v>0.0879998209643143</v>
      </c>
      <c r="AA548">
        <f ca="1" t="shared" si="147"/>
        <v>0</v>
      </c>
      <c r="AB548">
        <f ca="1" t="shared" si="143"/>
        <v>9803.4896</v>
      </c>
      <c r="AC548">
        <f ca="1" t="shared" si="156"/>
        <v>1</v>
      </c>
      <c r="AD548" s="5">
        <f ca="1" t="shared" si="142"/>
        <v>0</v>
      </c>
      <c r="AE548">
        <f ca="1">IF(X548&gt;=$Y$1,I548,0)</f>
        <v>0</v>
      </c>
    </row>
    <row r="549" spans="1:31">
      <c r="A549" cm="1">
        <f ca="1" t="array" ref="A549">INDEX(Sheet1!$A$2:$J$621,RANDBETWEEN(1,COUNTA(Sheet1!$A$2:$A$621)),COLUMN(A548))</f>
        <v>3275384</v>
      </c>
      <c r="B549" t="str">
        <f ca="1">VLOOKUP($A549,Sheet1!$A$2:$J$621,COLUMN(B549)-COLUMN($B$4)+2,FALSE)</f>
        <v>2025-04-18 23:48:41</v>
      </c>
      <c r="C549" t="str">
        <f ca="1">VLOOKUP($A549,Sheet1!$A$2:$J$621,COLUMN(C549)-COLUMN($B$4)+2,FALSE)</f>
        <v>大双31.45  小双34.28  大单34.28</v>
      </c>
      <c r="D549" t="str">
        <f ca="1">VLOOKUP($A549,Sheet1!$A$2:$J$621,COLUMN(D549)-COLUMN($B$4)+2,FALSE)</f>
        <v>大双</v>
      </c>
      <c r="E549">
        <f ca="1">VLOOKUP($A549,Sheet1!$A$2:$J$621,COLUMN(E549)-COLUMN($B$4)+2,FALSE)</f>
        <v>100.01</v>
      </c>
      <c r="F549">
        <f ca="1">VLOOKUP($A549,Sheet1!$A$2:$J$621,COLUMN(F549)-COLUMN($B$4)+2,FALSE)</f>
        <v>17</v>
      </c>
      <c r="G549" t="str">
        <f ca="1">VLOOKUP($A549,Sheet1!$A$2:$J$621,COLUMN(G549)-COLUMN($B$4)+2,FALSE)</f>
        <v>大单</v>
      </c>
      <c r="H549">
        <f ca="1">VLOOKUP($A549,Sheet1!$A$2:$J$621,COLUMN(H549)-COLUMN($B$4)+2,FALSE)</f>
        <v>148.4324</v>
      </c>
      <c r="I549">
        <f ca="1">VLOOKUP($A549,Sheet1!$A$2:$J$621,COLUMN(I549)-COLUMN($B$4)+2,FALSE)</f>
        <v>48.4224</v>
      </c>
      <c r="J549" t="str">
        <f ca="1">VLOOKUP($A549,Sheet1!$A$2:$J$621,COLUMN(J549)-COLUMN($B$4)+2,FALSE)</f>
        <v>是</v>
      </c>
      <c r="K549">
        <f ca="1" t="shared" si="144"/>
        <v>1</v>
      </c>
      <c r="L549" s="7">
        <f ca="1" t="shared" si="145"/>
        <v>1</v>
      </c>
      <c r="M549" s="7" cm="1">
        <f ca="1" t="array" ref="M549">IF(L548="",IF(OR(G548=0,G548=""),M548,""),IF(ROW()&lt;32,"",AVERAGE(IF(OFFSET(L$2,ROW()-31,0,30,1)&lt;&gt;"",OFFSET(L$2,ROW()-31,0,30,1)))))</f>
        <v>0.7</v>
      </c>
      <c r="N549" s="8">
        <f ca="1" t="shared" si="157"/>
        <v>0.719354838709677</v>
      </c>
      <c r="O549" s="7">
        <f ca="1" t="array" ref="O549">IF(L548="","",IF(ROW()&lt;32,"",AVERAGE(IF(OFFSET(L$2,ROW()-21,0,20,1)&lt;&gt;"",OFFSET(L$2,ROW()-21,0,20,1)))))</f>
        <v>0.7</v>
      </c>
      <c r="P549" s="8">
        <f ca="1">IF(G548=0,P547,IF(L548="","",IF(ROW()&lt;32,"",IF(ROW()=32,AVERAGE(L518:L547),2/31*L548+(1-2/31)*O549))))</f>
        <v>0.719354838709677</v>
      </c>
      <c r="Q549" s="7">
        <f ca="1" t="shared" si="146"/>
        <v>48.4224</v>
      </c>
      <c r="R549" s="7">
        <f ca="1" t="shared" si="148"/>
        <v>7708.10679999987</v>
      </c>
      <c r="S549" s="14">
        <f ca="1" t="shared" si="149"/>
        <v>-0.0431988295266328</v>
      </c>
      <c r="T549" s="15">
        <f ca="1" t="shared" si="150"/>
        <v>0.719354838709677</v>
      </c>
      <c r="U549" s="14">
        <f ca="1" t="shared" si="151"/>
        <v>0.0865260294981816</v>
      </c>
      <c r="V549" s="9">
        <f ca="1" t="shared" si="152"/>
        <v>-2.89384645495398</v>
      </c>
      <c r="W549" s="16">
        <f ca="1" t="shared" si="158"/>
        <v>0.673084425573811</v>
      </c>
      <c r="X549" s="17">
        <f ca="1" t="shared" si="153"/>
        <v>-0.117122692903526</v>
      </c>
      <c r="Y549" s="9">
        <f ca="1" t="shared" si="154"/>
        <v>-0.0668526453257358</v>
      </c>
      <c r="Z549" s="5">
        <f ca="1" t="shared" si="155"/>
        <v>0.0849601915494836</v>
      </c>
      <c r="AA549">
        <f ca="1" t="shared" si="147"/>
        <v>0</v>
      </c>
      <c r="AB549">
        <f ca="1" t="shared" si="143"/>
        <v>9803.4896</v>
      </c>
      <c r="AC549">
        <f ca="1" t="shared" si="156"/>
        <v>0</v>
      </c>
      <c r="AD549" s="5">
        <f ca="1" t="shared" si="142"/>
        <v>0</v>
      </c>
      <c r="AE549">
        <f ca="1">IF(X549&gt;=$Y$1,I549,0)</f>
        <v>0</v>
      </c>
    </row>
    <row r="550" spans="1:31">
      <c r="A550" cm="1">
        <f ca="1" t="array" ref="A550">INDEX(Sheet1!$A$2:$J$621,RANDBETWEEN(1,COUNTA(Sheet1!$A$2:$A$621)),COLUMN(A549))</f>
        <v>3275720</v>
      </c>
      <c r="B550" t="str">
        <f ca="1">VLOOKUP($A550,Sheet1!$A$2:$J$621,COLUMN(B550)-COLUMN($B$4)+2,FALSE)</f>
        <v>2025-04-19 19:57:46</v>
      </c>
      <c r="C550" t="str">
        <f ca="1">VLOOKUP($A550,Sheet1!$A$2:$J$621,COLUMN(C550)-COLUMN($B$4)+2,FALSE)</f>
        <v>小单32.36  小双35.28  大双32.36</v>
      </c>
      <c r="D550" t="str">
        <f ca="1">VLOOKUP($A550,Sheet1!$A$2:$J$621,COLUMN(D550)-COLUMN($B$4)+2,FALSE)</f>
        <v>小双</v>
      </c>
      <c r="E550">
        <f ca="1">VLOOKUP($A550,Sheet1!$A$2:$J$621,COLUMN(E550)-COLUMN($B$4)+2,FALSE)</f>
        <v>100</v>
      </c>
      <c r="F550">
        <f ca="1">VLOOKUP($A550,Sheet1!$A$2:$J$621,COLUMN(F550)-COLUMN($B$4)+2,FALSE)</f>
        <v>18</v>
      </c>
      <c r="G550" t="str">
        <f ca="1">VLOOKUP($A550,Sheet1!$A$2:$J$621,COLUMN(G550)-COLUMN($B$4)+2,FALSE)</f>
        <v>大双</v>
      </c>
      <c r="H550">
        <f ca="1">VLOOKUP($A550,Sheet1!$A$2:$J$621,COLUMN(H550)-COLUMN($B$4)+2,FALSE)</f>
        <v>152.7392</v>
      </c>
      <c r="I550">
        <f ca="1">VLOOKUP($A550,Sheet1!$A$2:$J$621,COLUMN(I550)-COLUMN($B$4)+2,FALSE)</f>
        <v>52.7392</v>
      </c>
      <c r="J550" t="str">
        <f ca="1">VLOOKUP($A550,Sheet1!$A$2:$J$621,COLUMN(J550)-COLUMN($B$4)+2,FALSE)</f>
        <v>是</v>
      </c>
      <c r="K550">
        <f ca="1" t="shared" si="144"/>
        <v>1</v>
      </c>
      <c r="L550" s="7">
        <f ca="1" t="shared" si="145"/>
        <v>1</v>
      </c>
      <c r="M550" s="7" cm="1">
        <f ca="1" t="array" ref="M550">IF(L549="",IF(OR(G549=0,G549=""),M549,""),IF(ROW()&lt;32,"",AVERAGE(IF(OFFSET(L$2,ROW()-31,0,30,1)&lt;&gt;"",OFFSET(L$2,ROW()-31,0,30,1)))))</f>
        <v>0.7</v>
      </c>
      <c r="N550" s="8">
        <f ca="1" t="shared" si="157"/>
        <v>0.719354838709677</v>
      </c>
      <c r="O550" s="7">
        <f ca="1" t="array" ref="O550">IF(L549="","",IF(ROW()&lt;32,"",AVERAGE(IF(OFFSET(L$2,ROW()-21,0,20,1)&lt;&gt;"",OFFSET(L$2,ROW()-21,0,20,1)))))</f>
        <v>0.7</v>
      </c>
      <c r="P550" s="8">
        <f ca="1">IF(G549=0,P548,IF(L549="","",IF(ROW()&lt;32,"",IF(ROW()=32,AVERAGE(L519:L548),2/31*L549+(1-2/31)*O550))))</f>
        <v>0.719354838709677</v>
      </c>
      <c r="Q550" s="7">
        <f ca="1" t="shared" si="146"/>
        <v>52.7392</v>
      </c>
      <c r="R550" s="7">
        <f ca="1" t="shared" si="148"/>
        <v>7760.84599999987</v>
      </c>
      <c r="S550" s="14">
        <f ca="1" t="shared" si="149"/>
        <v>-0.0434518035200794</v>
      </c>
      <c r="T550" s="15">
        <f ca="1" t="shared" si="150"/>
        <v>0.719354838709677</v>
      </c>
      <c r="U550" s="14">
        <f ca="1" t="shared" si="151"/>
        <v>0.0865260294981816</v>
      </c>
      <c r="V550" s="9">
        <f ca="1" t="shared" si="152"/>
        <v>-2.93633088269732</v>
      </c>
      <c r="W550" s="16">
        <f ca="1" t="shared" si="158"/>
        <v>0.673084425573811</v>
      </c>
      <c r="X550" s="17">
        <f ca="1" t="shared" si="153"/>
        <v>-0.121447027875894</v>
      </c>
      <c r="Y550" s="9">
        <f ca="1" t="shared" si="154"/>
        <v>-0.0733945914468298</v>
      </c>
      <c r="Z550" s="5">
        <f ca="1" t="shared" si="155"/>
        <v>0.0812762716655347</v>
      </c>
      <c r="AA550">
        <f ca="1" t="shared" si="147"/>
        <v>0</v>
      </c>
      <c r="AB550">
        <f ca="1" t="shared" si="143"/>
        <v>9803.4896</v>
      </c>
      <c r="AC550">
        <f ca="1" t="shared" si="156"/>
        <v>0</v>
      </c>
      <c r="AD550" s="5">
        <f ca="1" t="shared" si="142"/>
        <v>0</v>
      </c>
      <c r="AE550">
        <f ca="1">IF(X550&gt;=$Y$1,I550,0)</f>
        <v>0</v>
      </c>
    </row>
    <row r="551" spans="1:31">
      <c r="A551" cm="1">
        <f ca="1" t="array" ref="A551">INDEX(Sheet1!$A$2:$J$621,RANDBETWEEN(1,COUNTA(Sheet1!$A$2:$A$621)),COLUMN(A550))</f>
        <v>3275828</v>
      </c>
      <c r="B551" t="str">
        <f ca="1">VLOOKUP($A551,Sheet1!$A$2:$J$621,COLUMN(B551)-COLUMN($B$4)+2,FALSE)</f>
        <v>2025-04-20 02:15:49</v>
      </c>
      <c r="C551" t="str">
        <f ca="1">VLOOKUP($A551,Sheet1!$A$2:$J$621,COLUMN(C551)-COLUMN($B$4)+2,FALSE)</f>
        <v>小单31.45  小双34.28  大单34.28</v>
      </c>
      <c r="D551" t="str">
        <f ca="1">VLOOKUP($A551,Sheet1!$A$2:$J$621,COLUMN(D551)-COLUMN($B$4)+2,FALSE)</f>
        <v>小单</v>
      </c>
      <c r="E551">
        <f ca="1">VLOOKUP($A551,Sheet1!$A$2:$J$621,COLUMN(E551)-COLUMN($B$4)+2,FALSE)</f>
        <v>100.01</v>
      </c>
      <c r="F551">
        <f ca="1">VLOOKUP($A551,Sheet1!$A$2:$J$621,COLUMN(F551)-COLUMN($B$4)+2,FALSE)</f>
        <v>18</v>
      </c>
      <c r="G551" t="str">
        <f ca="1">VLOOKUP($A551,Sheet1!$A$2:$J$621,COLUMN(G551)-COLUMN($B$4)+2,FALSE)</f>
        <v>大双</v>
      </c>
      <c r="H551">
        <f ca="1">VLOOKUP($A551,Sheet1!$A$2:$J$621,COLUMN(H551)-COLUMN($B$4)+2,FALSE)</f>
        <v>0</v>
      </c>
      <c r="I551">
        <f ca="1">VLOOKUP($A551,Sheet1!$A$2:$J$621,COLUMN(I551)-COLUMN($B$4)+2,FALSE)</f>
        <v>-100.01</v>
      </c>
      <c r="J551" t="str">
        <f ca="1">VLOOKUP($A551,Sheet1!$A$2:$J$621,COLUMN(J551)-COLUMN($B$4)+2,FALSE)</f>
        <v>否</v>
      </c>
      <c r="K551">
        <f ca="1" t="shared" si="144"/>
        <v>0</v>
      </c>
      <c r="L551" s="7">
        <f ca="1" t="shared" si="145"/>
        <v>0</v>
      </c>
      <c r="M551" s="7" cm="1">
        <f ca="1" t="array" ref="M551">IF(L550="",IF(OR(G550=0,G550=""),M550,""),IF(ROW()&lt;32,"",AVERAGE(IF(OFFSET(L$2,ROW()-31,0,30,1)&lt;&gt;"",OFFSET(L$2,ROW()-31,0,30,1)))))</f>
        <v>0.666666666666667</v>
      </c>
      <c r="N551" s="8">
        <f ca="1" t="shared" si="157"/>
        <v>0.719354838709677</v>
      </c>
      <c r="O551" s="7">
        <f ca="1" t="array" ref="O551">IF(L550="","",IF(ROW()&lt;32,"",AVERAGE(IF(OFFSET(L$2,ROW()-21,0,20,1)&lt;&gt;"",OFFSET(L$2,ROW()-21,0,20,1)))))</f>
        <v>0.7</v>
      </c>
      <c r="P551" s="8">
        <f ca="1">IF(G550=0,P549,IF(L550="","",IF(ROW()&lt;32,"",IF(ROW()=32,AVERAGE(L520:L549),2/31*L550+(1-2/31)*O551))))</f>
        <v>0.719354838709677</v>
      </c>
      <c r="Q551" s="7">
        <f ca="1" t="shared" si="146"/>
        <v>-100.01</v>
      </c>
      <c r="R551" s="7">
        <f ca="1" t="shared" si="148"/>
        <v>7660.83599999987</v>
      </c>
      <c r="S551" s="14">
        <f ca="1" t="shared" si="149"/>
        <v>-0.0426611297064616</v>
      </c>
      <c r="T551" s="15">
        <f ca="1" t="shared" si="150"/>
        <v>0.719354838709677</v>
      </c>
      <c r="U551" s="14">
        <f ca="1" t="shared" si="151"/>
        <v>0.0865260294981816</v>
      </c>
      <c r="V551" s="9">
        <f ca="1" t="shared" si="152"/>
        <v>-2.9802944132405</v>
      </c>
      <c r="W551" s="16">
        <f ca="1" t="shared" si="158"/>
        <v>0.673084425573811</v>
      </c>
      <c r="X551" s="17">
        <f ca="1" t="shared" si="153"/>
        <v>-0.125606178786126</v>
      </c>
      <c r="Y551" s="9">
        <f ca="1" t="shared" si="154"/>
        <v>-0.0805950585683502</v>
      </c>
      <c r="Z551" s="5">
        <f ca="1" t="shared" si="155"/>
        <v>0.0758319157217909</v>
      </c>
      <c r="AA551">
        <f ca="1" t="shared" si="147"/>
        <v>0</v>
      </c>
      <c r="AB551">
        <f ca="1" t="shared" si="143"/>
        <v>9803.4896</v>
      </c>
      <c r="AC551">
        <f ca="1" t="shared" si="156"/>
        <v>0</v>
      </c>
      <c r="AD551" s="5">
        <f ca="1" t="shared" si="142"/>
        <v>0</v>
      </c>
      <c r="AE551">
        <f ca="1">IF(X551&gt;=$Y$1,I551,0)</f>
        <v>0</v>
      </c>
    </row>
    <row r="552" spans="1:31">
      <c r="A552" cm="1">
        <f ca="1" t="array" ref="A552">INDEX(Sheet1!$A$2:$J$621,RANDBETWEEN(1,COUNTA(Sheet1!$A$2:$A$621)),COLUMN(A551))</f>
        <v>3275513</v>
      </c>
      <c r="B552" t="str">
        <f ca="1">VLOOKUP($A552,Sheet1!$A$2:$J$621,COLUMN(B552)-COLUMN($B$4)+2,FALSE)</f>
        <v>2025-04-19 07:20:13</v>
      </c>
      <c r="C552" t="str">
        <f ca="1">VLOOKUP($A552,Sheet1!$A$2:$J$621,COLUMN(C552)-COLUMN($B$4)+2,FALSE)</f>
        <v>小单31.45  小双34.28  大单34.28</v>
      </c>
      <c r="D552" t="str">
        <f ca="1">VLOOKUP($A552,Sheet1!$A$2:$J$621,COLUMN(D552)-COLUMN($B$4)+2,FALSE)</f>
        <v>小单</v>
      </c>
      <c r="E552">
        <f ca="1">VLOOKUP($A552,Sheet1!$A$2:$J$621,COLUMN(E552)-COLUMN($B$4)+2,FALSE)</f>
        <v>100.01</v>
      </c>
      <c r="F552">
        <f ca="1">VLOOKUP($A552,Sheet1!$A$2:$J$621,COLUMN(F552)-COLUMN($B$4)+2,FALSE)</f>
        <v>10</v>
      </c>
      <c r="G552" t="str">
        <f ca="1">VLOOKUP($A552,Sheet1!$A$2:$J$621,COLUMN(G552)-COLUMN($B$4)+2,FALSE)</f>
        <v>小双</v>
      </c>
      <c r="H552">
        <f ca="1">VLOOKUP($A552,Sheet1!$A$2:$J$621,COLUMN(H552)-COLUMN($B$4)+2,FALSE)</f>
        <v>148.4324</v>
      </c>
      <c r="I552">
        <f ca="1">VLOOKUP($A552,Sheet1!$A$2:$J$621,COLUMN(I552)-COLUMN($B$4)+2,FALSE)</f>
        <v>48.4224</v>
      </c>
      <c r="J552" t="str">
        <f ca="1">VLOOKUP($A552,Sheet1!$A$2:$J$621,COLUMN(J552)-COLUMN($B$4)+2,FALSE)</f>
        <v>是</v>
      </c>
      <c r="K552">
        <f ca="1" t="shared" si="144"/>
        <v>1</v>
      </c>
      <c r="L552" s="7">
        <f ca="1" t="shared" si="145"/>
        <v>1</v>
      </c>
      <c r="M552" s="7" cm="1">
        <f ca="1" t="array" ref="M552">IF(L551="",IF(OR(G551=0,G551=""),M551,""),IF(ROW()&lt;32,"",AVERAGE(IF(OFFSET(L$2,ROW()-31,0,30,1)&lt;&gt;"",OFFSET(L$2,ROW()-31,0,30,1)))))</f>
        <v>0.7</v>
      </c>
      <c r="N552" s="8">
        <f ca="1" t="shared" si="157"/>
        <v>0.623655913978495</v>
      </c>
      <c r="O552" s="7">
        <f ca="1" t="array" ref="O552">IF(L551="","",IF(ROW()&lt;32,"",AVERAGE(IF(OFFSET(L$2,ROW()-21,0,20,1)&lt;&gt;"",OFFSET(L$2,ROW()-21,0,20,1)))))</f>
        <v>0.75</v>
      </c>
      <c r="P552" s="8">
        <f ca="1">IF(G551=0,P550,IF(L551="","",IF(ROW()&lt;32,"",IF(ROW()=32,AVERAGE(L521:L550),2/31*L551+(1-2/31)*O552))))</f>
        <v>0.701612903225806</v>
      </c>
      <c r="Q552" s="7">
        <f ca="1" t="shared" si="146"/>
        <v>48.4224</v>
      </c>
      <c r="R552" s="7">
        <f ca="1" t="shared" si="148"/>
        <v>7709.25839999987</v>
      </c>
      <c r="S552" s="14">
        <f ca="1" t="shared" si="149"/>
        <v>-0.0431940024452603</v>
      </c>
      <c r="T552" s="15">
        <f ca="1" t="shared" si="150"/>
        <v>0.623655913978495</v>
      </c>
      <c r="U552" s="14">
        <f ca="1" t="shared" si="151"/>
        <v>0.0865260294981816</v>
      </c>
      <c r="V552" s="9">
        <f ca="1" t="shared" si="152"/>
        <v>-3.02948976457306</v>
      </c>
      <c r="W552" s="16">
        <f ca="1" t="shared" si="158"/>
        <v>0.590411759244048</v>
      </c>
      <c r="X552" s="17">
        <f ca="1" t="shared" si="153"/>
        <v>-0.158092627320235</v>
      </c>
      <c r="Y552" s="9">
        <f ca="1" t="shared" si="154"/>
        <v>-0.0887561877051692</v>
      </c>
      <c r="Z552" s="5">
        <f ca="1" t="shared" si="155"/>
        <v>0.0703611390069913</v>
      </c>
      <c r="AA552">
        <f ca="1" t="shared" si="147"/>
        <v>0</v>
      </c>
      <c r="AB552">
        <f ca="1" t="shared" si="143"/>
        <v>9803.4896</v>
      </c>
      <c r="AC552">
        <f ca="1" t="shared" si="156"/>
        <v>0</v>
      </c>
      <c r="AD552" s="5">
        <f ca="1" t="shared" si="142"/>
        <v>0</v>
      </c>
      <c r="AE552">
        <f ca="1">IF(X552&gt;=$Y$1,I552,0)</f>
        <v>0</v>
      </c>
    </row>
    <row r="553" spans="1:31">
      <c r="A553" cm="1">
        <f ca="1" t="array" ref="A553">INDEX(Sheet1!$A$2:$J$621,RANDBETWEEN(1,COUNTA(Sheet1!$A$2:$A$621)),COLUMN(A552))</f>
        <v>3275451</v>
      </c>
      <c r="B553" t="str">
        <f ca="1">VLOOKUP($A553,Sheet1!$A$2:$J$621,COLUMN(B553)-COLUMN($B$4)+2,FALSE)</f>
        <v>2025-04-19 03:43:19</v>
      </c>
      <c r="C553" t="str">
        <f ca="1">VLOOKUP($A553,Sheet1!$A$2:$J$621,COLUMN(C553)-COLUMN($B$4)+2,FALSE)</f>
        <v>小单31.45  小双34.28  大单34.28</v>
      </c>
      <c r="D553" t="str">
        <f ca="1">VLOOKUP($A553,Sheet1!$A$2:$J$621,COLUMN(D553)-COLUMN($B$4)+2,FALSE)</f>
        <v>小单</v>
      </c>
      <c r="E553">
        <f ca="1">VLOOKUP($A553,Sheet1!$A$2:$J$621,COLUMN(E553)-COLUMN($B$4)+2,FALSE)</f>
        <v>100.01</v>
      </c>
      <c r="F553">
        <f ca="1">VLOOKUP($A553,Sheet1!$A$2:$J$621,COLUMN(F553)-COLUMN($B$4)+2,FALSE)</f>
        <v>14</v>
      </c>
      <c r="G553" t="str">
        <f ca="1">VLOOKUP($A553,Sheet1!$A$2:$J$621,COLUMN(G553)-COLUMN($B$4)+2,FALSE)</f>
        <v>大双</v>
      </c>
      <c r="H553">
        <f ca="1">VLOOKUP($A553,Sheet1!$A$2:$J$621,COLUMN(H553)-COLUMN($B$4)+2,FALSE)</f>
        <v>0</v>
      </c>
      <c r="I553">
        <f ca="1">VLOOKUP($A553,Sheet1!$A$2:$J$621,COLUMN(I553)-COLUMN($B$4)+2,FALSE)</f>
        <v>-100.01</v>
      </c>
      <c r="J553" t="str">
        <f ca="1">VLOOKUP($A553,Sheet1!$A$2:$J$621,COLUMN(J553)-COLUMN($B$4)+2,FALSE)</f>
        <v>否</v>
      </c>
      <c r="K553">
        <f ca="1" t="shared" si="144"/>
        <v>0</v>
      </c>
      <c r="L553" s="7">
        <f ca="1" t="shared" si="145"/>
        <v>0</v>
      </c>
      <c r="M553" s="7" cm="1">
        <f ca="1" t="array" ref="M553">IF(L552="",IF(OR(G552=0,G552=""),M552,""),IF(ROW()&lt;32,"",AVERAGE(IF(OFFSET(L$2,ROW()-31,0,30,1)&lt;&gt;"",OFFSET(L$2,ROW()-31,0,30,1)))))</f>
        <v>0.7</v>
      </c>
      <c r="N553" s="8">
        <f ca="1" t="shared" si="157"/>
        <v>0.719354838709677</v>
      </c>
      <c r="O553" s="7">
        <f ca="1" t="array" ref="O553">IF(L552="","",IF(ROW()&lt;32,"",AVERAGE(IF(OFFSET(L$2,ROW()-21,0,20,1)&lt;&gt;"",OFFSET(L$2,ROW()-21,0,20,1)))))</f>
        <v>0.7</v>
      </c>
      <c r="P553" s="8">
        <f ca="1">IF(G552=0,P551,IF(L552="","",IF(ROW()&lt;32,"",IF(ROW()=32,AVERAGE(L522:L551),2/31*L552+(1-2/31)*O553))))</f>
        <v>0.719354838709677</v>
      </c>
      <c r="Q553" s="7">
        <f ca="1" t="shared" si="146"/>
        <v>-100.01</v>
      </c>
      <c r="R553" s="7">
        <f ca="1" t="shared" si="148"/>
        <v>7609.24839999987</v>
      </c>
      <c r="S553" s="14">
        <f ca="1" t="shared" si="149"/>
        <v>-0.0249672858336359</v>
      </c>
      <c r="T553" s="15">
        <f ca="1" t="shared" si="150"/>
        <v>0.719354838709677</v>
      </c>
      <c r="U553" s="14">
        <f ca="1" t="shared" si="151"/>
        <v>0.0865260294981816</v>
      </c>
      <c r="V553" s="9">
        <f ca="1" t="shared" si="152"/>
        <v>-2.9000132264244</v>
      </c>
      <c r="W553" s="16">
        <f ca="1" t="shared" si="158"/>
        <v>0.673075503045966</v>
      </c>
      <c r="X553" s="17">
        <f ca="1" t="shared" si="153"/>
        <v>-0.112270799195453</v>
      </c>
      <c r="Y553" s="9">
        <f ca="1" t="shared" si="154"/>
        <v>-0.0939565212861897</v>
      </c>
      <c r="Z553" s="5">
        <f ca="1" t="shared" si="155"/>
        <v>0.0660068934274726</v>
      </c>
      <c r="AA553">
        <f ca="1" t="shared" si="147"/>
        <v>0</v>
      </c>
      <c r="AB553">
        <f ca="1" t="shared" si="143"/>
        <v>9803.4896</v>
      </c>
      <c r="AC553">
        <f ca="1" t="shared" si="156"/>
        <v>0</v>
      </c>
      <c r="AD553" s="5">
        <f ca="1" t="shared" si="142"/>
        <v>0</v>
      </c>
      <c r="AE553">
        <f ca="1">IF(X553&gt;=$Y$1,I553,0)</f>
        <v>0</v>
      </c>
    </row>
    <row r="554" spans="1:31">
      <c r="A554" cm="1">
        <f ca="1" t="array" ref="A554">INDEX(Sheet1!$A$2:$J$621,RANDBETWEEN(1,COUNTA(Sheet1!$A$2:$A$621)),COLUMN(A553))</f>
        <v>3276087</v>
      </c>
      <c r="B554" t="str">
        <f ca="1">VLOOKUP($A554,Sheet1!$A$2:$J$621,COLUMN(B554)-COLUMN($B$4)+2,FALSE)</f>
        <v>2025-04-20 17:22:13</v>
      </c>
      <c r="C554" t="str">
        <f ca="1">VLOOKUP($A554,Sheet1!$A$2:$J$621,COLUMN(C554)-COLUMN($B$4)+2,FALSE)</f>
        <v>小单32.36  小双35.28  大双32.36</v>
      </c>
      <c r="D554" t="str">
        <f ca="1">VLOOKUP($A554,Sheet1!$A$2:$J$621,COLUMN(D554)-COLUMN($B$4)+2,FALSE)</f>
        <v>小双</v>
      </c>
      <c r="E554">
        <f ca="1">VLOOKUP($A554,Sheet1!$A$2:$J$621,COLUMN(E554)-COLUMN($B$4)+2,FALSE)</f>
        <v>100</v>
      </c>
      <c r="F554">
        <f ca="1">VLOOKUP($A554,Sheet1!$A$2:$J$621,COLUMN(F554)-COLUMN($B$4)+2,FALSE)</f>
        <v>18</v>
      </c>
      <c r="G554" t="str">
        <f ca="1">VLOOKUP($A554,Sheet1!$A$2:$J$621,COLUMN(G554)-COLUMN($B$4)+2,FALSE)</f>
        <v>大双</v>
      </c>
      <c r="H554">
        <f ca="1">VLOOKUP($A554,Sheet1!$A$2:$J$621,COLUMN(H554)-COLUMN($B$4)+2,FALSE)</f>
        <v>152.7392</v>
      </c>
      <c r="I554">
        <f ca="1">VLOOKUP($A554,Sheet1!$A$2:$J$621,COLUMN(I554)-COLUMN($B$4)+2,FALSE)</f>
        <v>52.7392</v>
      </c>
      <c r="J554" t="str">
        <f ca="1">VLOOKUP($A554,Sheet1!$A$2:$J$621,COLUMN(J554)-COLUMN($B$4)+2,FALSE)</f>
        <v>是</v>
      </c>
      <c r="K554">
        <f ca="1" t="shared" si="144"/>
        <v>1</v>
      </c>
      <c r="L554" s="7">
        <f ca="1" t="shared" si="145"/>
        <v>1</v>
      </c>
      <c r="M554" s="7" cm="1">
        <f ca="1" t="array" ref="M554">IF(L553="",IF(OR(G553=0,G553=""),M553,""),IF(ROW()&lt;32,"",AVERAGE(IF(OFFSET(L$2,ROW()-31,0,30,1)&lt;&gt;"",OFFSET(L$2,ROW()-31,0,30,1)))))</f>
        <v>0.7</v>
      </c>
      <c r="N554" s="8">
        <f ca="1" t="shared" si="157"/>
        <v>0.654838709677419</v>
      </c>
      <c r="O554" s="7" cm="1">
        <f ca="1" t="array" ref="O554">IF(L553="",O553,IF(ROW()&lt;32,"",AVERAGE(IF(OFFSET(L$2,ROW()-21,0,20,1)&lt;&gt;"",OFFSET(L$2,ROW()-21,0,20,1)))))</f>
        <v>0.7</v>
      </c>
      <c r="P554" s="8">
        <f ca="1">IF(G553=0,P552,IF(L553="","",IF(ROW()&lt;32,"",IF(ROW()=32,AVERAGE(L523:L552),2/31*L553+(1-2/31)*O554))))</f>
        <v>0.654838709677419</v>
      </c>
      <c r="Q554" s="7">
        <f ca="1" t="shared" si="146"/>
        <v>52.7392</v>
      </c>
      <c r="R554" s="7">
        <f ca="1" t="shared" si="148"/>
        <v>7661.98759999987</v>
      </c>
      <c r="S554" s="14">
        <f ca="1" t="shared" si="149"/>
        <v>-0.0439928830866476</v>
      </c>
      <c r="T554" s="15">
        <f ca="1" t="shared" si="150"/>
        <v>0.654838709677419</v>
      </c>
      <c r="U554" s="14">
        <f ca="1" t="shared" si="151"/>
        <v>0.0865260294981816</v>
      </c>
      <c r="V554" s="9">
        <f ca="1" t="shared" si="152"/>
        <v>-2.8968253291305</v>
      </c>
      <c r="W554" s="16">
        <f ca="1" t="shared" si="158"/>
        <v>0.673075503045966</v>
      </c>
      <c r="X554" s="17">
        <f ca="1" t="shared" si="153"/>
        <v>-0.130562914448418</v>
      </c>
      <c r="Y554" s="9">
        <f ca="1" t="shared" si="154"/>
        <v>-0.0987372048619921</v>
      </c>
      <c r="Z554" s="5">
        <f ca="1" t="shared" si="155"/>
        <v>0.0632330146842251</v>
      </c>
      <c r="AA554">
        <f ca="1" t="shared" si="147"/>
        <v>0</v>
      </c>
      <c r="AB554">
        <f ca="1" t="shared" si="143"/>
        <v>9803.4896</v>
      </c>
      <c r="AC554">
        <f ca="1" t="shared" si="156"/>
        <v>1</v>
      </c>
      <c r="AD554" s="5">
        <f ca="1" t="shared" si="142"/>
        <v>0</v>
      </c>
      <c r="AE554">
        <f ca="1">IF(X554&gt;=$Y$1,I554,0)</f>
        <v>0</v>
      </c>
    </row>
    <row r="555" spans="1:31">
      <c r="A555" cm="1">
        <f ca="1" t="array" ref="A555">INDEX(Sheet1!$A$2:$J$621,RANDBETWEEN(1,COUNTA(Sheet1!$A$2:$A$621)),COLUMN(A554))</f>
        <v>3275474</v>
      </c>
      <c r="B555" t="str">
        <f ca="1">VLOOKUP($A555,Sheet1!$A$2:$J$621,COLUMN(B555)-COLUMN($B$4)+2,FALSE)</f>
        <v>2025-04-19 05:03:45</v>
      </c>
      <c r="C555" t="str">
        <f ca="1">VLOOKUP($A555,Sheet1!$A$2:$J$621,COLUMN(C555)-COLUMN($B$4)+2,FALSE)</f>
        <v>大双31.45  小双34.28  大单34.28</v>
      </c>
      <c r="D555" t="str">
        <f ca="1">VLOOKUP($A555,Sheet1!$A$2:$J$621,COLUMN(D555)-COLUMN($B$4)+2,FALSE)</f>
        <v>大双</v>
      </c>
      <c r="E555">
        <f ca="1">VLOOKUP($A555,Sheet1!$A$2:$J$621,COLUMN(E555)-COLUMN($B$4)+2,FALSE)</f>
        <v>100.01</v>
      </c>
      <c r="F555">
        <f ca="1">VLOOKUP($A555,Sheet1!$A$2:$J$621,COLUMN(F555)-COLUMN($B$4)+2,FALSE)</f>
        <v>13</v>
      </c>
      <c r="G555" t="str">
        <f ca="1">VLOOKUP($A555,Sheet1!$A$2:$J$621,COLUMN(G555)-COLUMN($B$4)+2,FALSE)</f>
        <v>小单</v>
      </c>
      <c r="H555">
        <f ca="1">VLOOKUP($A555,Sheet1!$A$2:$J$621,COLUMN(H555)-COLUMN($B$4)+2,FALSE)</f>
        <v>0</v>
      </c>
      <c r="I555">
        <f ca="1">VLOOKUP($A555,Sheet1!$A$2:$J$621,COLUMN(I555)-COLUMN($B$4)+2,FALSE)</f>
        <v>-100.01</v>
      </c>
      <c r="J555" t="str">
        <f ca="1">VLOOKUP($A555,Sheet1!$A$2:$J$621,COLUMN(J555)-COLUMN($B$4)+2,FALSE)</f>
        <v>否</v>
      </c>
      <c r="K555">
        <f ca="1" t="shared" si="144"/>
        <v>0</v>
      </c>
      <c r="L555" s="7">
        <f ca="1" t="shared" si="145"/>
        <v>0</v>
      </c>
      <c r="M555" s="7" cm="1">
        <f ca="1" t="array" ref="M555">IF(L554="",IF(OR(G554=0,G554=""),M554,""),IF(ROW()&lt;32,"",AVERAGE(IF(OFFSET(L$2,ROW()-31,0,30,1)&lt;&gt;"",OFFSET(L$2,ROW()-31,0,30,1)))))</f>
        <v>0.666666666666667</v>
      </c>
      <c r="N555" s="8">
        <f ca="1" t="shared" si="157"/>
        <v>0.719354838709677</v>
      </c>
      <c r="O555" s="7" cm="1">
        <f ca="1" t="array" ref="O555">IF(L554="",O554,IF(ROW()&lt;32,"",AVERAGE(IF(OFFSET(L$2,ROW()-21,0,20,1)&lt;&gt;"",OFFSET(L$2,ROW()-21,0,20,1)))))</f>
        <v>0.7</v>
      </c>
      <c r="P555" s="8">
        <f ca="1">IF(G554=0,P553,IF(L554="","",IF(ROW()&lt;32,"",IF(ROW()=32,AVERAGE(L524:L553),2/31*L554+(1-2/31)*O555))))</f>
        <v>0.719354838709677</v>
      </c>
      <c r="Q555" s="7">
        <f ca="1" t="shared" si="146"/>
        <v>-100.01</v>
      </c>
      <c r="R555" s="7">
        <f ca="1" t="shared" si="148"/>
        <v>7561.97759999987</v>
      </c>
      <c r="S555" s="14">
        <f ca="1" t="shared" si="149"/>
        <v>-0.0437033040141771</v>
      </c>
      <c r="T555" s="15">
        <f ca="1" t="shared" si="150"/>
        <v>0.719354838709677</v>
      </c>
      <c r="U555" s="14">
        <f ca="1" t="shared" si="151"/>
        <v>0.0865260294981816</v>
      </c>
      <c r="V555" s="9">
        <f ca="1" t="shared" si="152"/>
        <v>-2.89295662054392</v>
      </c>
      <c r="W555" s="16">
        <f ca="1" t="shared" si="158"/>
        <v>0.673075503045966</v>
      </c>
      <c r="X555" s="17">
        <f ca="1" t="shared" si="153"/>
        <v>-0.117185944061567</v>
      </c>
      <c r="Y555" s="9">
        <f ca="1" t="shared" si="154"/>
        <v>-0.103207543751561</v>
      </c>
      <c r="Z555" s="5">
        <f ca="1" t="shared" si="155"/>
        <v>0.0595302994722425</v>
      </c>
      <c r="AA555">
        <f ca="1" t="shared" si="147"/>
        <v>0</v>
      </c>
      <c r="AB555">
        <f ca="1" t="shared" si="143"/>
        <v>9803.4896</v>
      </c>
      <c r="AC555">
        <f ca="1" t="shared" si="156"/>
        <v>0</v>
      </c>
      <c r="AD555" s="5">
        <f ca="1" t="shared" si="142"/>
        <v>0</v>
      </c>
      <c r="AE555">
        <f ca="1">IF(X555&gt;=$Y$1,I555,0)</f>
        <v>0</v>
      </c>
    </row>
    <row r="556" spans="1:31">
      <c r="A556" cm="1">
        <f ca="1" t="array" ref="A556">INDEX(Sheet1!$A$2:$J$621,RANDBETWEEN(1,COUNTA(Sheet1!$A$2:$A$621)),COLUMN(A555))</f>
        <v>3275672</v>
      </c>
      <c r="B556" t="str">
        <f ca="1">VLOOKUP($A556,Sheet1!$A$2:$J$621,COLUMN(B556)-COLUMN($B$4)+2,FALSE)</f>
        <v>2025-04-19 16:36:49</v>
      </c>
      <c r="C556" t="str">
        <f ca="1">VLOOKUP($A556,Sheet1!$A$2:$J$621,COLUMN(C556)-COLUMN($B$4)+2,FALSE)</f>
        <v>小单31.45  小双34.28  大单34.28</v>
      </c>
      <c r="D556" t="str">
        <f ca="1">VLOOKUP($A556,Sheet1!$A$2:$J$621,COLUMN(D556)-COLUMN($B$4)+2,FALSE)</f>
        <v>小单</v>
      </c>
      <c r="E556">
        <f ca="1">VLOOKUP($A556,Sheet1!$A$2:$J$621,COLUMN(E556)-COLUMN($B$4)+2,FALSE)</f>
        <v>100.01</v>
      </c>
      <c r="F556">
        <f ca="1">VLOOKUP($A556,Sheet1!$A$2:$J$621,COLUMN(F556)-COLUMN($B$4)+2,FALSE)</f>
        <v>21</v>
      </c>
      <c r="G556" t="str">
        <f ca="1">VLOOKUP($A556,Sheet1!$A$2:$J$621,COLUMN(G556)-COLUMN($B$4)+2,FALSE)</f>
        <v>大单</v>
      </c>
      <c r="H556">
        <f ca="1">VLOOKUP($A556,Sheet1!$A$2:$J$621,COLUMN(H556)-COLUMN($B$4)+2,FALSE)</f>
        <v>148.4324</v>
      </c>
      <c r="I556">
        <f ca="1">VLOOKUP($A556,Sheet1!$A$2:$J$621,COLUMN(I556)-COLUMN($B$4)+2,FALSE)</f>
        <v>48.4224</v>
      </c>
      <c r="J556" t="str">
        <f ca="1">VLOOKUP($A556,Sheet1!$A$2:$J$621,COLUMN(J556)-COLUMN($B$4)+2,FALSE)</f>
        <v>是</v>
      </c>
      <c r="K556">
        <f ca="1" t="shared" si="144"/>
        <v>1</v>
      </c>
      <c r="L556" s="7">
        <f ca="1" t="shared" si="145"/>
        <v>1</v>
      </c>
      <c r="M556" s="7" cm="1">
        <f ca="1" t="array" ref="M556">IF(L555="",IF(OR(G555=0,G555=""),M555,""),IF(ROW()&lt;32,"",AVERAGE(IF(OFFSET(L$2,ROW()-31,0,30,1)&lt;&gt;"",OFFSET(L$2,ROW()-31,0,30,1)))))</f>
        <v>0.666666666666667</v>
      </c>
      <c r="N556" s="8">
        <f ca="1" t="shared" si="157"/>
        <v>0.623655913978495</v>
      </c>
      <c r="O556" s="7" cm="1">
        <f ca="1" t="array" ref="O556">IF(L555="",O555,IF(ROW()&lt;32,"",AVERAGE(IF(OFFSET(L$2,ROW()-21,0,20,1)&lt;&gt;"",OFFSET(L$2,ROW()-21,0,20,1)))))</f>
        <v>0.7</v>
      </c>
      <c r="P556" s="8">
        <f ca="1">IF(G555=0,P554,IF(L555="","",IF(ROW()&lt;32,"",IF(ROW()=32,AVERAGE(L525:L554),2/31*L555+(1-2/31)*O556))))</f>
        <v>0.654838709677419</v>
      </c>
      <c r="Q556" s="7">
        <f ca="1" t="shared" si="146"/>
        <v>48.4224</v>
      </c>
      <c r="R556" s="7">
        <f ca="1" t="shared" si="148"/>
        <v>7610.39999999987</v>
      </c>
      <c r="S556" s="14">
        <f ca="1" t="shared" si="149"/>
        <v>-0.0618567490463601</v>
      </c>
      <c r="T556" s="15">
        <f ca="1" t="shared" si="150"/>
        <v>0.623655913978495</v>
      </c>
      <c r="U556" s="14">
        <f ca="1" t="shared" si="151"/>
        <v>0.0865260294981816</v>
      </c>
      <c r="V556" s="9">
        <f ca="1" t="shared" si="152"/>
        <v>-2.91179277315551</v>
      </c>
      <c r="W556" s="16">
        <f ca="1" t="shared" si="158"/>
        <v>0.587328528880286</v>
      </c>
      <c r="X556" s="17">
        <f ca="1" t="shared" si="153"/>
        <v>-0.152230075195186</v>
      </c>
      <c r="Y556" s="9">
        <f ca="1" t="shared" si="154"/>
        <v>-0.108015467939231</v>
      </c>
      <c r="Z556" s="5">
        <f ca="1" t="shared" si="155"/>
        <v>0.0574338715373277</v>
      </c>
      <c r="AA556">
        <f ca="1" t="shared" si="147"/>
        <v>0</v>
      </c>
      <c r="AB556">
        <f ca="1" t="shared" si="143"/>
        <v>9803.4896</v>
      </c>
      <c r="AC556">
        <f ca="1" t="shared" si="156"/>
        <v>1</v>
      </c>
      <c r="AD556" s="5">
        <f ca="1" t="shared" si="142"/>
        <v>0</v>
      </c>
      <c r="AE556">
        <f ca="1">IF(X556&gt;=$Y$1,I556,0)</f>
        <v>0</v>
      </c>
    </row>
    <row r="557" spans="1:31">
      <c r="A557" cm="1">
        <f ca="1" t="array" ref="A557">INDEX(Sheet1!$A$2:$J$621,RANDBETWEEN(1,COUNTA(Sheet1!$A$2:$A$621)),COLUMN(A556))</f>
        <v>3275968</v>
      </c>
      <c r="B557" t="str">
        <f ca="1">VLOOKUP($A557,Sheet1!$A$2:$J$621,COLUMN(B557)-COLUMN($B$4)+2,FALSE)</f>
        <v>2025-04-20 10:25:47</v>
      </c>
      <c r="C557" t="str">
        <f ca="1">VLOOKUP($A557,Sheet1!$A$2:$J$621,COLUMN(C557)-COLUMN($B$4)+2,FALSE)</f>
        <v>小单31.45  小双34.28  大单34.28</v>
      </c>
      <c r="D557" t="str">
        <f ca="1">VLOOKUP($A557,Sheet1!$A$2:$J$621,COLUMN(D557)-COLUMN($B$4)+2,FALSE)</f>
        <v>小单</v>
      </c>
      <c r="E557">
        <f ca="1">VLOOKUP($A557,Sheet1!$A$2:$J$621,COLUMN(E557)-COLUMN($B$4)+2,FALSE)</f>
        <v>100.01</v>
      </c>
      <c r="F557">
        <f ca="1">VLOOKUP($A557,Sheet1!$A$2:$J$621,COLUMN(F557)-COLUMN($B$4)+2,FALSE)</f>
        <v>10</v>
      </c>
      <c r="G557" t="str">
        <f ca="1">VLOOKUP($A557,Sheet1!$A$2:$J$621,COLUMN(G557)-COLUMN($B$4)+2,FALSE)</f>
        <v>小双</v>
      </c>
      <c r="H557">
        <f ca="1">VLOOKUP($A557,Sheet1!$A$2:$J$621,COLUMN(H557)-COLUMN($B$4)+2,FALSE)</f>
        <v>148.4324</v>
      </c>
      <c r="I557">
        <f ca="1">VLOOKUP($A557,Sheet1!$A$2:$J$621,COLUMN(I557)-COLUMN($B$4)+2,FALSE)</f>
        <v>48.4224</v>
      </c>
      <c r="J557" t="str">
        <f ca="1">VLOOKUP($A557,Sheet1!$A$2:$J$621,COLUMN(J557)-COLUMN($B$4)+2,FALSE)</f>
        <v>是</v>
      </c>
      <c r="K557">
        <f ca="1" t="shared" si="144"/>
        <v>1</v>
      </c>
      <c r="L557" s="7">
        <f ca="1" t="shared" si="145"/>
        <v>1</v>
      </c>
      <c r="M557" s="7" cm="1">
        <f ca="1" t="array" ref="M557">IF(L556="",IF(OR(G556=0,G556=""),M556,""),IF(ROW()&lt;32,"",AVERAGE(IF(OFFSET(L$2,ROW()-31,0,30,1)&lt;&gt;"",OFFSET(L$2,ROW()-31,0,30,1)))))</f>
        <v>0.666666666666667</v>
      </c>
      <c r="N557" s="8">
        <f ca="1" t="shared" si="157"/>
        <v>0.688172043010753</v>
      </c>
      <c r="O557" s="7" cm="1">
        <f ca="1" t="array" ref="O557">IF(L556="",O556,IF(ROW()&lt;32,"",AVERAGE(IF(OFFSET(L$2,ROW()-21,0,20,1)&lt;&gt;"",OFFSET(L$2,ROW()-21,0,20,1)))))</f>
        <v>0.75</v>
      </c>
      <c r="P557" s="8">
        <f ca="1">IF(G556=0,P555,IF(L556="","",IF(ROW()&lt;32,"",IF(ROW()=32,AVERAGE(L526:L555),2/31*L556+(1-2/31)*O557))))</f>
        <v>0.766129032258065</v>
      </c>
      <c r="Q557" s="7">
        <f ca="1" t="shared" si="146"/>
        <v>48.4224</v>
      </c>
      <c r="R557" s="7">
        <f ca="1" t="shared" si="148"/>
        <v>7658.82239999987</v>
      </c>
      <c r="S557" s="14">
        <f ca="1" t="shared" si="149"/>
        <v>-0.0619894057949898</v>
      </c>
      <c r="T557" s="15">
        <f ca="1" t="shared" si="150"/>
        <v>0.688172043010753</v>
      </c>
      <c r="U557" s="14">
        <f ca="1" t="shared" si="151"/>
        <v>0.0865260294981816</v>
      </c>
      <c r="V557" s="9">
        <f ca="1" t="shared" si="152"/>
        <v>-3.15552235574013</v>
      </c>
      <c r="W557" s="16">
        <f ca="1" t="shared" si="158"/>
        <v>0.587320243698619</v>
      </c>
      <c r="X557" s="17">
        <f ca="1" t="shared" si="153"/>
        <v>-0.163740433189952</v>
      </c>
      <c r="Y557" s="9">
        <f ca="1" t="shared" si="154"/>
        <v>-0.113397559687976</v>
      </c>
      <c r="Z557" s="5">
        <f ca="1" t="shared" si="155"/>
        <v>0.0547769029041165</v>
      </c>
      <c r="AA557">
        <f ca="1" t="shared" si="147"/>
        <v>0</v>
      </c>
      <c r="AB557">
        <f ca="1" t="shared" si="143"/>
        <v>9803.4896</v>
      </c>
      <c r="AC557">
        <f ca="1" t="shared" si="156"/>
        <v>0</v>
      </c>
      <c r="AD557" s="5">
        <f ca="1" t="shared" si="142"/>
        <v>0</v>
      </c>
      <c r="AE557">
        <f ca="1">IF(X557&gt;=$Y$1,I557,0)</f>
        <v>0</v>
      </c>
    </row>
    <row r="558" spans="1:31">
      <c r="A558" cm="1">
        <f ca="1" t="array" ref="A558">INDEX(Sheet1!$A$2:$J$621,RANDBETWEEN(1,COUNTA(Sheet1!$A$2:$A$621)),COLUMN(A557))</f>
        <v>3275474</v>
      </c>
      <c r="B558" t="str">
        <f ca="1">VLOOKUP($A558,Sheet1!$A$2:$J$621,COLUMN(B558)-COLUMN($B$4)+2,FALSE)</f>
        <v>2025-04-19 05:03:45</v>
      </c>
      <c r="C558" t="str">
        <f ca="1">VLOOKUP($A558,Sheet1!$A$2:$J$621,COLUMN(C558)-COLUMN($B$4)+2,FALSE)</f>
        <v>大双31.45  小双34.28  大单34.28</v>
      </c>
      <c r="D558" t="str">
        <f ca="1">VLOOKUP($A558,Sheet1!$A$2:$J$621,COLUMN(D558)-COLUMN($B$4)+2,FALSE)</f>
        <v>大双</v>
      </c>
      <c r="E558">
        <f ca="1">VLOOKUP($A558,Sheet1!$A$2:$J$621,COLUMN(E558)-COLUMN($B$4)+2,FALSE)</f>
        <v>100.01</v>
      </c>
      <c r="F558">
        <f ca="1">VLOOKUP($A558,Sheet1!$A$2:$J$621,COLUMN(F558)-COLUMN($B$4)+2,FALSE)</f>
        <v>13</v>
      </c>
      <c r="G558" t="str">
        <f ca="1">VLOOKUP($A558,Sheet1!$A$2:$J$621,COLUMN(G558)-COLUMN($B$4)+2,FALSE)</f>
        <v>小单</v>
      </c>
      <c r="H558">
        <f ca="1">VLOOKUP($A558,Sheet1!$A$2:$J$621,COLUMN(H558)-COLUMN($B$4)+2,FALSE)</f>
        <v>0</v>
      </c>
      <c r="I558">
        <f ca="1">VLOOKUP($A558,Sheet1!$A$2:$J$621,COLUMN(I558)-COLUMN($B$4)+2,FALSE)</f>
        <v>-100.01</v>
      </c>
      <c r="J558" t="str">
        <f ca="1">VLOOKUP($A558,Sheet1!$A$2:$J$621,COLUMN(J558)-COLUMN($B$4)+2,FALSE)</f>
        <v>否</v>
      </c>
      <c r="K558">
        <f ca="1" t="shared" si="144"/>
        <v>0</v>
      </c>
      <c r="L558" s="7">
        <f ca="1" t="shared" si="145"/>
        <v>0</v>
      </c>
      <c r="M558" s="7" cm="1">
        <f ca="1" t="array" ref="M558">IF(L557="",IF(OR(G557=0,G557=""),M557,""),IF(ROW()&lt;32,"",AVERAGE(IF(OFFSET(L$2,ROW()-31,0,30,1)&lt;&gt;"",OFFSET(L$2,ROW()-31,0,30,1)))))</f>
        <v>0.666666666666667</v>
      </c>
      <c r="N558" s="8">
        <f ca="1" t="shared" si="157"/>
        <v>0.688172043010753</v>
      </c>
      <c r="O558" s="7" cm="1">
        <f ca="1" t="array" ref="O558">IF(L557="",O557,IF(ROW()&lt;32,"",AVERAGE(IF(OFFSET(L$2,ROW()-21,0,20,1)&lt;&gt;"",OFFSET(L$2,ROW()-21,0,20,1)))))</f>
        <v>0.7</v>
      </c>
      <c r="P558" s="8">
        <f ca="1">IF(G557=0,P556,IF(L557="","",IF(ROW()&lt;32,"",IF(ROW()=32,AVERAGE(L527:L556),2/31*L557+(1-2/31)*O558))))</f>
        <v>0.719354838709677</v>
      </c>
      <c r="Q558" s="7">
        <f ca="1" t="shared" si="146"/>
        <v>-100.01</v>
      </c>
      <c r="R558" s="7">
        <f ca="1" t="shared" si="148"/>
        <v>7558.81239999987</v>
      </c>
      <c r="S558" s="14">
        <f ca="1" t="shared" si="149"/>
        <v>-0.0442410713773185</v>
      </c>
      <c r="T558" s="15">
        <f ca="1" t="shared" si="150"/>
        <v>0.688172043010753</v>
      </c>
      <c r="U558" s="14">
        <f ca="1" t="shared" si="151"/>
        <v>0.0751266151003293</v>
      </c>
      <c r="V558" s="9">
        <f ca="1" t="shared" si="152"/>
        <v>-3.51685622302241</v>
      </c>
      <c r="W558" s="16">
        <f ca="1" t="shared" si="158"/>
        <v>0.584220442971523</v>
      </c>
      <c r="X558" s="17">
        <f ca="1" t="shared" si="153"/>
        <v>-0.191439475346233</v>
      </c>
      <c r="Y558" s="9">
        <f ca="1" t="shared" si="154"/>
        <v>-0.120313907041067</v>
      </c>
      <c r="Z558" s="5">
        <f ca="1" t="shared" si="155"/>
        <v>0.0509620192239901</v>
      </c>
      <c r="AA558">
        <f ca="1" t="shared" si="147"/>
        <v>0</v>
      </c>
      <c r="AB558">
        <f ca="1" t="shared" si="143"/>
        <v>9803.4896</v>
      </c>
      <c r="AC558">
        <f ca="1" t="shared" si="156"/>
        <v>0</v>
      </c>
      <c r="AD558" s="5">
        <f ca="1" t="shared" si="142"/>
        <v>0</v>
      </c>
      <c r="AE558">
        <f ca="1">IF(X558&gt;=$Y$1,I558,0)</f>
        <v>0</v>
      </c>
    </row>
    <row r="559" spans="1:31">
      <c r="A559" cm="1">
        <f ca="1" t="array" ref="A559">INDEX(Sheet1!$A$2:$J$621,RANDBETWEEN(1,COUNTA(Sheet1!$A$2:$A$621)),COLUMN(A558))</f>
        <v>3275557</v>
      </c>
      <c r="B559" t="str">
        <f ca="1">VLOOKUP($A559,Sheet1!$A$2:$J$621,COLUMN(B559)-COLUMN($B$4)+2,FALSE)</f>
        <v>2025-04-19 09:54:16</v>
      </c>
      <c r="C559" t="str">
        <f ca="1">VLOOKUP($A559,Sheet1!$A$2:$J$621,COLUMN(C559)-COLUMN($B$4)+2,FALSE)</f>
        <v>小单32.36  小双35.28  大双32.36</v>
      </c>
      <c r="D559" t="str">
        <f ca="1">VLOOKUP($A559,Sheet1!$A$2:$J$621,COLUMN(D559)-COLUMN($B$4)+2,FALSE)</f>
        <v>小双</v>
      </c>
      <c r="E559">
        <f ca="1">VLOOKUP($A559,Sheet1!$A$2:$J$621,COLUMN(E559)-COLUMN($B$4)+2,FALSE)</f>
        <v>100</v>
      </c>
      <c r="F559">
        <f ca="1">VLOOKUP($A559,Sheet1!$A$2:$J$621,COLUMN(F559)-COLUMN($B$4)+2,FALSE)</f>
        <v>18</v>
      </c>
      <c r="G559" t="str">
        <f ca="1">VLOOKUP($A559,Sheet1!$A$2:$J$621,COLUMN(G559)-COLUMN($B$4)+2,FALSE)</f>
        <v>大双</v>
      </c>
      <c r="H559">
        <f ca="1">VLOOKUP($A559,Sheet1!$A$2:$J$621,COLUMN(H559)-COLUMN($B$4)+2,FALSE)</f>
        <v>152.7392</v>
      </c>
      <c r="I559">
        <f ca="1">VLOOKUP($A559,Sheet1!$A$2:$J$621,COLUMN(I559)-COLUMN($B$4)+2,FALSE)</f>
        <v>52.7392</v>
      </c>
      <c r="J559" t="str">
        <f ca="1">VLOOKUP($A559,Sheet1!$A$2:$J$621,COLUMN(J559)-COLUMN($B$4)+2,FALSE)</f>
        <v>是</v>
      </c>
      <c r="K559">
        <f ca="1" t="shared" si="144"/>
        <v>1</v>
      </c>
      <c r="L559" s="7">
        <f ca="1" t="shared" si="145"/>
        <v>1</v>
      </c>
      <c r="M559" s="7" cm="1">
        <f ca="1" t="array" ref="M559">IF(L558="",IF(OR(G558=0,G558=""),M558,""),IF(ROW()&lt;32,"",AVERAGE(IF(OFFSET(L$2,ROW()-31,0,30,1)&lt;&gt;"",OFFSET(L$2,ROW()-31,0,30,1)))))</f>
        <v>0.666666666666667</v>
      </c>
      <c r="N559" s="8">
        <f ca="1" t="shared" si="157"/>
        <v>0.623655913978495</v>
      </c>
      <c r="O559" s="7" cm="1">
        <f ca="1" t="array" ref="O559">IF(L558="",O558,IF(ROW()&lt;32,"",AVERAGE(IF(OFFSET(L$2,ROW()-21,0,20,1)&lt;&gt;"",OFFSET(L$2,ROW()-21,0,20,1)))))</f>
        <v>0.75</v>
      </c>
      <c r="P559" s="8">
        <f ca="1">IF(G558=0,P557,IF(L558="","",IF(ROW()&lt;32,"",IF(ROW()=32,AVERAGE(L528:L557),2/31*L558+(1-2/31)*O559))))</f>
        <v>0.701612903225806</v>
      </c>
      <c r="Q559" s="7">
        <f ca="1" t="shared" si="146"/>
        <v>52.7392</v>
      </c>
      <c r="R559" s="7">
        <f ca="1" t="shared" si="148"/>
        <v>7611.55159999987</v>
      </c>
      <c r="S559" s="14">
        <f ca="1" t="shared" si="149"/>
        <v>-0.0486365096128243</v>
      </c>
      <c r="T559" s="15">
        <f ca="1" t="shared" si="150"/>
        <v>0.623655913978495</v>
      </c>
      <c r="U559" s="14">
        <f ca="1" t="shared" si="151"/>
        <v>0.0728512461952433</v>
      </c>
      <c r="V559" s="9">
        <f ca="1" t="shared" si="152"/>
        <v>-4.03004584098617</v>
      </c>
      <c r="W559" s="16">
        <f ca="1" t="shared" si="158"/>
        <v>0.58421627026641</v>
      </c>
      <c r="X559" s="17">
        <f ca="1" t="shared" si="153"/>
        <v>-0.256298101018697</v>
      </c>
      <c r="Y559" s="9">
        <f ca="1" t="shared" si="154"/>
        <v>-0.128403755019355</v>
      </c>
      <c r="Z559" s="5">
        <f ca="1" t="shared" si="155"/>
        <v>0.0526164942501728</v>
      </c>
      <c r="AA559">
        <f ca="1" t="shared" si="147"/>
        <v>0</v>
      </c>
      <c r="AB559">
        <f ca="1" t="shared" si="143"/>
        <v>9803.4896</v>
      </c>
      <c r="AC559">
        <f ca="1" t="shared" si="156"/>
        <v>1</v>
      </c>
      <c r="AD559" s="5">
        <f ca="1" t="shared" si="142"/>
        <v>0</v>
      </c>
      <c r="AE559">
        <f ca="1">IF(X559&gt;=$Y$1,I559,0)</f>
        <v>0</v>
      </c>
    </row>
    <row r="560" spans="1:31">
      <c r="A560" cm="1">
        <f ca="1" t="array" ref="A560">INDEX(Sheet1!$A$2:$J$621,RANDBETWEEN(1,COUNTA(Sheet1!$A$2:$A$621)),COLUMN(A559))</f>
        <v>3276091</v>
      </c>
      <c r="B560" t="str">
        <f ca="1">VLOOKUP($A560,Sheet1!$A$2:$J$621,COLUMN(B560)-COLUMN($B$4)+2,FALSE)</f>
        <v>2025-04-20 17:36:17</v>
      </c>
      <c r="C560" t="str">
        <f ca="1">VLOOKUP($A560,Sheet1!$A$2:$J$621,COLUMN(C560)-COLUMN($B$4)+2,FALSE)</f>
        <v>小单32.36  小双35.28  大双32.36</v>
      </c>
      <c r="D560" t="str">
        <f ca="1">VLOOKUP($A560,Sheet1!$A$2:$J$621,COLUMN(D560)-COLUMN($B$4)+2,FALSE)</f>
        <v>小双</v>
      </c>
      <c r="E560">
        <f ca="1">VLOOKUP($A560,Sheet1!$A$2:$J$621,COLUMN(E560)-COLUMN($B$4)+2,FALSE)</f>
        <v>100</v>
      </c>
      <c r="F560">
        <f ca="1">VLOOKUP($A560,Sheet1!$A$2:$J$621,COLUMN(F560)-COLUMN($B$4)+2,FALSE)</f>
        <v>19</v>
      </c>
      <c r="G560" t="str">
        <f ca="1">VLOOKUP($A560,Sheet1!$A$2:$J$621,COLUMN(G560)-COLUMN($B$4)+2,FALSE)</f>
        <v>大单</v>
      </c>
      <c r="H560">
        <f ca="1">VLOOKUP($A560,Sheet1!$A$2:$J$621,COLUMN(H560)-COLUMN($B$4)+2,FALSE)</f>
        <v>0</v>
      </c>
      <c r="I560">
        <f ca="1">VLOOKUP($A560,Sheet1!$A$2:$J$621,COLUMN(I560)-COLUMN($B$4)+2,FALSE)</f>
        <v>-100</v>
      </c>
      <c r="J560" t="str">
        <f ca="1">VLOOKUP($A560,Sheet1!$A$2:$J$621,COLUMN(J560)-COLUMN($B$4)+2,FALSE)</f>
        <v>否</v>
      </c>
      <c r="K560">
        <f ca="1" t="shared" si="144"/>
        <v>0</v>
      </c>
      <c r="L560" s="7">
        <f ca="1" t="shared" si="145"/>
        <v>0</v>
      </c>
      <c r="M560" s="7" cm="1">
        <f ca="1" t="array" ref="M560">IF(L559="",IF(OR(G559=0,G559=""),M559,""),IF(ROW()&lt;32,"",AVERAGE(IF(OFFSET(L$2,ROW()-31,0,30,1)&lt;&gt;"",OFFSET(L$2,ROW()-31,0,30,1)))))</f>
        <v>0.633333333333333</v>
      </c>
      <c r="N560" s="8">
        <f ca="1" t="shared" si="157"/>
        <v>0.688172043010753</v>
      </c>
      <c r="O560" s="7" cm="1">
        <f ca="1" t="array" ref="O560">IF(L559="",O559,IF(ROW()&lt;32,"",AVERAGE(IF(OFFSET(L$2,ROW()-21,0,20,1)&lt;&gt;"",OFFSET(L$2,ROW()-21,0,20,1)))))</f>
        <v>0.7</v>
      </c>
      <c r="P560" s="8">
        <f ca="1">IF(G559=0,P558,IF(L559="","",IF(ROW()&lt;32,"",IF(ROW()=32,AVERAGE(L529:L558),2/31*L559+(1-2/31)*O560))))</f>
        <v>0.719354838709677</v>
      </c>
      <c r="Q560" s="7">
        <f ca="1" t="shared" si="146"/>
        <v>-100</v>
      </c>
      <c r="R560" s="7">
        <f ca="1" t="shared" si="148"/>
        <v>7511.55159999987</v>
      </c>
      <c r="S560" s="14">
        <f ca="1" t="shared" si="149"/>
        <v>-0.0478032432441097</v>
      </c>
      <c r="T560" s="15">
        <f ca="1" t="shared" si="150"/>
        <v>0.688172043010753</v>
      </c>
      <c r="U560" s="14">
        <f ca="1" t="shared" si="151"/>
        <v>0.0728512461952433</v>
      </c>
      <c r="V560" s="9">
        <f ca="1" t="shared" si="152"/>
        <v>-4.27760199026005</v>
      </c>
      <c r="W560" s="16">
        <f ca="1" t="shared" si="158"/>
        <v>0.669718021690639</v>
      </c>
      <c r="X560" s="17">
        <f ca="1" t="shared" si="153"/>
        <v>-0.259350335086596</v>
      </c>
      <c r="Y560" s="9">
        <f ca="1" t="shared" si="154"/>
        <v>-0.136968478042474</v>
      </c>
      <c r="Z560" s="5">
        <f ca="1" t="shared" si="155"/>
        <v>0.0523215916332294</v>
      </c>
      <c r="AA560">
        <f ca="1" t="shared" si="147"/>
        <v>0</v>
      </c>
      <c r="AB560">
        <f ca="1" t="shared" si="143"/>
        <v>9803.4896</v>
      </c>
      <c r="AC560">
        <f ca="1" t="shared" si="156"/>
        <v>0</v>
      </c>
      <c r="AD560" s="5">
        <f ca="1" t="shared" si="142"/>
        <v>0</v>
      </c>
      <c r="AE560">
        <f ca="1">IF(X560&gt;=$Y$1,I560,0)</f>
        <v>0</v>
      </c>
    </row>
    <row r="561" spans="1:31">
      <c r="A561" cm="1">
        <f ca="1" t="array" ref="A561">INDEX(Sheet1!$A$2:$J$621,RANDBETWEEN(1,COUNTA(Sheet1!$A$2:$A$621)),COLUMN(A560))</f>
        <v>3275555</v>
      </c>
      <c r="B561" t="str">
        <f ca="1">VLOOKUP($A561,Sheet1!$A$2:$J$621,COLUMN(B561)-COLUMN($B$4)+2,FALSE)</f>
        <v>2025-04-19 09:47:15</v>
      </c>
      <c r="C561" t="str">
        <f ca="1">VLOOKUP($A561,Sheet1!$A$2:$J$621,COLUMN(C561)-COLUMN($B$4)+2,FALSE)</f>
        <v>小单32.36  小双35.28  大双32.36</v>
      </c>
      <c r="D561" t="str">
        <f ca="1">VLOOKUP($A561,Sheet1!$A$2:$J$621,COLUMN(D561)-COLUMN($B$4)+2,FALSE)</f>
        <v>小双</v>
      </c>
      <c r="E561">
        <f ca="1">VLOOKUP($A561,Sheet1!$A$2:$J$621,COLUMN(E561)-COLUMN($B$4)+2,FALSE)</f>
        <v>100</v>
      </c>
      <c r="F561">
        <f ca="1">VLOOKUP($A561,Sheet1!$A$2:$J$621,COLUMN(F561)-COLUMN($B$4)+2,FALSE)</f>
        <v>14</v>
      </c>
      <c r="G561" t="str">
        <f ca="1">VLOOKUP($A561,Sheet1!$A$2:$J$621,COLUMN(G561)-COLUMN($B$4)+2,FALSE)</f>
        <v>大双</v>
      </c>
      <c r="H561">
        <f ca="1">VLOOKUP($A561,Sheet1!$A$2:$J$621,COLUMN(H561)-COLUMN($B$4)+2,FALSE)</f>
        <v>0</v>
      </c>
      <c r="I561">
        <f ca="1">VLOOKUP($A561,Sheet1!$A$2:$J$621,COLUMN(I561)-COLUMN($B$4)+2,FALSE)</f>
        <v>-100</v>
      </c>
      <c r="J561" t="str">
        <f ca="1">VLOOKUP($A561,Sheet1!$A$2:$J$621,COLUMN(J561)-COLUMN($B$4)+2,FALSE)</f>
        <v>否</v>
      </c>
      <c r="K561">
        <f ca="1" t="shared" si="144"/>
        <v>0</v>
      </c>
      <c r="L561" s="7">
        <f ca="1" t="shared" si="145"/>
        <v>1</v>
      </c>
      <c r="M561" s="7" cm="1">
        <f ca="1" t="array" ref="M561">IF(L560="",IF(OR(G560=0,G560=""),M560,""),IF(ROW()&lt;32,"",AVERAGE(IF(OFFSET(L$2,ROW()-31,0,30,1)&lt;&gt;"",OFFSET(L$2,ROW()-31,0,30,1)))))</f>
        <v>0.666666666666667</v>
      </c>
      <c r="N561" s="8">
        <f ca="1" t="shared" si="157"/>
        <v>0.59247311827957</v>
      </c>
      <c r="O561" s="7" cm="1">
        <f ca="1" t="array" ref="O561">IF(L560="",O560,IF(ROW()&lt;32,"",AVERAGE(IF(OFFSET(L$2,ROW()-21,0,20,1)&lt;&gt;"",OFFSET(L$2,ROW()-21,0,20,1)))))</f>
        <v>0.75</v>
      </c>
      <c r="P561" s="8">
        <f ca="1">IF(G560=0,P559,IF(L560="","",IF(ROW()&lt;32,"",IF(ROW()=32,AVERAGE(L530:L559),2/31*L560+(1-2/31)*O561))))</f>
        <v>0.701612903225806</v>
      </c>
      <c r="Q561" s="7">
        <f ca="1" t="shared" si="146"/>
        <v>-68.1</v>
      </c>
      <c r="R561" s="7">
        <f ca="1" t="shared" si="148"/>
        <v>7443.45159999987</v>
      </c>
      <c r="S561" s="14">
        <f ca="1" t="shared" si="149"/>
        <v>-0.0484088324282722</v>
      </c>
      <c r="T561" s="15">
        <f ca="1" t="shared" si="150"/>
        <v>0.59247311827957</v>
      </c>
      <c r="U561" s="14">
        <f ca="1" t="shared" si="151"/>
        <v>0.0611057825130693</v>
      </c>
      <c r="V561" s="9">
        <f ca="1" t="shared" si="152"/>
        <v>-4.58501399263052</v>
      </c>
      <c r="W561" s="16">
        <f ca="1" t="shared" si="158"/>
        <v>0.58729119348618</v>
      </c>
      <c r="X561" s="17">
        <f ca="1" t="shared" si="153"/>
        <v>-0.314132040740922</v>
      </c>
      <c r="Y561" s="9">
        <f ca="1" t="shared" si="154"/>
        <v>-0.147234005537427</v>
      </c>
      <c r="Z561" s="5">
        <f ca="1" t="shared" si="155"/>
        <v>0.0557502565174851</v>
      </c>
      <c r="AA561">
        <f ca="1" t="shared" si="147"/>
        <v>0</v>
      </c>
      <c r="AB561">
        <f ca="1" t="shared" si="143"/>
        <v>9803.4896</v>
      </c>
      <c r="AC561">
        <f ca="1" t="shared" si="156"/>
        <v>0</v>
      </c>
      <c r="AD561" s="5">
        <f ca="1" t="shared" si="142"/>
        <v>0</v>
      </c>
      <c r="AE561">
        <f ca="1">IF(X561&gt;=$Y$1,I561,0)</f>
        <v>0</v>
      </c>
    </row>
    <row r="562" spans="1:31">
      <c r="A562" cm="1">
        <f ca="1" t="array" ref="A562">INDEX(Sheet1!$A$2:$J$621,RANDBETWEEN(1,COUNTA(Sheet1!$A$2:$A$621)),COLUMN(A561))</f>
        <v>3275511</v>
      </c>
      <c r="B562" t="str">
        <f ca="1">VLOOKUP($A562,Sheet1!$A$2:$J$621,COLUMN(B562)-COLUMN($B$4)+2,FALSE)</f>
        <v>2025-04-19 07:13:12</v>
      </c>
      <c r="C562" t="str">
        <f ca="1">VLOOKUP($A562,Sheet1!$A$2:$J$621,COLUMN(C562)-COLUMN($B$4)+2,FALSE)</f>
        <v>小单32.36  小双35.28  大双32.36</v>
      </c>
      <c r="D562" t="str">
        <f ca="1">VLOOKUP($A562,Sheet1!$A$2:$J$621,COLUMN(D562)-COLUMN($B$4)+2,FALSE)</f>
        <v>小双</v>
      </c>
      <c r="E562">
        <f ca="1">VLOOKUP($A562,Sheet1!$A$2:$J$621,COLUMN(E562)-COLUMN($B$4)+2,FALSE)</f>
        <v>100</v>
      </c>
      <c r="F562">
        <f ca="1">VLOOKUP($A562,Sheet1!$A$2:$J$621,COLUMN(F562)-COLUMN($B$4)+2,FALSE)</f>
        <v>15</v>
      </c>
      <c r="G562" t="str">
        <f ca="1">VLOOKUP($A562,Sheet1!$A$2:$J$621,COLUMN(G562)-COLUMN($B$4)+2,FALSE)</f>
        <v>大单</v>
      </c>
      <c r="H562">
        <f ca="1">VLOOKUP($A562,Sheet1!$A$2:$J$621,COLUMN(H562)-COLUMN($B$4)+2,FALSE)</f>
        <v>0</v>
      </c>
      <c r="I562">
        <f ca="1">VLOOKUP($A562,Sheet1!$A$2:$J$621,COLUMN(I562)-COLUMN($B$4)+2,FALSE)</f>
        <v>-100</v>
      </c>
      <c r="J562" t="str">
        <f ca="1">VLOOKUP($A562,Sheet1!$A$2:$J$621,COLUMN(J562)-COLUMN($B$4)+2,FALSE)</f>
        <v>否</v>
      </c>
      <c r="K562">
        <f ca="1" t="shared" si="144"/>
        <v>0</v>
      </c>
      <c r="L562" s="7">
        <f ca="1" t="shared" si="145"/>
        <v>0</v>
      </c>
      <c r="M562" s="7" cm="1">
        <f ca="1" t="array" ref="M562">IF(L561="",IF(OR(G561=0,G561=""),M561,""),IF(ROW()&lt;32,"",AVERAGE(IF(OFFSET(L$2,ROW()-31,0,30,1)&lt;&gt;"",OFFSET(L$2,ROW()-31,0,30,1)))))</f>
        <v>0.666666666666667</v>
      </c>
      <c r="N562" s="8">
        <f ca="1" t="shared" si="157"/>
        <v>0.688172043010753</v>
      </c>
      <c r="O562" s="7" cm="1">
        <f ca="1" t="array" ref="O562">IF(L561="",O561,IF(ROW()&lt;32,"",AVERAGE(IF(OFFSET(L$2,ROW()-21,0,20,1)&lt;&gt;"",OFFSET(L$2,ROW()-21,0,20,1)))))</f>
        <v>0.7</v>
      </c>
      <c r="P562" s="8">
        <f ca="1">IF(G561=0,P560,IF(L561="","",IF(ROW()&lt;32,"",IF(ROW()=32,AVERAGE(L531:L560),2/31*L561+(1-2/31)*O562))))</f>
        <v>0.719354838709677</v>
      </c>
      <c r="Q562" s="7">
        <f ca="1" t="shared" si="146"/>
        <v>-100</v>
      </c>
      <c r="R562" s="7">
        <f ca="1" t="shared" si="148"/>
        <v>7343.45159999987</v>
      </c>
      <c r="S562" s="14">
        <f ca="1" t="shared" si="149"/>
        <v>-0.0449356741677853</v>
      </c>
      <c r="T562" s="15">
        <f ca="1" t="shared" si="150"/>
        <v>0.688172043010753</v>
      </c>
      <c r="U562" s="14">
        <f ca="1" t="shared" si="151"/>
        <v>0.0554493979433444</v>
      </c>
      <c r="V562" s="9">
        <f ca="1" t="shared" si="152"/>
        <v>-4.63370822538378</v>
      </c>
      <c r="W562" s="16">
        <f ca="1" t="shared" si="158"/>
        <v>0.58729119348618</v>
      </c>
      <c r="X562" s="17">
        <f ca="1" t="shared" si="153"/>
        <v>-0.297122816220948</v>
      </c>
      <c r="Y562" s="9">
        <f ca="1" t="shared" si="154"/>
        <v>-0.155656446435263</v>
      </c>
      <c r="Z562" s="5">
        <f ca="1" t="shared" si="155"/>
        <v>0.0585993819866668</v>
      </c>
      <c r="AA562">
        <f ca="1" t="shared" si="147"/>
        <v>0</v>
      </c>
      <c r="AB562">
        <f ca="1" t="shared" si="143"/>
        <v>9803.4896</v>
      </c>
      <c r="AC562">
        <f ca="1" t="shared" si="156"/>
        <v>1</v>
      </c>
      <c r="AD562" s="5">
        <f ca="1" t="shared" si="142"/>
        <v>0</v>
      </c>
      <c r="AE562">
        <f ca="1">IF(X562&gt;=$Y$1,I562,0)</f>
        <v>0</v>
      </c>
    </row>
    <row r="563" spans="1:31">
      <c r="A563" cm="1">
        <f ca="1" t="array" ref="A563">INDEX(Sheet1!$A$2:$J$621,RANDBETWEEN(1,COUNTA(Sheet1!$A$2:$A$621)),COLUMN(A562))</f>
        <v>3275879</v>
      </c>
      <c r="B563" t="str">
        <f ca="1">VLOOKUP($A563,Sheet1!$A$2:$J$621,COLUMN(B563)-COLUMN($B$4)+2,FALSE)</f>
        <v>2025-04-20 05:14:15</v>
      </c>
      <c r="C563" t="str">
        <f ca="1">VLOOKUP($A563,Sheet1!$A$2:$J$621,COLUMN(C563)-COLUMN($B$4)+2,FALSE)</f>
        <v>小单32.36  小双35.28  大双32.36</v>
      </c>
      <c r="D563" t="str">
        <f ca="1">VLOOKUP($A563,Sheet1!$A$2:$J$621,COLUMN(D563)-COLUMN($B$4)+2,FALSE)</f>
        <v>小双</v>
      </c>
      <c r="E563">
        <f ca="1">VLOOKUP($A563,Sheet1!$A$2:$J$621,COLUMN(E563)-COLUMN($B$4)+2,FALSE)</f>
        <v>100</v>
      </c>
      <c r="F563">
        <f ca="1">VLOOKUP($A563,Sheet1!$A$2:$J$621,COLUMN(F563)-COLUMN($B$4)+2,FALSE)</f>
        <v>14</v>
      </c>
      <c r="G563" t="str">
        <f ca="1">VLOOKUP($A563,Sheet1!$A$2:$J$621,COLUMN(G563)-COLUMN($B$4)+2,FALSE)</f>
        <v>大双</v>
      </c>
      <c r="H563">
        <f ca="1">VLOOKUP($A563,Sheet1!$A$2:$J$621,COLUMN(H563)-COLUMN($B$4)+2,FALSE)</f>
        <v>0</v>
      </c>
      <c r="I563">
        <f ca="1">VLOOKUP($A563,Sheet1!$A$2:$J$621,COLUMN(I563)-COLUMN($B$4)+2,FALSE)</f>
        <v>-100</v>
      </c>
      <c r="J563" t="str">
        <f ca="1">VLOOKUP($A563,Sheet1!$A$2:$J$621,COLUMN(J563)-COLUMN($B$4)+2,FALSE)</f>
        <v>否</v>
      </c>
      <c r="K563">
        <f ca="1" t="shared" si="144"/>
        <v>0</v>
      </c>
      <c r="L563" s="7">
        <f ca="1" t="shared" si="145"/>
        <v>1</v>
      </c>
      <c r="M563" s="7" cm="1">
        <f ca="1" t="array" ref="M563">IF(L562="",IF(OR(G562=0,G562=""),M562,""),IF(ROW()&lt;32,"",AVERAGE(IF(OFFSET(L$2,ROW()-31,0,30,1)&lt;&gt;"",OFFSET(L$2,ROW()-31,0,30,1)))))</f>
        <v>0.666666666666667</v>
      </c>
      <c r="N563" s="8">
        <f ca="1" t="shared" si="157"/>
        <v>0.623655913978495</v>
      </c>
      <c r="O563" s="7" cm="1">
        <f ca="1" t="array" ref="O563">IF(L562="",O562,IF(ROW()&lt;32,"",AVERAGE(IF(OFFSET(L$2,ROW()-21,0,20,1)&lt;&gt;"",OFFSET(L$2,ROW()-21,0,20,1)))))</f>
        <v>0.7</v>
      </c>
      <c r="P563" s="8">
        <f ca="1">IF(G562=0,P561,IF(L562="","",IF(ROW()&lt;32,"",IF(ROW()=32,AVERAGE(L532:L561),2/31*L562+(1-2/31)*O563))))</f>
        <v>0.654838709677419</v>
      </c>
      <c r="Q563" s="7">
        <f ca="1" t="shared" si="146"/>
        <v>-68.1</v>
      </c>
      <c r="R563" s="7">
        <f ca="1" t="shared" si="148"/>
        <v>7275.35159999987</v>
      </c>
      <c r="S563" s="14">
        <f ca="1" t="shared" si="149"/>
        <v>-0.0640997805313233</v>
      </c>
      <c r="T563" s="15">
        <f ca="1" t="shared" si="150"/>
        <v>0.623655913978495</v>
      </c>
      <c r="U563" s="14">
        <f ca="1" t="shared" si="151"/>
        <v>0.0640997805313233</v>
      </c>
      <c r="V563" s="9">
        <f ca="1" t="shared" si="152"/>
        <v>-4.56628617017707</v>
      </c>
      <c r="W563" s="16">
        <f ca="1" t="shared" si="158"/>
        <v>0.587295388153619</v>
      </c>
      <c r="X563" s="17">
        <f ca="1" t="shared" si="153"/>
        <v>-0.31162776372544</v>
      </c>
      <c r="Y563" s="9">
        <f ca="1" t="shared" si="154"/>
        <v>-0.163602586031756</v>
      </c>
      <c r="Z563" s="5">
        <f ca="1" t="shared" si="155"/>
        <v>0.0628907951976842</v>
      </c>
      <c r="AA563">
        <f ca="1" t="shared" si="147"/>
        <v>0</v>
      </c>
      <c r="AB563">
        <f ca="1" t="shared" si="143"/>
        <v>9803.4896</v>
      </c>
      <c r="AC563">
        <f ca="1" t="shared" si="156"/>
        <v>0</v>
      </c>
      <c r="AD563" s="5">
        <f ca="1" t="shared" si="142"/>
        <v>0</v>
      </c>
      <c r="AE563">
        <f ca="1">IF(X563&gt;=$Y$1,I563,0)</f>
        <v>0</v>
      </c>
    </row>
    <row r="564" spans="1:31">
      <c r="A564" cm="1">
        <f ca="1" t="array" ref="A564">INDEX(Sheet1!$A$2:$J$621,RANDBETWEEN(1,COUNTA(Sheet1!$A$2:$A$621)),COLUMN(A563))</f>
        <v>3275980</v>
      </c>
      <c r="B564" t="str">
        <f ca="1">VLOOKUP($A564,Sheet1!$A$2:$J$621,COLUMN(B564)-COLUMN($B$4)+2,FALSE)</f>
        <v>2025-04-20 11:07:39</v>
      </c>
      <c r="C564" t="str">
        <f ca="1">VLOOKUP($A564,Sheet1!$A$2:$J$621,COLUMN(C564)-COLUMN($B$4)+2,FALSE)</f>
        <v>小单32.36  大双32.36  大单35.28</v>
      </c>
      <c r="D564" t="str">
        <f ca="1">VLOOKUP($A564,Sheet1!$A$2:$J$621,COLUMN(D564)-COLUMN($B$4)+2,FALSE)</f>
        <v>大单</v>
      </c>
      <c r="E564">
        <f ca="1">VLOOKUP($A564,Sheet1!$A$2:$J$621,COLUMN(E564)-COLUMN($B$4)+2,FALSE)</f>
        <v>100</v>
      </c>
      <c r="F564">
        <f ca="1">VLOOKUP($A564,Sheet1!$A$2:$J$621,COLUMN(F564)-COLUMN($B$4)+2,FALSE)</f>
        <v>13</v>
      </c>
      <c r="G564" t="str">
        <f ca="1">VLOOKUP($A564,Sheet1!$A$2:$J$621,COLUMN(G564)-COLUMN($B$4)+2,FALSE)</f>
        <v>小单</v>
      </c>
      <c r="H564">
        <f ca="1">VLOOKUP($A564,Sheet1!$A$2:$J$621,COLUMN(H564)-COLUMN($B$4)+2,FALSE)</f>
        <v>0</v>
      </c>
      <c r="I564">
        <f ca="1">VLOOKUP($A564,Sheet1!$A$2:$J$621,COLUMN(I564)-COLUMN($B$4)+2,FALSE)</f>
        <v>-100</v>
      </c>
      <c r="J564" t="str">
        <f ca="1">VLOOKUP($A564,Sheet1!$A$2:$J$621,COLUMN(J564)-COLUMN($B$4)+2,FALSE)</f>
        <v>否</v>
      </c>
      <c r="K564">
        <f ca="1" t="shared" si="144"/>
        <v>0</v>
      </c>
      <c r="L564" s="7">
        <f ca="1" t="shared" si="145"/>
        <v>1</v>
      </c>
      <c r="M564" s="7" cm="1">
        <f ca="1" t="array" ref="M564">IF(L563="",IF(OR(G563=0,G563=""),M563,""),IF(ROW()&lt;32,"",AVERAGE(IF(OFFSET(L$2,ROW()-31,0,30,1)&lt;&gt;"",OFFSET(L$2,ROW()-31,0,30,1)))))</f>
        <v>0.666666666666667</v>
      </c>
      <c r="N564" s="8">
        <f ca="1" t="shared" si="157"/>
        <v>0.688172043010753</v>
      </c>
      <c r="O564" s="7" cm="1">
        <f ca="1" t="array" ref="O564">IF(L563="",O563,IF(ROW()&lt;32,"",AVERAGE(IF(OFFSET(L$2,ROW()-21,0,20,1)&lt;&gt;"",OFFSET(L$2,ROW()-21,0,20,1)))))</f>
        <v>0.7</v>
      </c>
      <c r="P564" s="8">
        <f ca="1">IF(G563=0,P562,IF(L563="","",IF(ROW()&lt;32,"",IF(ROW()=32,AVERAGE(L533:L562),2/31*L563+(1-2/31)*O564))))</f>
        <v>0.719354838709677</v>
      </c>
      <c r="Q564" s="7">
        <f ca="1" t="shared" si="146"/>
        <v>-68.1</v>
      </c>
      <c r="R564" s="7">
        <f ca="1" t="shared" si="148"/>
        <v>7207.25159999987</v>
      </c>
      <c r="S564" s="14">
        <f ca="1" t="shared" si="149"/>
        <v>-0.0646609818972898</v>
      </c>
      <c r="T564" s="15">
        <f ca="1" t="shared" si="150"/>
        <v>0.688172043010753</v>
      </c>
      <c r="U564" s="14">
        <f ca="1" t="shared" si="151"/>
        <v>0.0646609818972898</v>
      </c>
      <c r="V564" s="9">
        <f ca="1" t="shared" si="152"/>
        <v>-4.54838799946312</v>
      </c>
      <c r="W564" s="16">
        <f ca="1" t="shared" si="158"/>
        <v>0.512987354092088</v>
      </c>
      <c r="X564" s="17">
        <f ca="1" t="shared" si="153"/>
        <v>-0.304702245073326</v>
      </c>
      <c r="Y564" s="9">
        <f ca="1" t="shared" si="154"/>
        <v>-0.171327518182195</v>
      </c>
      <c r="Z564" s="5">
        <f ca="1" t="shared" si="155"/>
        <v>0.0654622855321595</v>
      </c>
      <c r="AA564">
        <f ca="1" t="shared" si="147"/>
        <v>0</v>
      </c>
      <c r="AB564">
        <f ca="1" t="shared" si="143"/>
        <v>9803.4896</v>
      </c>
      <c r="AC564">
        <f ca="1" t="shared" si="156"/>
        <v>1</v>
      </c>
      <c r="AD564" s="5">
        <f ca="1" t="shared" si="142"/>
        <v>0</v>
      </c>
      <c r="AE564">
        <f ca="1">IF(X564&gt;=$Y$1,I564,0)</f>
        <v>0</v>
      </c>
    </row>
    <row r="565" spans="1:31">
      <c r="A565" cm="1">
        <f ca="1" t="array" ref="A565">INDEX(Sheet1!$A$2:$J$621,RANDBETWEEN(1,COUNTA(Sheet1!$A$2:$A$621)),COLUMN(A564))</f>
        <v>3275785</v>
      </c>
      <c r="B565" t="str">
        <f ca="1">VLOOKUP($A565,Sheet1!$A$2:$J$621,COLUMN(B565)-COLUMN($B$4)+2,FALSE)</f>
        <v>2025-04-19 23:45:11</v>
      </c>
      <c r="C565" t="str">
        <f ca="1">VLOOKUP($A565,Sheet1!$A$2:$J$621,COLUMN(C565)-COLUMN($B$4)+2,FALSE)</f>
        <v>小单31.45  小双34.28  大单34.28</v>
      </c>
      <c r="D565" t="str">
        <f ca="1">VLOOKUP($A565,Sheet1!$A$2:$J$621,COLUMN(D565)-COLUMN($B$4)+2,FALSE)</f>
        <v>小单</v>
      </c>
      <c r="E565">
        <f ca="1">VLOOKUP($A565,Sheet1!$A$2:$J$621,COLUMN(E565)-COLUMN($B$4)+2,FALSE)</f>
        <v>100.01</v>
      </c>
      <c r="F565">
        <f ca="1">VLOOKUP($A565,Sheet1!$A$2:$J$621,COLUMN(F565)-COLUMN($B$4)+2,FALSE)</f>
        <v>17</v>
      </c>
      <c r="G565" t="str">
        <f ca="1">VLOOKUP($A565,Sheet1!$A$2:$J$621,COLUMN(G565)-COLUMN($B$4)+2,FALSE)</f>
        <v>大单</v>
      </c>
      <c r="H565">
        <f ca="1">VLOOKUP($A565,Sheet1!$A$2:$J$621,COLUMN(H565)-COLUMN($B$4)+2,FALSE)</f>
        <v>148.4324</v>
      </c>
      <c r="I565">
        <f ca="1">VLOOKUP($A565,Sheet1!$A$2:$J$621,COLUMN(I565)-COLUMN($B$4)+2,FALSE)</f>
        <v>48.4224</v>
      </c>
      <c r="J565" t="str">
        <f ca="1">VLOOKUP($A565,Sheet1!$A$2:$J$621,COLUMN(J565)-COLUMN($B$4)+2,FALSE)</f>
        <v>是</v>
      </c>
      <c r="K565">
        <f ca="1" t="shared" si="144"/>
        <v>1</v>
      </c>
      <c r="L565" s="7">
        <f ca="1" t="shared" si="145"/>
        <v>1</v>
      </c>
      <c r="M565" s="7" cm="1">
        <f ca="1" t="array" ref="M565">IF(L564="",IF(OR(G564=0,G564=""),M564,""),IF(ROW()&lt;32,"",AVERAGE(IF(OFFSET(L$2,ROW()-31,0,30,1)&lt;&gt;"",OFFSET(L$2,ROW()-31,0,30,1)))))</f>
        <v>0.7</v>
      </c>
      <c r="N565" s="8">
        <f ca="1" t="shared" si="157"/>
        <v>0.688172043010753</v>
      </c>
      <c r="O565" s="7" cm="1">
        <f ca="1" t="array" ref="O565">IF(L564="",O564,IF(ROW()&lt;32,"",AVERAGE(IF(OFFSET(L$2,ROW()-21,0,20,1)&lt;&gt;"",OFFSET(L$2,ROW()-21,0,20,1)))))</f>
        <v>0.7</v>
      </c>
      <c r="P565" s="8">
        <f ca="1">IF(G564=0,P563,IF(L564="","",IF(ROW()&lt;32,"",IF(ROW()=32,AVERAGE(L534:L563),2/31*L564+(1-2/31)*O565))))</f>
        <v>0.719354838709677</v>
      </c>
      <c r="Q565" s="7">
        <f ca="1" t="shared" si="146"/>
        <v>48.4224</v>
      </c>
      <c r="R565" s="7">
        <f ca="1" t="shared" si="148"/>
        <v>7255.67399999987</v>
      </c>
      <c r="S565" s="14">
        <f ca="1" t="shared" si="149"/>
        <v>-0.0613473221344586</v>
      </c>
      <c r="T565" s="15">
        <f ca="1" t="shared" si="150"/>
        <v>0.688172043010753</v>
      </c>
      <c r="U565" s="14">
        <f ca="1" t="shared" si="151"/>
        <v>0.0713317079091648</v>
      </c>
      <c r="V565" s="9">
        <f ca="1" t="shared" si="152"/>
        <v>-4.50649855420393</v>
      </c>
      <c r="W565" s="16">
        <f ca="1" t="shared" si="158"/>
        <v>0.512987354092088</v>
      </c>
      <c r="X565" s="17">
        <f ca="1" t="shared" si="153"/>
        <v>-0.301520420422121</v>
      </c>
      <c r="Y565" s="9">
        <f ca="1" t="shared" si="154"/>
        <v>-0.178950845163262</v>
      </c>
      <c r="Z565" s="5">
        <f ca="1" t="shared" si="155"/>
        <v>0.0668486979215302</v>
      </c>
      <c r="AA565">
        <f ca="1" t="shared" si="147"/>
        <v>0</v>
      </c>
      <c r="AB565">
        <f ca="1" t="shared" si="143"/>
        <v>9803.4896</v>
      </c>
      <c r="AC565">
        <f ca="1" t="shared" si="156"/>
        <v>1</v>
      </c>
      <c r="AD565" s="5">
        <f ca="1" t="shared" si="142"/>
        <v>0</v>
      </c>
      <c r="AE565">
        <f ca="1">IF(X565&gt;=$Y$1,I565,0)</f>
        <v>0</v>
      </c>
    </row>
    <row r="566" spans="1:31">
      <c r="A566" cm="1">
        <f ca="1" t="array" ref="A566">INDEX(Sheet1!$A$2:$J$621,RANDBETWEEN(1,COUNTA(Sheet1!$A$2:$A$621)),COLUMN(A565))</f>
        <v>3275624</v>
      </c>
      <c r="B566" t="str">
        <f ca="1">VLOOKUP($A566,Sheet1!$A$2:$J$621,COLUMN(B566)-COLUMN($B$4)+2,FALSE)</f>
        <v>2025-04-19 13:48:49</v>
      </c>
      <c r="C566" t="str">
        <f ca="1">VLOOKUP($A566,Sheet1!$A$2:$J$621,COLUMN(C566)-COLUMN($B$4)+2,FALSE)</f>
        <v>大双31.45  小双34.28  大单34.28</v>
      </c>
      <c r="D566" t="str">
        <f ca="1">VLOOKUP($A566,Sheet1!$A$2:$J$621,COLUMN(D566)-COLUMN($B$4)+2,FALSE)</f>
        <v>大双</v>
      </c>
      <c r="E566">
        <f ca="1">VLOOKUP($A566,Sheet1!$A$2:$J$621,COLUMN(E566)-COLUMN($B$4)+2,FALSE)</f>
        <v>100.01</v>
      </c>
      <c r="F566">
        <f ca="1">VLOOKUP($A566,Sheet1!$A$2:$J$621,COLUMN(F566)-COLUMN($B$4)+2,FALSE)</f>
        <v>10</v>
      </c>
      <c r="G566" t="str">
        <f ca="1">VLOOKUP($A566,Sheet1!$A$2:$J$621,COLUMN(G566)-COLUMN($B$4)+2,FALSE)</f>
        <v>小双</v>
      </c>
      <c r="H566">
        <f ca="1">VLOOKUP($A566,Sheet1!$A$2:$J$621,COLUMN(H566)-COLUMN($B$4)+2,FALSE)</f>
        <v>148.4324</v>
      </c>
      <c r="I566">
        <f ca="1">VLOOKUP($A566,Sheet1!$A$2:$J$621,COLUMN(I566)-COLUMN($B$4)+2,FALSE)</f>
        <v>48.4224</v>
      </c>
      <c r="J566" t="str">
        <f ca="1">VLOOKUP($A566,Sheet1!$A$2:$J$621,COLUMN(J566)-COLUMN($B$4)+2,FALSE)</f>
        <v>是</v>
      </c>
      <c r="K566">
        <f ca="1" t="shared" si="144"/>
        <v>1</v>
      </c>
      <c r="L566" s="7">
        <f ca="1" t="shared" si="145"/>
        <v>1</v>
      </c>
      <c r="M566" s="7" cm="1">
        <f ca="1" t="array" ref="M566">IF(L565="",IF(OR(G565=0,G565=""),M565,""),IF(ROW()&lt;32,"",AVERAGE(IF(OFFSET(L$2,ROW()-31,0,30,1)&lt;&gt;"",OFFSET(L$2,ROW()-31,0,30,1)))))</f>
        <v>0.7</v>
      </c>
      <c r="N566" s="8">
        <f ca="1" t="shared" si="157"/>
        <v>0.719354838709677</v>
      </c>
      <c r="O566" s="7" cm="1">
        <f ca="1" t="array" ref="O566">IF(L565="",O565,IF(ROW()&lt;32,"",AVERAGE(IF(OFFSET(L$2,ROW()-21,0,20,1)&lt;&gt;"",OFFSET(L$2,ROW()-21,0,20,1)))))</f>
        <v>0.7</v>
      </c>
      <c r="P566" s="8">
        <f ca="1">IF(G565=0,P564,IF(L565="","",IF(ROW()&lt;32,"",IF(ROW()=32,AVERAGE(L535:L564),2/31*L565+(1-2/31)*O566))))</f>
        <v>0.719354838709677</v>
      </c>
      <c r="Q566" s="7">
        <f ca="1" t="shared" si="146"/>
        <v>48.4224</v>
      </c>
      <c r="R566" s="7">
        <f ca="1" t="shared" si="148"/>
        <v>7304.09639999987</v>
      </c>
      <c r="S566" s="14">
        <f ca="1" t="shared" si="149"/>
        <v>-0.060962865883736</v>
      </c>
      <c r="T566" s="15">
        <f ca="1" t="shared" si="150"/>
        <v>0.719354838709677</v>
      </c>
      <c r="U566" s="14">
        <f ca="1" t="shared" si="151"/>
        <v>0.0713317079091648</v>
      </c>
      <c r="V566" s="9">
        <f ca="1" t="shared" si="152"/>
        <v>-4.49221218530207</v>
      </c>
      <c r="W566" s="16">
        <f ca="1" t="shared" si="158"/>
        <v>0.5842163304954</v>
      </c>
      <c r="X566" s="17">
        <f ca="1" t="shared" si="153"/>
        <v>-0.286616989876601</v>
      </c>
      <c r="Y566" s="9">
        <f ca="1" t="shared" si="154"/>
        <v>-0.184487420820294</v>
      </c>
      <c r="Z566" s="5">
        <f ca="1" t="shared" si="155"/>
        <v>0.0686344531225354</v>
      </c>
      <c r="AA566">
        <f ca="1" t="shared" si="147"/>
        <v>0</v>
      </c>
      <c r="AB566">
        <f ca="1" t="shared" si="143"/>
        <v>9803.4896</v>
      </c>
      <c r="AC566">
        <f ca="1" t="shared" si="156"/>
        <v>0</v>
      </c>
      <c r="AD566" s="5">
        <f ca="1" t="shared" si="142"/>
        <v>0</v>
      </c>
      <c r="AE566">
        <f ca="1">IF(X566&gt;=$Y$1,I566,0)</f>
        <v>0</v>
      </c>
    </row>
    <row r="567" spans="1:31">
      <c r="A567" cm="1">
        <f ca="1" t="array" ref="A567">INDEX(Sheet1!$A$2:$J$621,RANDBETWEEN(1,COUNTA(Sheet1!$A$2:$A$621)),COLUMN(A566))</f>
        <v>3275826</v>
      </c>
      <c r="B567" t="str">
        <f ca="1">VLOOKUP($A567,Sheet1!$A$2:$J$621,COLUMN(B567)-COLUMN($B$4)+2,FALSE)</f>
        <v>2025-04-20 02:08:47</v>
      </c>
      <c r="C567" t="str">
        <f ca="1">VLOOKUP($A567,Sheet1!$A$2:$J$621,COLUMN(C567)-COLUMN($B$4)+2,FALSE)</f>
        <v>小单31.45  小双34.28  大单34.28</v>
      </c>
      <c r="D567" t="str">
        <f ca="1">VLOOKUP($A567,Sheet1!$A$2:$J$621,COLUMN(D567)-COLUMN($B$4)+2,FALSE)</f>
        <v>小单</v>
      </c>
      <c r="E567">
        <f ca="1">VLOOKUP($A567,Sheet1!$A$2:$J$621,COLUMN(E567)-COLUMN($B$4)+2,FALSE)</f>
        <v>100.01</v>
      </c>
      <c r="F567">
        <f ca="1">VLOOKUP($A567,Sheet1!$A$2:$J$621,COLUMN(F567)-COLUMN($B$4)+2,FALSE)</f>
        <v>15</v>
      </c>
      <c r="G567" t="str">
        <f ca="1">VLOOKUP($A567,Sheet1!$A$2:$J$621,COLUMN(G567)-COLUMN($B$4)+2,FALSE)</f>
        <v>大单</v>
      </c>
      <c r="H567">
        <f ca="1">VLOOKUP($A567,Sheet1!$A$2:$J$621,COLUMN(H567)-COLUMN($B$4)+2,FALSE)</f>
        <v>148.4324</v>
      </c>
      <c r="I567">
        <f ca="1">VLOOKUP($A567,Sheet1!$A$2:$J$621,COLUMN(I567)-COLUMN($B$4)+2,FALSE)</f>
        <v>48.4224</v>
      </c>
      <c r="J567" t="str">
        <f ca="1">VLOOKUP($A567,Sheet1!$A$2:$J$621,COLUMN(J567)-COLUMN($B$4)+2,FALSE)</f>
        <v>是</v>
      </c>
      <c r="K567">
        <f ca="1" t="shared" si="144"/>
        <v>1</v>
      </c>
      <c r="L567" s="7">
        <f ca="1" t="shared" si="145"/>
        <v>1</v>
      </c>
      <c r="M567" s="7" cm="1">
        <f ca="1" t="array" ref="M567">IF(L566="",IF(OR(G566=0,G566=""),M566,""),IF(ROW()&lt;32,"",AVERAGE(IF(OFFSET(L$2,ROW()-31,0,30,1)&lt;&gt;"",OFFSET(L$2,ROW()-31,0,30,1)))))</f>
        <v>0.733333333333333</v>
      </c>
      <c r="N567" s="8">
        <f ca="1" t="shared" si="157"/>
        <v>0.719354838709677</v>
      </c>
      <c r="O567" s="7" cm="1">
        <f ca="1" t="array" ref="O567">IF(L566="",O566,IF(ROW()&lt;32,"",AVERAGE(IF(OFFSET(L$2,ROW()-21,0,20,1)&lt;&gt;"",OFFSET(L$2,ROW()-21,0,20,1)))))</f>
        <v>0.7</v>
      </c>
      <c r="P567" s="8">
        <f ca="1">IF(G566=0,P566,IF(L566="","",IF(ROW()&lt;32,"",IF(ROW()=32,AVERAGE(L536:L565),2/31*L566+(1-2/31)*O567))))</f>
        <v>0.719354838709677</v>
      </c>
      <c r="Q567" s="7">
        <f ca="1" t="shared" si="146"/>
        <v>48.4224</v>
      </c>
      <c r="R567" s="7">
        <f ca="1" t="shared" si="148"/>
        <v>7352.51879999987</v>
      </c>
      <c r="S567" s="14">
        <f ca="1" t="shared" si="149"/>
        <v>-0.0423000920921736</v>
      </c>
      <c r="T567" s="15">
        <f ca="1" t="shared" si="150"/>
        <v>0.719354838709677</v>
      </c>
      <c r="U567" s="14">
        <f ca="1" t="shared" si="151"/>
        <v>0.0713317079091648</v>
      </c>
      <c r="V567" s="9">
        <f ca="1" t="shared" si="152"/>
        <v>-4.4590973885919</v>
      </c>
      <c r="W567" s="16">
        <f ca="1" t="shared" si="158"/>
        <v>0.5842163304954</v>
      </c>
      <c r="X567" s="17">
        <f ca="1" t="shared" si="153"/>
        <v>-0.277706678068116</v>
      </c>
      <c r="Y567" s="9">
        <f ca="1" t="shared" si="154"/>
        <v>-0.18926376222717</v>
      </c>
      <c r="Z567" s="5">
        <f ca="1" t="shared" si="155"/>
        <v>0.0699568838483052</v>
      </c>
      <c r="AA567">
        <f ca="1" t="shared" si="147"/>
        <v>0</v>
      </c>
      <c r="AB567">
        <f ca="1" t="shared" si="143"/>
        <v>9803.4896</v>
      </c>
      <c r="AC567">
        <f ca="1" t="shared" si="156"/>
        <v>0</v>
      </c>
      <c r="AD567" s="5">
        <f ca="1" t="shared" si="142"/>
        <v>0</v>
      </c>
      <c r="AE567">
        <f ca="1">IF(X567&gt;=$Y$1,I567,0)</f>
        <v>0</v>
      </c>
    </row>
    <row r="568" spans="1:31">
      <c r="A568" cm="1">
        <f ca="1" t="array" ref="A568">INDEX(Sheet1!$A$2:$J$621,RANDBETWEEN(1,COUNTA(Sheet1!$A$2:$A$621)),COLUMN(A567))</f>
        <v>3275798</v>
      </c>
      <c r="B568" t="str">
        <f ca="1">VLOOKUP($A568,Sheet1!$A$2:$J$621,COLUMN(B568)-COLUMN($B$4)+2,FALSE)</f>
        <v>2025-04-20 00:30:43</v>
      </c>
      <c r="C568" t="str">
        <f ca="1">VLOOKUP($A568,Sheet1!$A$2:$J$621,COLUMN(C568)-COLUMN($B$4)+2,FALSE)</f>
        <v>小单32.36  小双35.28  大双32.36</v>
      </c>
      <c r="D568" t="str">
        <f ca="1">VLOOKUP($A568,Sheet1!$A$2:$J$621,COLUMN(D568)-COLUMN($B$4)+2,FALSE)</f>
        <v>小双</v>
      </c>
      <c r="E568">
        <f ca="1">VLOOKUP($A568,Sheet1!$A$2:$J$621,COLUMN(E568)-COLUMN($B$4)+2,FALSE)</f>
        <v>100</v>
      </c>
      <c r="F568">
        <f ca="1">VLOOKUP($A568,Sheet1!$A$2:$J$621,COLUMN(F568)-COLUMN($B$4)+2,FALSE)</f>
        <v>14</v>
      </c>
      <c r="G568" t="str">
        <f ca="1">VLOOKUP($A568,Sheet1!$A$2:$J$621,COLUMN(G568)-COLUMN($B$4)+2,FALSE)</f>
        <v>大双</v>
      </c>
      <c r="H568">
        <f ca="1">VLOOKUP($A568,Sheet1!$A$2:$J$621,COLUMN(H568)-COLUMN($B$4)+2,FALSE)</f>
        <v>0</v>
      </c>
      <c r="I568">
        <f ca="1">VLOOKUP($A568,Sheet1!$A$2:$J$621,COLUMN(I568)-COLUMN($B$4)+2,FALSE)</f>
        <v>-100</v>
      </c>
      <c r="J568" t="str">
        <f ca="1">VLOOKUP($A568,Sheet1!$A$2:$J$621,COLUMN(J568)-COLUMN($B$4)+2,FALSE)</f>
        <v>否</v>
      </c>
      <c r="K568">
        <f ca="1" t="shared" si="144"/>
        <v>0</v>
      </c>
      <c r="L568" s="7">
        <f ca="1" t="shared" si="145"/>
        <v>1</v>
      </c>
      <c r="M568" s="7" cm="1">
        <f ca="1" t="array" ref="M568">IF(L567="",IF(OR(G567=0,G567=""),M567,""),IF(ROW()&lt;32,"",AVERAGE(IF(OFFSET(L$2,ROW()-31,0,30,1)&lt;&gt;"",OFFSET(L$2,ROW()-31,0,30,1)))))</f>
        <v>0.733333333333333</v>
      </c>
      <c r="N568" s="8">
        <f ca="1" t="shared" si="157"/>
        <v>0.750537634408602</v>
      </c>
      <c r="O568" s="7" cm="1">
        <f ca="1" t="array" ref="O568">IF(L567="",O567,IF(ROW()&lt;32,"",AVERAGE(IF(OFFSET(L$2,ROW()-21,0,20,1)&lt;&gt;"",OFFSET(L$2,ROW()-21,0,20,1)))))</f>
        <v>0.7</v>
      </c>
      <c r="P568" s="8">
        <f ca="1" t="shared" ref="P568:P599" si="159">IF(G567=0,P567,IF(L567="","",IF(ROW()&lt;32,"",IF(ROW()=32,AVERAGE(L537:L566),2/31*L567+(1-2/31)*O568))))</f>
        <v>0.719354838709677</v>
      </c>
      <c r="Q568" s="7">
        <f ca="1" t="shared" ref="Q568:Q599" si="160">IF(OR(F568=13,F568=14),IF(L568=1,-68.1,I568),I568)</f>
        <v>-68.1</v>
      </c>
      <c r="R568" s="7">
        <f ca="1" t="shared" si="148"/>
        <v>7284.41879999987</v>
      </c>
      <c r="S568" s="14">
        <f ca="1" t="shared" si="149"/>
        <v>-0.042571716761861</v>
      </c>
      <c r="T568" s="15">
        <f ca="1" t="shared" si="150"/>
        <v>0.750537634408602</v>
      </c>
      <c r="U568" s="14">
        <f ca="1" t="shared" si="151"/>
        <v>0.0713317079091648</v>
      </c>
      <c r="V568" s="9">
        <f ca="1" t="shared" si="152"/>
        <v>-4.40407324194294</v>
      </c>
      <c r="W568" s="16">
        <f ca="1" t="shared" si="158"/>
        <v>0.666404116701408</v>
      </c>
      <c r="X568" s="17">
        <f ca="1" t="shared" si="153"/>
        <v>-0.257830413043741</v>
      </c>
      <c r="Y568" s="9">
        <f ca="1" t="shared" si="154"/>
        <v>-0.191988911951315</v>
      </c>
      <c r="Z568" s="5">
        <f ca="1" t="shared" si="155"/>
        <v>0.0709750287445709</v>
      </c>
      <c r="AA568">
        <f ca="1" t="shared" si="147"/>
        <v>0</v>
      </c>
      <c r="AB568">
        <f ca="1" t="shared" si="143"/>
        <v>9803.4896</v>
      </c>
      <c r="AC568">
        <f ca="1" t="shared" si="156"/>
        <v>0</v>
      </c>
      <c r="AD568" s="5">
        <f ca="1" t="shared" si="142"/>
        <v>0</v>
      </c>
      <c r="AE568">
        <f ca="1">IF(X568&gt;=$Y$1,I568,0)</f>
        <v>0</v>
      </c>
    </row>
    <row r="569" spans="1:31">
      <c r="A569" cm="1">
        <f ca="1" t="array" ref="A569">INDEX(Sheet1!$A$2:$J$621,RANDBETWEEN(1,COUNTA(Sheet1!$A$2:$A$621)),COLUMN(A568))</f>
        <v>3275922</v>
      </c>
      <c r="B569" t="str">
        <f ca="1">VLOOKUP($A569,Sheet1!$A$2:$J$621,COLUMN(B569)-COLUMN($B$4)+2,FALSE)</f>
        <v>2025-04-20 07:44:44</v>
      </c>
      <c r="C569" t="str">
        <f ca="1">VLOOKUP($A569,Sheet1!$A$2:$J$621,COLUMN(C569)-COLUMN($B$4)+2,FALSE)</f>
        <v>小单32.36  大双32.36  大单35.28</v>
      </c>
      <c r="D569" t="str">
        <f ca="1">VLOOKUP($A569,Sheet1!$A$2:$J$621,COLUMN(D569)-COLUMN($B$4)+2,FALSE)</f>
        <v>大单</v>
      </c>
      <c r="E569">
        <f ca="1">VLOOKUP($A569,Sheet1!$A$2:$J$621,COLUMN(E569)-COLUMN($B$4)+2,FALSE)</f>
        <v>100</v>
      </c>
      <c r="F569">
        <f ca="1">VLOOKUP($A569,Sheet1!$A$2:$J$621,COLUMN(F569)-COLUMN($B$4)+2,FALSE)</f>
        <v>6</v>
      </c>
      <c r="G569" t="str">
        <f ca="1">VLOOKUP($A569,Sheet1!$A$2:$J$621,COLUMN(G569)-COLUMN($B$4)+2,FALSE)</f>
        <v>小双</v>
      </c>
      <c r="H569">
        <f ca="1">VLOOKUP($A569,Sheet1!$A$2:$J$621,COLUMN(H569)-COLUMN($B$4)+2,FALSE)</f>
        <v>0</v>
      </c>
      <c r="I569">
        <f ca="1">VLOOKUP($A569,Sheet1!$A$2:$J$621,COLUMN(I569)-COLUMN($B$4)+2,FALSE)</f>
        <v>-100</v>
      </c>
      <c r="J569" t="str">
        <f ca="1">VLOOKUP($A569,Sheet1!$A$2:$J$621,COLUMN(J569)-COLUMN($B$4)+2,FALSE)</f>
        <v>否</v>
      </c>
      <c r="K569">
        <f ca="1" t="shared" si="144"/>
        <v>0</v>
      </c>
      <c r="L569" s="7">
        <f ca="1" t="shared" si="145"/>
        <v>0</v>
      </c>
      <c r="M569" s="7" cm="1">
        <f ca="1" t="array" ref="M569">IF(L568="",IF(OR(G568=0,G568=""),M568,""),IF(ROW()&lt;32,"",AVERAGE(IF(OFFSET(L$2,ROW()-31,0,30,1)&lt;&gt;"",OFFSET(L$2,ROW()-31,0,30,1)))))</f>
        <v>0.733333333333333</v>
      </c>
      <c r="N569" s="8">
        <f ca="1" t="shared" si="157"/>
        <v>0.750537634408602</v>
      </c>
      <c r="O569" s="7" cm="1">
        <f ca="1" t="array" ref="O569">IF(L568="",O568,IF(ROW()&lt;32,"",AVERAGE(IF(OFFSET(L$2,ROW()-21,0,20,1)&lt;&gt;"",OFFSET(L$2,ROW()-21,0,20,1)))))</f>
        <v>0.65</v>
      </c>
      <c r="P569" s="8">
        <f ca="1" t="shared" si="159"/>
        <v>0.67258064516129</v>
      </c>
      <c r="Q569" s="7">
        <f ca="1" t="shared" si="160"/>
        <v>-100</v>
      </c>
      <c r="R569" s="7">
        <f ca="1" t="shared" si="148"/>
        <v>7184.41879999987</v>
      </c>
      <c r="S569" s="14">
        <f ca="1" t="shared" si="149"/>
        <v>-0.0389233710793265</v>
      </c>
      <c r="T569" s="15">
        <f ca="1" t="shared" si="150"/>
        <v>0.750537634408602</v>
      </c>
      <c r="U569" s="14">
        <f ca="1" t="shared" si="151"/>
        <v>0.0713317079091648</v>
      </c>
      <c r="V569" s="9">
        <f ca="1" t="shared" si="152"/>
        <v>-4.30813915441763</v>
      </c>
      <c r="W569" s="16">
        <f ca="1" t="shared" si="158"/>
        <v>0.581137228852843</v>
      </c>
      <c r="X569" s="17">
        <f ca="1" t="shared" si="153"/>
        <v>-0.255669189371306</v>
      </c>
      <c r="Y569" s="9">
        <f ca="1" t="shared" si="154"/>
        <v>-0.195246144341357</v>
      </c>
      <c r="Z569" s="5">
        <f ca="1" t="shared" si="155"/>
        <v>0.0715779378133113</v>
      </c>
      <c r="AA569">
        <f ca="1" t="shared" si="147"/>
        <v>0</v>
      </c>
      <c r="AB569">
        <f ca="1" t="shared" si="143"/>
        <v>9803.4896</v>
      </c>
      <c r="AC569">
        <f ca="1" t="shared" si="156"/>
        <v>1</v>
      </c>
      <c r="AD569" s="5">
        <f ca="1" t="shared" si="142"/>
        <v>0</v>
      </c>
      <c r="AE569">
        <f ca="1">IF(X569&gt;=$Y$1,I569,0)</f>
        <v>0</v>
      </c>
    </row>
    <row r="570" spans="1:31">
      <c r="A570" cm="1">
        <f ca="1" t="array" ref="A570">INDEX(Sheet1!$A$2:$J$621,RANDBETWEEN(1,COUNTA(Sheet1!$A$2:$A$621)),COLUMN(A569))</f>
        <v>3275387</v>
      </c>
      <c r="B570" t="str">
        <f ca="1">VLOOKUP($A570,Sheet1!$A$2:$J$621,COLUMN(B570)-COLUMN($B$4)+2,FALSE)</f>
        <v>2025-04-18 23:59:14</v>
      </c>
      <c r="C570" t="str">
        <f ca="1">VLOOKUP($A570,Sheet1!$A$2:$J$621,COLUMN(C570)-COLUMN($B$4)+2,FALSE)</f>
        <v>大双31.45  小双34.28  大单34.28</v>
      </c>
      <c r="D570" t="str">
        <f ca="1">VLOOKUP($A570,Sheet1!$A$2:$J$621,COLUMN(D570)-COLUMN($B$4)+2,FALSE)</f>
        <v>大双</v>
      </c>
      <c r="E570">
        <f ca="1">VLOOKUP($A570,Sheet1!$A$2:$J$621,COLUMN(E570)-COLUMN($B$4)+2,FALSE)</f>
        <v>100.01</v>
      </c>
      <c r="F570">
        <f ca="1">VLOOKUP($A570,Sheet1!$A$2:$J$621,COLUMN(F570)-COLUMN($B$4)+2,FALSE)</f>
        <v>16</v>
      </c>
      <c r="G570" t="str">
        <f ca="1">VLOOKUP($A570,Sheet1!$A$2:$J$621,COLUMN(G570)-COLUMN($B$4)+2,FALSE)</f>
        <v>大双</v>
      </c>
      <c r="H570">
        <f ca="1">VLOOKUP($A570,Sheet1!$A$2:$J$621,COLUMN(H570)-COLUMN($B$4)+2,FALSE)</f>
        <v>148.444</v>
      </c>
      <c r="I570">
        <f ca="1">VLOOKUP($A570,Sheet1!$A$2:$J$621,COLUMN(I570)-COLUMN($B$4)+2,FALSE)</f>
        <v>48.434</v>
      </c>
      <c r="J570" t="str">
        <f ca="1">VLOOKUP($A570,Sheet1!$A$2:$J$621,COLUMN(J570)-COLUMN($B$4)+2,FALSE)</f>
        <v>是</v>
      </c>
      <c r="K570">
        <f ca="1" t="shared" si="144"/>
        <v>1</v>
      </c>
      <c r="L570" s="7">
        <f ca="1" t="shared" si="145"/>
        <v>1</v>
      </c>
      <c r="M570" s="7" cm="1">
        <f ca="1" t="array" ref="M570">IF(L569="",IF(OR(G569=0,G569=""),M569,""),IF(ROW()&lt;32,"",AVERAGE(IF(OFFSET(L$2,ROW()-31,0,30,1)&lt;&gt;"",OFFSET(L$2,ROW()-31,0,30,1)))))</f>
        <v>0.733333333333333</v>
      </c>
      <c r="N570" s="8">
        <f ca="1" t="shared" si="157"/>
        <v>0.686021505376344</v>
      </c>
      <c r="O570" s="7" cm="1">
        <f ca="1" t="array" ref="O570">IF(L569="",O569,IF(ROW()&lt;32,"",AVERAGE(IF(OFFSET(L$2,ROW()-21,0,20,1)&lt;&gt;"",OFFSET(L$2,ROW()-21,0,20,1)))))</f>
        <v>0.65</v>
      </c>
      <c r="P570" s="8">
        <f ca="1" t="shared" si="159"/>
        <v>0.608064516129032</v>
      </c>
      <c r="Q570" s="7">
        <f ca="1" t="shared" si="160"/>
        <v>48.434</v>
      </c>
      <c r="R570" s="7">
        <f ca="1" t="shared" si="148"/>
        <v>7232.85279999987</v>
      </c>
      <c r="S570" s="14">
        <f ca="1" t="shared" si="149"/>
        <v>-0.0435231761699924</v>
      </c>
      <c r="T570" s="15">
        <f ca="1" t="shared" si="150"/>
        <v>0.686021505376344</v>
      </c>
      <c r="U570" s="14">
        <f ca="1" t="shared" si="151"/>
        <v>0.074273758299032</v>
      </c>
      <c r="V570" s="9">
        <f ca="1" t="shared" si="152"/>
        <v>-4.27041237549741</v>
      </c>
      <c r="W570" s="16">
        <f ca="1" t="shared" si="158"/>
        <v>0.581141379655158</v>
      </c>
      <c r="X570" s="17">
        <f ca="1" t="shared" si="153"/>
        <v>-0.267061878849663</v>
      </c>
      <c r="Y570" s="9">
        <f ca="1" t="shared" si="154"/>
        <v>-0.197772952738937</v>
      </c>
      <c r="Z570" s="5">
        <f ca="1" t="shared" si="155"/>
        <v>0.0727214053952045</v>
      </c>
      <c r="AA570">
        <f ca="1" t="shared" si="147"/>
        <v>0</v>
      </c>
      <c r="AB570">
        <f ca="1" t="shared" si="143"/>
        <v>9803.4896</v>
      </c>
      <c r="AC570">
        <f ca="1" t="shared" si="156"/>
        <v>0</v>
      </c>
      <c r="AD570" s="5">
        <f ca="1" t="shared" si="142"/>
        <v>0</v>
      </c>
      <c r="AE570">
        <f ca="1">IF(X570&gt;=$Y$1,I570,0)</f>
        <v>0</v>
      </c>
    </row>
    <row r="571" spans="1:31">
      <c r="A571" cm="1">
        <f ca="1" t="array" ref="A571">INDEX(Sheet1!$A$2:$J$621,RANDBETWEEN(1,COUNTA(Sheet1!$A$2:$A$621)),COLUMN(A570))</f>
        <v>3275670</v>
      </c>
      <c r="B571" t="str">
        <f ca="1">VLOOKUP($A571,Sheet1!$A$2:$J$621,COLUMN(B571)-COLUMN($B$4)+2,FALSE)</f>
        <v>2025-04-19 16:29:47</v>
      </c>
      <c r="C571" t="str">
        <f ca="1">VLOOKUP($A571,Sheet1!$A$2:$J$621,COLUMN(C571)-COLUMN($B$4)+2,FALSE)</f>
        <v>小单31.45  小双34.28  大单34.28</v>
      </c>
      <c r="D571" t="str">
        <f ca="1">VLOOKUP($A571,Sheet1!$A$2:$J$621,COLUMN(D571)-COLUMN($B$4)+2,FALSE)</f>
        <v>小单</v>
      </c>
      <c r="E571">
        <f ca="1">VLOOKUP($A571,Sheet1!$A$2:$J$621,COLUMN(E571)-COLUMN($B$4)+2,FALSE)</f>
        <v>100.01</v>
      </c>
      <c r="F571">
        <f ca="1">VLOOKUP($A571,Sheet1!$A$2:$J$621,COLUMN(F571)-COLUMN($B$4)+2,FALSE)</f>
        <v>24</v>
      </c>
      <c r="G571" t="str">
        <f ca="1">VLOOKUP($A571,Sheet1!$A$2:$J$621,COLUMN(G571)-COLUMN($B$4)+2,FALSE)</f>
        <v>大双</v>
      </c>
      <c r="H571">
        <f ca="1">VLOOKUP($A571,Sheet1!$A$2:$J$621,COLUMN(H571)-COLUMN($B$4)+2,FALSE)</f>
        <v>0</v>
      </c>
      <c r="I571">
        <f ca="1">VLOOKUP($A571,Sheet1!$A$2:$J$621,COLUMN(I571)-COLUMN($B$4)+2,FALSE)</f>
        <v>-100.01</v>
      </c>
      <c r="J571" t="str">
        <f ca="1">VLOOKUP($A571,Sheet1!$A$2:$J$621,COLUMN(J571)-COLUMN($B$4)+2,FALSE)</f>
        <v>否</v>
      </c>
      <c r="K571">
        <f ca="1" t="shared" si="144"/>
        <v>0</v>
      </c>
      <c r="L571" s="7">
        <f ca="1" t="shared" si="145"/>
        <v>0</v>
      </c>
      <c r="M571" s="7" cm="1">
        <f ca="1" t="array" ref="M571">IF(L570="",IF(OR(G570=0,G570=""),M570,""),IF(ROW()&lt;32,"",AVERAGE(IF(OFFSET(L$2,ROW()-31,0,30,1)&lt;&gt;"",OFFSET(L$2,ROW()-31,0,30,1)))))</f>
        <v>0.733333333333333</v>
      </c>
      <c r="N571" s="8">
        <f ca="1" t="shared" si="157"/>
        <v>0.750537634408602</v>
      </c>
      <c r="O571" s="7" cm="1">
        <f ca="1" t="array" ref="O571">IF(L570="",O570,IF(ROW()&lt;32,"",AVERAGE(IF(OFFSET(L$2,ROW()-21,0,20,1)&lt;&gt;"",OFFSET(L$2,ROW()-21,0,20,1)))))</f>
        <v>0.65</v>
      </c>
      <c r="P571" s="8">
        <f ca="1" t="shared" si="159"/>
        <v>0.67258064516129</v>
      </c>
      <c r="Q571" s="7">
        <f ca="1" t="shared" si="160"/>
        <v>-100.01</v>
      </c>
      <c r="R571" s="7">
        <f ca="1" t="shared" si="148"/>
        <v>7132.84279999987</v>
      </c>
      <c r="S571" s="14">
        <f ca="1" t="shared" si="149"/>
        <v>-0.0240811428346295</v>
      </c>
      <c r="T571" s="15">
        <f ca="1" t="shared" si="150"/>
        <v>0.750537634408602</v>
      </c>
      <c r="U571" s="14">
        <f ca="1" t="shared" si="151"/>
        <v>0.074273758299032</v>
      </c>
      <c r="V571" s="9">
        <f ca="1" t="shared" si="152"/>
        <v>-3.96527472004636</v>
      </c>
      <c r="W571" s="16">
        <f ca="1" t="shared" si="158"/>
        <v>0.66309770318293</v>
      </c>
      <c r="X571" s="17">
        <f ca="1" t="shared" si="153"/>
        <v>-0.209616645144721</v>
      </c>
      <c r="Y571" s="9">
        <f ca="1" t="shared" si="154"/>
        <v>-0.199145699060202</v>
      </c>
      <c r="Z571" s="5">
        <f ca="1" t="shared" si="155"/>
        <v>0.0725431055764447</v>
      </c>
      <c r="AA571">
        <f ca="1" t="shared" si="147"/>
        <v>0</v>
      </c>
      <c r="AB571">
        <f ca="1" t="shared" si="143"/>
        <v>9803.4896</v>
      </c>
      <c r="AC571">
        <f ca="1" t="shared" si="156"/>
        <v>0</v>
      </c>
      <c r="AD571" s="5">
        <f ca="1" t="shared" si="142"/>
        <v>0</v>
      </c>
      <c r="AE571">
        <f ca="1">IF(X571&gt;=$Y$1,I571,0)</f>
        <v>0</v>
      </c>
    </row>
    <row r="572" spans="1:31">
      <c r="A572" cm="1">
        <f ca="1" t="array" ref="A572">INDEX(Sheet1!$A$2:$J$621,RANDBETWEEN(1,COUNTA(Sheet1!$A$2:$A$621)),COLUMN(A571))</f>
        <v>3275687</v>
      </c>
      <c r="B572" t="str">
        <f ca="1">VLOOKUP($A572,Sheet1!$A$2:$J$621,COLUMN(B572)-COLUMN($B$4)+2,FALSE)</f>
        <v>2025-04-19 17:29:12</v>
      </c>
      <c r="C572" t="str">
        <f ca="1">VLOOKUP($A572,Sheet1!$A$2:$J$621,COLUMN(C572)-COLUMN($B$4)+2,FALSE)</f>
        <v>小单32.36  小双35.28  大双32.36</v>
      </c>
      <c r="D572" t="str">
        <f ca="1">VLOOKUP($A572,Sheet1!$A$2:$J$621,COLUMN(D572)-COLUMN($B$4)+2,FALSE)</f>
        <v>小双</v>
      </c>
      <c r="E572">
        <f ca="1">VLOOKUP($A572,Sheet1!$A$2:$J$621,COLUMN(E572)-COLUMN($B$4)+2,FALSE)</f>
        <v>100</v>
      </c>
      <c r="F572">
        <f ca="1">VLOOKUP($A572,Sheet1!$A$2:$J$621,COLUMN(F572)-COLUMN($B$4)+2,FALSE)</f>
        <v>7</v>
      </c>
      <c r="G572" t="str">
        <f ca="1">VLOOKUP($A572,Sheet1!$A$2:$J$621,COLUMN(G572)-COLUMN($B$4)+2,FALSE)</f>
        <v>小单</v>
      </c>
      <c r="H572">
        <f ca="1">VLOOKUP($A572,Sheet1!$A$2:$J$621,COLUMN(H572)-COLUMN($B$4)+2,FALSE)</f>
        <v>152.7392</v>
      </c>
      <c r="I572">
        <f ca="1">VLOOKUP($A572,Sheet1!$A$2:$J$621,COLUMN(I572)-COLUMN($B$4)+2,FALSE)</f>
        <v>52.7392</v>
      </c>
      <c r="J572" t="str">
        <f ca="1">VLOOKUP($A572,Sheet1!$A$2:$J$621,COLUMN(J572)-COLUMN($B$4)+2,FALSE)</f>
        <v>是</v>
      </c>
      <c r="K572">
        <f ca="1" t="shared" si="144"/>
        <v>1</v>
      </c>
      <c r="L572" s="7">
        <f ca="1" t="shared" si="145"/>
        <v>1</v>
      </c>
      <c r="M572" s="7" cm="1">
        <f ca="1" t="array" ref="M572">IF(L571="",IF(OR(G571=0,G571=""),M571,""),IF(ROW()&lt;32,"",AVERAGE(IF(OFFSET(L$2,ROW()-31,0,30,1)&lt;&gt;"",OFFSET(L$2,ROW()-31,0,30,1)))))</f>
        <v>0.733333333333333</v>
      </c>
      <c r="N572" s="8">
        <f ca="1" t="shared" si="157"/>
        <v>0.686021505376344</v>
      </c>
      <c r="O572" s="7" cm="1">
        <f ca="1" t="array" ref="O572">IF(L571="",O571,IF(ROW()&lt;32,"",AVERAGE(IF(OFFSET(L$2,ROW()-21,0,20,1)&lt;&gt;"",OFFSET(L$2,ROW()-21,0,20,1)))))</f>
        <v>0.65</v>
      </c>
      <c r="P572" s="8">
        <f ca="1" t="shared" si="159"/>
        <v>0.608064516129032</v>
      </c>
      <c r="Q572" s="7">
        <f ca="1" t="shared" si="160"/>
        <v>52.7392</v>
      </c>
      <c r="R572" s="7">
        <f ca="1" t="shared" si="148"/>
        <v>7185.58199999987</v>
      </c>
      <c r="S572" s="14">
        <f ca="1" t="shared" si="149"/>
        <v>-0.044375603792958</v>
      </c>
      <c r="T572" s="15">
        <f ca="1" t="shared" si="150"/>
        <v>0.686021505376344</v>
      </c>
      <c r="U572" s="14">
        <f ca="1" t="shared" si="151"/>
        <v>0.0809194255368565</v>
      </c>
      <c r="V572" s="9">
        <f ca="1" t="shared" si="152"/>
        <v>-4.48618652151461</v>
      </c>
      <c r="W572" s="16">
        <f ca="1" t="shared" si="158"/>
        <v>0.66309770318293</v>
      </c>
      <c r="X572" s="17">
        <f ca="1" t="shared" si="153"/>
        <v>-0.282693089556843</v>
      </c>
      <c r="Y572" s="9">
        <f ca="1" t="shared" si="154"/>
        <v>-0.202709570856785</v>
      </c>
      <c r="Z572" s="5">
        <f ca="1" t="shared" si="155"/>
        <v>0.0739207000532093</v>
      </c>
      <c r="AA572">
        <f ca="1" t="shared" si="147"/>
        <v>0</v>
      </c>
      <c r="AB572">
        <f ca="1" t="shared" si="143"/>
        <v>9803.4896</v>
      </c>
      <c r="AC572">
        <f ca="1" t="shared" si="156"/>
        <v>0</v>
      </c>
      <c r="AD572" s="5">
        <f ca="1" t="shared" si="142"/>
        <v>0</v>
      </c>
      <c r="AE572">
        <f ca="1">IF(X572&gt;=$Y$1,I572,0)</f>
        <v>0</v>
      </c>
    </row>
    <row r="573" spans="1:31">
      <c r="A573" cm="1">
        <f ca="1" t="array" ref="A573">INDEX(Sheet1!$A$2:$J$621,RANDBETWEEN(1,COUNTA(Sheet1!$A$2:$A$621)),COLUMN(A572))</f>
        <v>3276082</v>
      </c>
      <c r="B573" t="str">
        <f ca="1">VLOOKUP($A573,Sheet1!$A$2:$J$621,COLUMN(B573)-COLUMN($B$4)+2,FALSE)</f>
        <v>2025-04-20 17:04:38</v>
      </c>
      <c r="C573" t="str">
        <f ca="1">VLOOKUP($A573,Sheet1!$A$2:$J$621,COLUMN(C573)-COLUMN($B$4)+2,FALSE)</f>
        <v>大双31.45  小双34.28  大单34.28</v>
      </c>
      <c r="D573" t="str">
        <f ca="1">VLOOKUP($A573,Sheet1!$A$2:$J$621,COLUMN(D573)-COLUMN($B$4)+2,FALSE)</f>
        <v>大双</v>
      </c>
      <c r="E573">
        <f ca="1">VLOOKUP($A573,Sheet1!$A$2:$J$621,COLUMN(E573)-COLUMN($B$4)+2,FALSE)</f>
        <v>100.01</v>
      </c>
      <c r="F573">
        <f ca="1">VLOOKUP($A573,Sheet1!$A$2:$J$621,COLUMN(F573)-COLUMN($B$4)+2,FALSE)</f>
        <v>11</v>
      </c>
      <c r="G573" t="str">
        <f ca="1">VLOOKUP($A573,Sheet1!$A$2:$J$621,COLUMN(G573)-COLUMN($B$4)+2,FALSE)</f>
        <v>小单</v>
      </c>
      <c r="H573">
        <f ca="1">VLOOKUP($A573,Sheet1!$A$2:$J$621,COLUMN(H573)-COLUMN($B$4)+2,FALSE)</f>
        <v>0</v>
      </c>
      <c r="I573">
        <f ca="1">VLOOKUP($A573,Sheet1!$A$2:$J$621,COLUMN(I573)-COLUMN($B$4)+2,FALSE)</f>
        <v>-100.01</v>
      </c>
      <c r="J573" t="str">
        <f ca="1">VLOOKUP($A573,Sheet1!$A$2:$J$621,COLUMN(J573)-COLUMN($B$4)+2,FALSE)</f>
        <v>否</v>
      </c>
      <c r="K573">
        <f ca="1" t="shared" si="144"/>
        <v>0</v>
      </c>
      <c r="L573" s="7">
        <f ca="1" t="shared" si="145"/>
        <v>0</v>
      </c>
      <c r="M573" s="7" cm="1">
        <f ca="1" t="array" ref="M573">IF(L572="",IF(OR(G572=0,G572=""),M572,""),IF(ROW()&lt;32,"",AVERAGE(IF(OFFSET(L$2,ROW()-31,0,30,1)&lt;&gt;"",OFFSET(L$2,ROW()-31,0,30,1)))))</f>
        <v>0.7</v>
      </c>
      <c r="N573" s="8">
        <f ca="1" t="shared" si="157"/>
        <v>0.750537634408602</v>
      </c>
      <c r="O573" s="7" cm="1">
        <f ca="1" t="array" ref="O573">IF(L572="",O572,IF(ROW()&lt;32,"",AVERAGE(IF(OFFSET(L$2,ROW()-21,0,20,1)&lt;&gt;"",OFFSET(L$2,ROW()-21,0,20,1)))))</f>
        <v>0.65</v>
      </c>
      <c r="P573" s="8">
        <f ca="1" t="shared" si="159"/>
        <v>0.67258064516129</v>
      </c>
      <c r="Q573" s="7">
        <f ca="1" t="shared" si="160"/>
        <v>-100.01</v>
      </c>
      <c r="R573" s="7">
        <f ca="1" t="shared" si="148"/>
        <v>7085.57199999987</v>
      </c>
      <c r="S573" s="14">
        <f ca="1" t="shared" si="149"/>
        <v>-0.0440642568802251</v>
      </c>
      <c r="T573" s="15">
        <f ca="1" t="shared" si="150"/>
        <v>0.750537634408602</v>
      </c>
      <c r="U573" s="14">
        <f ca="1" t="shared" si="151"/>
        <v>0.0809194255368565</v>
      </c>
      <c r="V573" s="9">
        <f ca="1" t="shared" si="152"/>
        <v>-4.6233141111349</v>
      </c>
      <c r="W573" s="16">
        <f ca="1" t="shared" si="158"/>
        <v>0.66309770318293</v>
      </c>
      <c r="X573" s="17">
        <f ca="1" t="shared" si="153"/>
        <v>-0.283409218638601</v>
      </c>
      <c r="Y573" s="9">
        <f ca="1" t="shared" si="154"/>
        <v>-0.206919760900285</v>
      </c>
      <c r="Z573" s="5">
        <f ca="1" t="shared" si="155"/>
        <v>0.0747950192010968</v>
      </c>
      <c r="AA573">
        <f ca="1" t="shared" si="147"/>
        <v>0</v>
      </c>
      <c r="AB573">
        <f ca="1" t="shared" si="143"/>
        <v>9803.4896</v>
      </c>
      <c r="AC573">
        <f ca="1" t="shared" si="156"/>
        <v>0</v>
      </c>
      <c r="AD573" s="5">
        <f ca="1" t="shared" si="142"/>
        <v>0</v>
      </c>
      <c r="AE573">
        <f ca="1">IF(X573&gt;=$Y$1,I573,0)</f>
        <v>0</v>
      </c>
    </row>
    <row r="574" spans="1:31">
      <c r="A574" cm="1">
        <f ca="1" t="array" ref="A574">INDEX(Sheet1!$A$2:$J$621,RANDBETWEEN(1,COUNTA(Sheet1!$A$2:$A$621)),COLUMN(A573))</f>
        <v>3275931</v>
      </c>
      <c r="B574" t="str">
        <f ca="1">VLOOKUP($A574,Sheet1!$A$2:$J$621,COLUMN(B574)-COLUMN($B$4)+2,FALSE)</f>
        <v>2025-04-20 08:16:13</v>
      </c>
      <c r="C574" t="str">
        <f ca="1">VLOOKUP($A574,Sheet1!$A$2:$J$621,COLUMN(C574)-COLUMN($B$4)+2,FALSE)</f>
        <v>大双31.45  小双34.28  大单34.28</v>
      </c>
      <c r="D574" t="str">
        <f ca="1">VLOOKUP($A574,Sheet1!$A$2:$J$621,COLUMN(D574)-COLUMN($B$4)+2,FALSE)</f>
        <v>大双</v>
      </c>
      <c r="E574">
        <f ca="1">VLOOKUP($A574,Sheet1!$A$2:$J$621,COLUMN(E574)-COLUMN($B$4)+2,FALSE)</f>
        <v>100.01</v>
      </c>
      <c r="F574">
        <f ca="1">VLOOKUP($A574,Sheet1!$A$2:$J$621,COLUMN(F574)-COLUMN($B$4)+2,FALSE)</f>
        <v>13</v>
      </c>
      <c r="G574" t="str">
        <f ca="1">VLOOKUP($A574,Sheet1!$A$2:$J$621,COLUMN(G574)-COLUMN($B$4)+2,FALSE)</f>
        <v>小单</v>
      </c>
      <c r="H574">
        <f ca="1">VLOOKUP($A574,Sheet1!$A$2:$J$621,COLUMN(H574)-COLUMN($B$4)+2,FALSE)</f>
        <v>0</v>
      </c>
      <c r="I574">
        <f ca="1">VLOOKUP($A574,Sheet1!$A$2:$J$621,COLUMN(I574)-COLUMN($B$4)+2,FALSE)</f>
        <v>-100.01</v>
      </c>
      <c r="J574" t="str">
        <f ca="1">VLOOKUP($A574,Sheet1!$A$2:$J$621,COLUMN(J574)-COLUMN($B$4)+2,FALSE)</f>
        <v>否</v>
      </c>
      <c r="K574">
        <f ca="1" t="shared" si="144"/>
        <v>0</v>
      </c>
      <c r="L574" s="7">
        <f ca="1" t="shared" si="145"/>
        <v>0</v>
      </c>
      <c r="M574" s="7" cm="1">
        <f ca="1" t="array" ref="M574">IF(L573="",IF(OR(G573=0,G573=""),M573,""),IF(ROW()&lt;32,"",AVERAGE(IF(OFFSET(L$2,ROW()-31,0,30,1)&lt;&gt;"",OFFSET(L$2,ROW()-31,0,30,1)))))</f>
        <v>0.666666666666667</v>
      </c>
      <c r="N574" s="8">
        <f ca="1" t="shared" si="157"/>
        <v>0.654838709677419</v>
      </c>
      <c r="O574" s="7" cm="1">
        <f ca="1" t="array" ref="O574">IF(L573="",O573,IF(ROW()&lt;32,"",AVERAGE(IF(OFFSET(L$2,ROW()-21,0,20,1)&lt;&gt;"",OFFSET(L$2,ROW()-21,0,20,1)))))</f>
        <v>0.6</v>
      </c>
      <c r="P574" s="8">
        <f ca="1" t="shared" si="159"/>
        <v>0.561290322580645</v>
      </c>
      <c r="Q574" s="7">
        <f ca="1" t="shared" si="160"/>
        <v>-100.01</v>
      </c>
      <c r="R574" s="7">
        <f ca="1" t="shared" si="148"/>
        <v>6985.56199999987</v>
      </c>
      <c r="S574" s="14">
        <f ca="1" t="shared" si="149"/>
        <v>-0.0639366949415562</v>
      </c>
      <c r="T574" s="15">
        <f ca="1" t="shared" si="150"/>
        <v>0.654838709677419</v>
      </c>
      <c r="U574" s="14">
        <f ca="1" t="shared" si="151"/>
        <v>0.0870103594376195</v>
      </c>
      <c r="V574" s="9">
        <f ca="1" t="shared" si="152"/>
        <v>-4.46155622620467</v>
      </c>
      <c r="W574" s="16">
        <f ca="1" t="shared" si="158"/>
        <v>0.578062239745156</v>
      </c>
      <c r="X574" s="17">
        <f ca="1" t="shared" si="153"/>
        <v>-0.302665773024221</v>
      </c>
      <c r="Y574" s="9">
        <f ca="1" t="shared" si="154"/>
        <v>-0.21220779432428</v>
      </c>
      <c r="Z574" s="5">
        <f ca="1" t="shared" si="155"/>
        <v>0.0757631104143154</v>
      </c>
      <c r="AA574">
        <f ca="1" t="shared" si="147"/>
        <v>0</v>
      </c>
      <c r="AB574">
        <f ca="1" t="shared" si="143"/>
        <v>9803.4896</v>
      </c>
      <c r="AC574">
        <f ca="1" t="shared" si="156"/>
        <v>0</v>
      </c>
      <c r="AD574" s="5">
        <f ca="1" t="shared" si="142"/>
        <v>0</v>
      </c>
      <c r="AE574">
        <f ca="1">IF(X574&gt;=$Y$1,I574,0)</f>
        <v>0</v>
      </c>
    </row>
    <row r="575" spans="1:31">
      <c r="A575" cm="1">
        <f ca="1" t="array" ref="A575">INDEX(Sheet1!$A$2:$J$621,RANDBETWEEN(1,COUNTA(Sheet1!$A$2:$A$621)),COLUMN(A574))</f>
        <v>3275714</v>
      </c>
      <c r="B575" t="str">
        <f ca="1">VLOOKUP($A575,Sheet1!$A$2:$J$621,COLUMN(B575)-COLUMN($B$4)+2,FALSE)</f>
        <v>2025-04-19 19:36:41</v>
      </c>
      <c r="C575" t="str">
        <f ca="1">VLOOKUP($A575,Sheet1!$A$2:$J$621,COLUMN(C575)-COLUMN($B$4)+2,FALSE)</f>
        <v>小单32.36  小双35.28  大双32.36</v>
      </c>
      <c r="D575" t="str">
        <f ca="1">VLOOKUP($A575,Sheet1!$A$2:$J$621,COLUMN(D575)-COLUMN($B$4)+2,FALSE)</f>
        <v>小双</v>
      </c>
      <c r="E575">
        <f ca="1">VLOOKUP($A575,Sheet1!$A$2:$J$621,COLUMN(E575)-COLUMN($B$4)+2,FALSE)</f>
        <v>100</v>
      </c>
      <c r="F575">
        <f ca="1">VLOOKUP($A575,Sheet1!$A$2:$J$621,COLUMN(F575)-COLUMN($B$4)+2,FALSE)</f>
        <v>12</v>
      </c>
      <c r="G575" t="str">
        <f ca="1">VLOOKUP($A575,Sheet1!$A$2:$J$621,COLUMN(G575)-COLUMN($B$4)+2,FALSE)</f>
        <v>小双</v>
      </c>
      <c r="H575">
        <f ca="1">VLOOKUP($A575,Sheet1!$A$2:$J$621,COLUMN(H575)-COLUMN($B$4)+2,FALSE)</f>
        <v>152.7624</v>
      </c>
      <c r="I575">
        <f ca="1">VLOOKUP($A575,Sheet1!$A$2:$J$621,COLUMN(I575)-COLUMN($B$4)+2,FALSE)</f>
        <v>52.7624</v>
      </c>
      <c r="J575" t="str">
        <f ca="1">VLOOKUP($A575,Sheet1!$A$2:$J$621,COLUMN(J575)-COLUMN($B$4)+2,FALSE)</f>
        <v>是</v>
      </c>
      <c r="K575">
        <f ca="1" t="shared" si="144"/>
        <v>1</v>
      </c>
      <c r="L575" s="7">
        <f ca="1" t="shared" si="145"/>
        <v>1</v>
      </c>
      <c r="M575" s="7" cm="1">
        <f ca="1" t="array" ref="M575">IF(L574="",IF(OR(G574=0,G574=""),M574,""),IF(ROW()&lt;32,"",AVERAGE(IF(OFFSET(L$2,ROW()-31,0,30,1)&lt;&gt;"",OFFSET(L$2,ROW()-31,0,30,1)))))</f>
        <v>0.666666666666667</v>
      </c>
      <c r="N575" s="8">
        <f ca="1" t="shared" si="157"/>
        <v>0.623655913978495</v>
      </c>
      <c r="O575" s="7" cm="1">
        <f ca="1" t="array" ref="O575">IF(L574="",O574,IF(ROW()&lt;32,"",AVERAGE(IF(OFFSET(L$2,ROW()-21,0,20,1)&lt;&gt;"",OFFSET(L$2,ROW()-21,0,20,1)))))</f>
        <v>0.65</v>
      </c>
      <c r="P575" s="8">
        <f ca="1" t="shared" si="159"/>
        <v>0.608064516129032</v>
      </c>
      <c r="Q575" s="7">
        <f ca="1" t="shared" si="160"/>
        <v>52.7624</v>
      </c>
      <c r="R575" s="7">
        <f ca="1" t="shared" si="148"/>
        <v>7038.32439999987</v>
      </c>
      <c r="S575" s="14">
        <f ca="1" t="shared" si="149"/>
        <v>-0.0835341349444567</v>
      </c>
      <c r="T575" s="15">
        <f ca="1" t="shared" si="150"/>
        <v>0.623655913978495</v>
      </c>
      <c r="U575" s="14">
        <f ca="1" t="shared" si="151"/>
        <v>0.0998968411433513</v>
      </c>
      <c r="V575" s="9">
        <f ca="1" t="shared" si="152"/>
        <v>-3.87621084300954</v>
      </c>
      <c r="W575" s="16">
        <f ca="1" t="shared" si="158"/>
        <v>0.504365367180417</v>
      </c>
      <c r="X575" s="17">
        <f ca="1" t="shared" si="153"/>
        <v>-0.267482657613555</v>
      </c>
      <c r="Y575" s="9">
        <f ca="1" t="shared" si="154"/>
        <v>-0.216611676907529</v>
      </c>
      <c r="Z575" s="5">
        <f ca="1" t="shared" si="155"/>
        <v>0.0750045150580657</v>
      </c>
      <c r="AA575">
        <f ca="1" t="shared" si="147"/>
        <v>0</v>
      </c>
      <c r="AB575">
        <f ca="1" t="shared" si="143"/>
        <v>9803.4896</v>
      </c>
      <c r="AC575">
        <f ca="1" t="shared" si="156"/>
        <v>1</v>
      </c>
      <c r="AD575" s="5">
        <f ca="1" t="shared" si="142"/>
        <v>0</v>
      </c>
      <c r="AE575">
        <f ca="1">IF(X575&gt;=$Y$1,I575,0)</f>
        <v>0</v>
      </c>
    </row>
    <row r="576" spans="1:31">
      <c r="A576" cm="1">
        <f ca="1" t="array" ref="A576">INDEX(Sheet1!$A$2:$J$621,RANDBETWEEN(1,COUNTA(Sheet1!$A$2:$A$621)),COLUMN(A575))</f>
        <v>3275479</v>
      </c>
      <c r="B576" t="str">
        <f ca="1">VLOOKUP($A576,Sheet1!$A$2:$J$621,COLUMN(B576)-COLUMN($B$4)+2,FALSE)</f>
        <v>2025-04-19 05:21:19</v>
      </c>
      <c r="C576" t="str">
        <f ca="1">VLOOKUP($A576,Sheet1!$A$2:$J$621,COLUMN(C576)-COLUMN($B$4)+2,FALSE)</f>
        <v>小单32.36  大双32.36  大单35.28</v>
      </c>
      <c r="D576" t="str">
        <f ca="1">VLOOKUP($A576,Sheet1!$A$2:$J$621,COLUMN(D576)-COLUMN($B$4)+2,FALSE)</f>
        <v>大单</v>
      </c>
      <c r="E576">
        <f ca="1">VLOOKUP($A576,Sheet1!$A$2:$J$621,COLUMN(E576)-COLUMN($B$4)+2,FALSE)</f>
        <v>100</v>
      </c>
      <c r="F576">
        <f ca="1">VLOOKUP($A576,Sheet1!$A$2:$J$621,COLUMN(F576)-COLUMN($B$4)+2,FALSE)</f>
        <v>12</v>
      </c>
      <c r="G576" t="str">
        <f ca="1">VLOOKUP($A576,Sheet1!$A$2:$J$621,COLUMN(G576)-COLUMN($B$4)+2,FALSE)</f>
        <v>小双</v>
      </c>
      <c r="H576">
        <f ca="1">VLOOKUP($A576,Sheet1!$A$2:$J$621,COLUMN(H576)-COLUMN($B$4)+2,FALSE)</f>
        <v>0</v>
      </c>
      <c r="I576">
        <f ca="1">VLOOKUP($A576,Sheet1!$A$2:$J$621,COLUMN(I576)-COLUMN($B$4)+2,FALSE)</f>
        <v>-100</v>
      </c>
      <c r="J576" t="str">
        <f ca="1">VLOOKUP($A576,Sheet1!$A$2:$J$621,COLUMN(J576)-COLUMN($B$4)+2,FALSE)</f>
        <v>否</v>
      </c>
      <c r="K576">
        <f ca="1" t="shared" si="144"/>
        <v>0</v>
      </c>
      <c r="L576" s="7">
        <f ca="1" t="shared" si="145"/>
        <v>0</v>
      </c>
      <c r="M576" s="7" cm="1">
        <f ca="1" t="array" ref="M576">IF(L575="",IF(OR(G575=0,G575=""),M575,""),IF(ROW()&lt;32,"",AVERAGE(IF(OFFSET(L$2,ROW()-31,0,30,1)&lt;&gt;"",OFFSET(L$2,ROW()-31,0,30,1)))))</f>
        <v>0.633333333333333</v>
      </c>
      <c r="N576" s="8">
        <f ca="1" t="shared" si="157"/>
        <v>0.688172043010753</v>
      </c>
      <c r="O576" s="7" cm="1">
        <f ca="1" t="array" ref="O576">IF(L575="",O575,IF(ROW()&lt;32,"",AVERAGE(IF(OFFSET(L$2,ROW()-21,0,20,1)&lt;&gt;"",OFFSET(L$2,ROW()-21,0,20,1)))))</f>
        <v>0.6</v>
      </c>
      <c r="P576" s="8">
        <f ca="1" t="shared" si="159"/>
        <v>0.625806451612903</v>
      </c>
      <c r="Q576" s="7">
        <f ca="1" t="shared" si="160"/>
        <v>-100</v>
      </c>
      <c r="R576" s="7">
        <f ca="1" t="shared" si="148"/>
        <v>6938.32439999987</v>
      </c>
      <c r="S576" s="14">
        <f ca="1" t="shared" si="149"/>
        <v>-0.0829598762493296</v>
      </c>
      <c r="T576" s="15">
        <f ca="1" t="shared" si="150"/>
        <v>0.688172043010753</v>
      </c>
      <c r="U576" s="14">
        <f ca="1" t="shared" si="151"/>
        <v>0.0998968411433513</v>
      </c>
      <c r="V576" s="9">
        <f ca="1" t="shared" si="152"/>
        <v>-3.54485869238667</v>
      </c>
      <c r="W576" s="16">
        <f ca="1" t="shared" si="158"/>
        <v>0.504380833022239</v>
      </c>
      <c r="X576" s="17">
        <f ca="1" t="shared" si="153"/>
        <v>-0.221270392552097</v>
      </c>
      <c r="Y576" s="9">
        <f ca="1" t="shared" si="154"/>
        <v>-0.219484187360717</v>
      </c>
      <c r="Z576" s="5">
        <f ca="1" t="shared" si="155"/>
        <v>0.0734619009586366</v>
      </c>
      <c r="AA576">
        <f ca="1" t="shared" si="147"/>
        <v>0</v>
      </c>
      <c r="AB576">
        <f ca="1" t="shared" si="143"/>
        <v>9803.4896</v>
      </c>
      <c r="AC576">
        <f ca="1" t="shared" si="156"/>
        <v>0</v>
      </c>
      <c r="AD576" s="5">
        <f ca="1" t="shared" ref="AD576:AD633" si="161">IF(OR(SUM(AC557:AC576)&gt;3,SUM(AC567:AC576)&gt;2),0,AA576)</f>
        <v>0</v>
      </c>
      <c r="AE576">
        <f ca="1">IF(X576&gt;=$Y$1,I576,0)</f>
        <v>0</v>
      </c>
    </row>
    <row r="577" spans="1:31">
      <c r="A577" cm="1">
        <f ca="1" t="array" ref="A577">INDEX(Sheet1!$A$2:$J$621,RANDBETWEEN(1,COUNTA(Sheet1!$A$2:$A$621)),COLUMN(A576))</f>
        <v>3275716</v>
      </c>
      <c r="B577" t="str">
        <f ca="1">VLOOKUP($A577,Sheet1!$A$2:$J$621,COLUMN(B577)-COLUMN($B$4)+2,FALSE)</f>
        <v>2025-04-19 19:43:42</v>
      </c>
      <c r="C577" t="str">
        <f ca="1">VLOOKUP($A577,Sheet1!$A$2:$J$621,COLUMN(C577)-COLUMN($B$4)+2,FALSE)</f>
        <v>小单32.36  小双35.28  大双32.36</v>
      </c>
      <c r="D577" t="str">
        <f ca="1">VLOOKUP($A577,Sheet1!$A$2:$J$621,COLUMN(D577)-COLUMN($B$4)+2,FALSE)</f>
        <v>小双</v>
      </c>
      <c r="E577">
        <f ca="1">VLOOKUP($A577,Sheet1!$A$2:$J$621,COLUMN(E577)-COLUMN($B$4)+2,FALSE)</f>
        <v>100</v>
      </c>
      <c r="F577">
        <f ca="1">VLOOKUP($A577,Sheet1!$A$2:$J$621,COLUMN(F577)-COLUMN($B$4)+2,FALSE)</f>
        <v>6</v>
      </c>
      <c r="G577" t="str">
        <f ca="1">VLOOKUP($A577,Sheet1!$A$2:$J$621,COLUMN(G577)-COLUMN($B$4)+2,FALSE)</f>
        <v>小双</v>
      </c>
      <c r="H577">
        <f ca="1">VLOOKUP($A577,Sheet1!$A$2:$J$621,COLUMN(H577)-COLUMN($B$4)+2,FALSE)</f>
        <v>152.7624</v>
      </c>
      <c r="I577">
        <f ca="1">VLOOKUP($A577,Sheet1!$A$2:$J$621,COLUMN(I577)-COLUMN($B$4)+2,FALSE)</f>
        <v>52.7624</v>
      </c>
      <c r="J577" t="str">
        <f ca="1">VLOOKUP($A577,Sheet1!$A$2:$J$621,COLUMN(J577)-COLUMN($B$4)+2,FALSE)</f>
        <v>是</v>
      </c>
      <c r="K577">
        <f ca="1" t="shared" si="144"/>
        <v>1</v>
      </c>
      <c r="L577" s="7">
        <f ca="1" t="shared" si="145"/>
        <v>1</v>
      </c>
      <c r="M577" s="7" cm="1">
        <f ca="1" t="array" ref="M577">IF(L576="",IF(OR(G576=0,G576=""),M576,""),IF(ROW()&lt;32,"",AVERAGE(IF(OFFSET(L$2,ROW()-31,0,30,1)&lt;&gt;"",OFFSET(L$2,ROW()-31,0,30,1)))))</f>
        <v>0.633333333333333</v>
      </c>
      <c r="N577" s="8">
        <f ca="1" t="shared" si="157"/>
        <v>0.59247311827957</v>
      </c>
      <c r="O577" s="7" cm="1">
        <f ca="1" t="array" ref="O577">IF(L576="",O576,IF(ROW()&lt;32,"",AVERAGE(IF(OFFSET(L$2,ROW()-21,0,20,1)&lt;&gt;"",OFFSET(L$2,ROW()-21,0,20,1)))))</f>
        <v>0.6</v>
      </c>
      <c r="P577" s="8">
        <f ca="1" t="shared" si="159"/>
        <v>0.561290322580645</v>
      </c>
      <c r="Q577" s="7">
        <f ca="1" t="shared" si="160"/>
        <v>52.7624</v>
      </c>
      <c r="R577" s="7">
        <f ca="1" t="shared" si="148"/>
        <v>6991.08679999987</v>
      </c>
      <c r="S577" s="14">
        <f ca="1" t="shared" si="149"/>
        <v>-0.0878960978974861</v>
      </c>
      <c r="T577" s="15">
        <f ca="1" t="shared" si="150"/>
        <v>0.59247311827957</v>
      </c>
      <c r="U577" s="14">
        <f ca="1" t="shared" si="151"/>
        <v>0.105983497159976</v>
      </c>
      <c r="V577" s="9">
        <f ca="1" t="shared" si="152"/>
        <v>-3.41175996971194</v>
      </c>
      <c r="W577" s="16">
        <f ca="1" t="shared" si="158"/>
        <v>0.439883755812209</v>
      </c>
      <c r="X577" s="17">
        <f ca="1" t="shared" si="153"/>
        <v>-0.236856876251298</v>
      </c>
      <c r="Y577" s="9">
        <f ca="1" t="shared" si="154"/>
        <v>-0.223376152695462</v>
      </c>
      <c r="Z577" s="5">
        <f ca="1" t="shared" si="155"/>
        <v>0.0711499084971368</v>
      </c>
      <c r="AA577">
        <f ca="1" t="shared" si="147"/>
        <v>0</v>
      </c>
      <c r="AB577">
        <f ca="1" t="shared" ref="AB577:AB633" si="162">IF(AA577="",AB576,AA577+AB576)</f>
        <v>9803.4896</v>
      </c>
      <c r="AC577">
        <f ca="1" t="shared" si="156"/>
        <v>0</v>
      </c>
      <c r="AD577" s="5">
        <f ca="1" t="shared" si="161"/>
        <v>0</v>
      </c>
      <c r="AE577">
        <f ca="1">IF(X577&gt;=$Y$1,I577,0)</f>
        <v>0</v>
      </c>
    </row>
    <row r="578" spans="1:31">
      <c r="A578" cm="1">
        <f ca="1" t="array" ref="A578">INDEX(Sheet1!$A$2:$J$621,RANDBETWEEN(1,COUNTA(Sheet1!$A$2:$A$621)),COLUMN(A577))</f>
        <v>3275500</v>
      </c>
      <c r="B578" t="str">
        <f ca="1">VLOOKUP($A578,Sheet1!$A$2:$J$621,COLUMN(B578)-COLUMN($B$4)+2,FALSE)</f>
        <v>2025-04-19 06:34:44</v>
      </c>
      <c r="C578" t="str">
        <f ca="1">VLOOKUP($A578,Sheet1!$A$2:$J$621,COLUMN(C578)-COLUMN($B$4)+2,FALSE)</f>
        <v>小单32.36  小双35.28  大双32.36</v>
      </c>
      <c r="D578" t="str">
        <f ca="1">VLOOKUP($A578,Sheet1!$A$2:$J$621,COLUMN(D578)-COLUMN($B$4)+2,FALSE)</f>
        <v>小双</v>
      </c>
      <c r="E578">
        <f ca="1">VLOOKUP($A578,Sheet1!$A$2:$J$621,COLUMN(E578)-COLUMN($B$4)+2,FALSE)</f>
        <v>100</v>
      </c>
      <c r="F578">
        <f ca="1">VLOOKUP($A578,Sheet1!$A$2:$J$621,COLUMN(F578)-COLUMN($B$4)+2,FALSE)</f>
        <v>16</v>
      </c>
      <c r="G578" t="str">
        <f ca="1">VLOOKUP($A578,Sheet1!$A$2:$J$621,COLUMN(G578)-COLUMN($B$4)+2,FALSE)</f>
        <v>大双</v>
      </c>
      <c r="H578">
        <f ca="1">VLOOKUP($A578,Sheet1!$A$2:$J$621,COLUMN(H578)-COLUMN($B$4)+2,FALSE)</f>
        <v>152.7392</v>
      </c>
      <c r="I578">
        <f ca="1">VLOOKUP($A578,Sheet1!$A$2:$J$621,COLUMN(I578)-COLUMN($B$4)+2,FALSE)</f>
        <v>52.7392</v>
      </c>
      <c r="J578" t="str">
        <f ca="1">VLOOKUP($A578,Sheet1!$A$2:$J$621,COLUMN(J578)-COLUMN($B$4)+2,FALSE)</f>
        <v>是</v>
      </c>
      <c r="K578">
        <f ca="1" t="shared" ref="K578:K633" si="163">IF(J578="是",1,IF(J578="否",0,""))</f>
        <v>1</v>
      </c>
      <c r="L578" s="7">
        <f ca="1" t="shared" ref="L578:L633" si="164">IF(G578="","",IF(F578="待开奖","",IF(MID(D578,1,1)=MID(G578,1,1),1,IF(MID(D578,2,1)=MID(G578,2,1),1,0))))</f>
        <v>1</v>
      </c>
      <c r="M578" s="7" cm="1">
        <f ca="1" t="array" ref="M578">IF(L577="",IF(OR(G577=0,G577=""),M577,""),IF(ROW()&lt;32,"",AVERAGE(IF(OFFSET(L$2,ROW()-31,0,30,1)&lt;&gt;"",OFFSET(L$2,ROW()-31,0,30,1)))))</f>
        <v>0.633333333333333</v>
      </c>
      <c r="N578" s="8">
        <f ca="1" t="shared" si="157"/>
        <v>0.656989247311828</v>
      </c>
      <c r="O578" s="7" cm="1">
        <f ca="1" t="array" ref="O578">IF(L577="",O577,IF(ROW()&lt;32,"",AVERAGE(IF(OFFSET(L$2,ROW()-21,0,20,1)&lt;&gt;"",OFFSET(L$2,ROW()-21,0,20,1)))))</f>
        <v>0.65</v>
      </c>
      <c r="P578" s="8">
        <f ca="1" t="shared" si="159"/>
        <v>0.67258064516129</v>
      </c>
      <c r="Q578" s="7">
        <f ca="1" t="shared" si="160"/>
        <v>52.7392</v>
      </c>
      <c r="R578" s="7">
        <f ca="1" t="shared" si="148"/>
        <v>7043.82599999987</v>
      </c>
      <c r="S578" s="14">
        <f ca="1" t="shared" si="149"/>
        <v>-0.0872878783360855</v>
      </c>
      <c r="T578" s="15">
        <f ca="1" t="shared" si="150"/>
        <v>0.656989247311828</v>
      </c>
      <c r="U578" s="14">
        <f ca="1" t="shared" si="151"/>
        <v>0.105983497159976</v>
      </c>
      <c r="V578" s="9">
        <f ca="1" t="shared" si="152"/>
        <v>-3.23519662072315</v>
      </c>
      <c r="W578" s="16">
        <f ca="1" t="shared" si="158"/>
        <v>0.504384195404214</v>
      </c>
      <c r="X578" s="17">
        <f ca="1" t="shared" si="153"/>
        <v>-0.199664805718347</v>
      </c>
      <c r="Y578" s="9">
        <f ca="1" t="shared" si="154"/>
        <v>-0.226099883277325</v>
      </c>
      <c r="Z578" s="5">
        <f ca="1" t="shared" si="155"/>
        <v>0.0685796098019928</v>
      </c>
      <c r="AA578">
        <f ca="1" t="shared" ref="AA578:AA633" si="165">IF(X578="","",IF(X578&gt;0,IF(X578&gt;Y578+Z578*$AC$1,I578,0),0))</f>
        <v>0</v>
      </c>
      <c r="AB578">
        <f ca="1" t="shared" si="162"/>
        <v>9803.4896</v>
      </c>
      <c r="AC578">
        <f ca="1" t="shared" si="156"/>
        <v>0</v>
      </c>
      <c r="AD578" s="5">
        <f ca="1" t="shared" si="161"/>
        <v>0</v>
      </c>
      <c r="AE578">
        <f ca="1">IF(X578&gt;=$Y$1,I578,0)</f>
        <v>0</v>
      </c>
    </row>
    <row r="579" spans="1:31">
      <c r="A579" cm="1">
        <f ca="1" t="array" ref="A579">INDEX(Sheet1!$A$2:$J$621,RANDBETWEEN(1,COUNTA(Sheet1!$A$2:$A$621)),COLUMN(A578))</f>
        <v>3275949</v>
      </c>
      <c r="B579" t="str">
        <f ca="1">VLOOKUP($A579,Sheet1!$A$2:$J$621,COLUMN(B579)-COLUMN($B$4)+2,FALSE)</f>
        <v>2025-04-20 09:19:20</v>
      </c>
      <c r="C579" t="str">
        <f ca="1">VLOOKUP($A579,Sheet1!$A$2:$J$621,COLUMN(C579)-COLUMN($B$4)+2,FALSE)</f>
        <v>小单32.36  小双35.28  大双32.36</v>
      </c>
      <c r="D579" t="str">
        <f ca="1">VLOOKUP($A579,Sheet1!$A$2:$J$621,COLUMN(D579)-COLUMN($B$4)+2,FALSE)</f>
        <v>小双</v>
      </c>
      <c r="E579">
        <f ca="1">VLOOKUP($A579,Sheet1!$A$2:$J$621,COLUMN(E579)-COLUMN($B$4)+2,FALSE)</f>
        <v>100</v>
      </c>
      <c r="F579">
        <f ca="1">VLOOKUP($A579,Sheet1!$A$2:$J$621,COLUMN(F579)-COLUMN($B$4)+2,FALSE)</f>
        <v>11</v>
      </c>
      <c r="G579" t="str">
        <f ca="1">VLOOKUP($A579,Sheet1!$A$2:$J$621,COLUMN(G579)-COLUMN($B$4)+2,FALSE)</f>
        <v>小单</v>
      </c>
      <c r="H579">
        <f ca="1">VLOOKUP($A579,Sheet1!$A$2:$J$621,COLUMN(H579)-COLUMN($B$4)+2,FALSE)</f>
        <v>152.7392</v>
      </c>
      <c r="I579">
        <f ca="1">VLOOKUP($A579,Sheet1!$A$2:$J$621,COLUMN(I579)-COLUMN($B$4)+2,FALSE)</f>
        <v>52.7392</v>
      </c>
      <c r="J579" t="str">
        <f ca="1">VLOOKUP($A579,Sheet1!$A$2:$J$621,COLUMN(J579)-COLUMN($B$4)+2,FALSE)</f>
        <v>是</v>
      </c>
      <c r="K579">
        <f ca="1" t="shared" si="163"/>
        <v>1</v>
      </c>
      <c r="L579" s="7">
        <f ca="1" t="shared" si="164"/>
        <v>1</v>
      </c>
      <c r="M579" s="7" cm="1">
        <f ca="1" t="array" ref="M579">IF(L578="",IF(OR(G578=0,G578=""),M578,""),IF(ROW()&lt;32,"",AVERAGE(IF(OFFSET(L$2,ROW()-31,0,30,1)&lt;&gt;"",OFFSET(L$2,ROW()-31,0,30,1)))))</f>
        <v>0.633333333333333</v>
      </c>
      <c r="N579" s="8">
        <f ca="1" t="shared" si="157"/>
        <v>0.656989247311828</v>
      </c>
      <c r="O579" s="7" cm="1">
        <f ca="1" t="array" ref="O579">IF(L578="",O578,IF(ROW()&lt;32,"",AVERAGE(IF(OFFSET(L$2,ROW()-21,0,20,1)&lt;&gt;"",OFFSET(L$2,ROW()-21,0,20,1)))))</f>
        <v>0.65</v>
      </c>
      <c r="P579" s="8">
        <f ca="1" t="shared" si="159"/>
        <v>0.67258064516129</v>
      </c>
      <c r="Q579" s="7">
        <f ca="1" t="shared" si="160"/>
        <v>52.7392</v>
      </c>
      <c r="R579" s="7">
        <f ca="1" t="shared" ref="R579:R633" si="166">IF(G579="",R578,IF(G579=0,R578,IF(Q579="","",+R578+Q579)))</f>
        <v>7096.56519999987</v>
      </c>
      <c r="S579" s="14">
        <f ca="1" t="shared" si="149"/>
        <v>-0.0861795013011512</v>
      </c>
      <c r="T579" s="15">
        <f ca="1" t="shared" si="150"/>
        <v>0.656989247311828</v>
      </c>
      <c r="U579" s="14">
        <f ca="1" t="shared" si="151"/>
        <v>0.105983497159976</v>
      </c>
      <c r="V579" s="9">
        <f ca="1" t="shared" si="152"/>
        <v>-3.13669139563378</v>
      </c>
      <c r="W579" s="16">
        <f ca="1" t="shared" si="158"/>
        <v>0.504384195404214</v>
      </c>
      <c r="X579" s="17">
        <f ca="1" t="shared" si="153"/>
        <v>-0.189481770098929</v>
      </c>
      <c r="Y579" s="9">
        <f ca="1" t="shared" si="154"/>
        <v>-0.228511852517172</v>
      </c>
      <c r="Z579" s="5">
        <f ca="1" t="shared" si="155"/>
        <v>0.0659255177556124</v>
      </c>
      <c r="AA579">
        <f ca="1" t="shared" si="165"/>
        <v>0</v>
      </c>
      <c r="AB579">
        <f ca="1" t="shared" si="162"/>
        <v>9803.4896</v>
      </c>
      <c r="AC579">
        <f ca="1" t="shared" si="156"/>
        <v>0</v>
      </c>
      <c r="AD579" s="5">
        <f ca="1" t="shared" si="161"/>
        <v>0</v>
      </c>
      <c r="AE579">
        <f ca="1">IF(X579&gt;=$Y$1,I579,0)</f>
        <v>0</v>
      </c>
    </row>
    <row r="580" spans="1:31">
      <c r="A580" cm="1">
        <f ca="1" t="array" ref="A580">INDEX(Sheet1!$A$2:$J$621,RANDBETWEEN(1,COUNTA(Sheet1!$A$2:$A$621)),COLUMN(A579))</f>
        <v>3275509</v>
      </c>
      <c r="B580" t="str">
        <f ca="1">VLOOKUP($A580,Sheet1!$A$2:$J$621,COLUMN(B580)-COLUMN($B$4)+2,FALSE)</f>
        <v>2025-04-19 07:06:10</v>
      </c>
      <c r="C580" t="str">
        <f ca="1">VLOOKUP($A580,Sheet1!$A$2:$J$621,COLUMN(C580)-COLUMN($B$4)+2,FALSE)</f>
        <v>小单32.36  小双35.28  大双32.36</v>
      </c>
      <c r="D580" t="str">
        <f ca="1">VLOOKUP($A580,Sheet1!$A$2:$J$621,COLUMN(D580)-COLUMN($B$4)+2,FALSE)</f>
        <v>小双</v>
      </c>
      <c r="E580">
        <f ca="1">VLOOKUP($A580,Sheet1!$A$2:$J$621,COLUMN(E580)-COLUMN($B$4)+2,FALSE)</f>
        <v>100</v>
      </c>
      <c r="F580">
        <f ca="1">VLOOKUP($A580,Sheet1!$A$2:$J$621,COLUMN(F580)-COLUMN($B$4)+2,FALSE)</f>
        <v>15</v>
      </c>
      <c r="G580" t="str">
        <f ca="1">VLOOKUP($A580,Sheet1!$A$2:$J$621,COLUMN(G580)-COLUMN($B$4)+2,FALSE)</f>
        <v>大单</v>
      </c>
      <c r="H580">
        <f ca="1">VLOOKUP($A580,Sheet1!$A$2:$J$621,COLUMN(H580)-COLUMN($B$4)+2,FALSE)</f>
        <v>0</v>
      </c>
      <c r="I580">
        <f ca="1">VLOOKUP($A580,Sheet1!$A$2:$J$621,COLUMN(I580)-COLUMN($B$4)+2,FALSE)</f>
        <v>-100</v>
      </c>
      <c r="J580" t="str">
        <f ca="1">VLOOKUP($A580,Sheet1!$A$2:$J$621,COLUMN(J580)-COLUMN($B$4)+2,FALSE)</f>
        <v>否</v>
      </c>
      <c r="K580">
        <f ca="1" t="shared" si="163"/>
        <v>0</v>
      </c>
      <c r="L580" s="7">
        <f ca="1" t="shared" si="164"/>
        <v>0</v>
      </c>
      <c r="M580" s="7" cm="1">
        <f ca="1" t="array" ref="M580">IF(L579="",IF(OR(G579=0,G579=""),M579,""),IF(ROW()&lt;32,"",AVERAGE(IF(OFFSET(L$2,ROW()-31,0,30,1)&lt;&gt;"",OFFSET(L$2,ROW()-31,0,30,1)))))</f>
        <v>0.6</v>
      </c>
      <c r="N580" s="8">
        <f ca="1" t="shared" si="157"/>
        <v>0.656989247311828</v>
      </c>
      <c r="O580" s="7" cm="1">
        <f ca="1" t="array" ref="O580">IF(L579="",O579,IF(ROW()&lt;32,"",AVERAGE(IF(OFFSET(L$2,ROW()-21,0,20,1)&lt;&gt;"",OFFSET(L$2,ROW()-21,0,20,1)))))</f>
        <v>0.65</v>
      </c>
      <c r="P580" s="8">
        <f ca="1" t="shared" si="159"/>
        <v>0.67258064516129</v>
      </c>
      <c r="Q580" s="7">
        <f ca="1" t="shared" si="160"/>
        <v>-100</v>
      </c>
      <c r="R580" s="7">
        <f ca="1" t="shared" si="166"/>
        <v>6996.56519999987</v>
      </c>
      <c r="S580" s="14">
        <f ca="1" t="shared" si="149"/>
        <v>-0.0855938643802508</v>
      </c>
      <c r="T580" s="15">
        <f ca="1" t="shared" si="150"/>
        <v>0.656989247311828</v>
      </c>
      <c r="U580" s="14">
        <f ca="1" t="shared" si="151"/>
        <v>0.105983497159976</v>
      </c>
      <c r="V580" s="9">
        <f ca="1" t="shared" si="152"/>
        <v>-3.07960965927972</v>
      </c>
      <c r="W580" s="16">
        <f ca="1" t="shared" si="158"/>
        <v>0.507261927776704</v>
      </c>
      <c r="X580" s="17">
        <f ca="1" t="shared" si="153"/>
        <v>-0.183310132150004</v>
      </c>
      <c r="Y580" s="9">
        <f ca="1" t="shared" si="154"/>
        <v>-0.230573955992976</v>
      </c>
      <c r="Z580" s="5">
        <f ca="1" t="shared" si="155"/>
        <v>0.0634659928535756</v>
      </c>
      <c r="AA580">
        <f ca="1" t="shared" si="165"/>
        <v>0</v>
      </c>
      <c r="AB580">
        <f ca="1" t="shared" si="162"/>
        <v>9803.4896</v>
      </c>
      <c r="AC580">
        <f ca="1" t="shared" si="156"/>
        <v>0</v>
      </c>
      <c r="AD580" s="5">
        <f ca="1" t="shared" si="161"/>
        <v>0</v>
      </c>
      <c r="AE580">
        <f ca="1">IF(X580&gt;=$Y$1,I580,0)</f>
        <v>0</v>
      </c>
    </row>
    <row r="581" spans="1:31">
      <c r="A581" cm="1">
        <f ca="1" t="array" ref="A581">INDEX(Sheet1!$A$2:$J$621,RANDBETWEEN(1,COUNTA(Sheet1!$A$2:$A$621)),COLUMN(A580))</f>
        <v>3275906</v>
      </c>
      <c r="B581" t="str">
        <f ca="1">VLOOKUP($A581,Sheet1!$A$2:$J$621,COLUMN(B581)-COLUMN($B$4)+2,FALSE)</f>
        <v>2025-04-20 06:48:40</v>
      </c>
      <c r="C581" t="str">
        <f ca="1">VLOOKUP($A581,Sheet1!$A$2:$J$621,COLUMN(C581)-COLUMN($B$4)+2,FALSE)</f>
        <v>小单32.36  大双32.36  大单35.28</v>
      </c>
      <c r="D581" t="str">
        <f ca="1">VLOOKUP($A581,Sheet1!$A$2:$J$621,COLUMN(D581)-COLUMN($B$4)+2,FALSE)</f>
        <v>大单</v>
      </c>
      <c r="E581">
        <f ca="1">VLOOKUP($A581,Sheet1!$A$2:$J$621,COLUMN(E581)-COLUMN($B$4)+2,FALSE)</f>
        <v>100</v>
      </c>
      <c r="F581">
        <f ca="1">VLOOKUP($A581,Sheet1!$A$2:$J$621,COLUMN(F581)-COLUMN($B$4)+2,FALSE)</f>
        <v>11</v>
      </c>
      <c r="G581" t="str">
        <f ca="1">VLOOKUP($A581,Sheet1!$A$2:$J$621,COLUMN(G581)-COLUMN($B$4)+2,FALSE)</f>
        <v>小单</v>
      </c>
      <c r="H581">
        <f ca="1">VLOOKUP($A581,Sheet1!$A$2:$J$621,COLUMN(H581)-COLUMN($B$4)+2,FALSE)</f>
        <v>152.7392</v>
      </c>
      <c r="I581">
        <f ca="1">VLOOKUP($A581,Sheet1!$A$2:$J$621,COLUMN(I581)-COLUMN($B$4)+2,FALSE)</f>
        <v>52.7392</v>
      </c>
      <c r="J581" t="str">
        <f ca="1">VLOOKUP($A581,Sheet1!$A$2:$J$621,COLUMN(J581)-COLUMN($B$4)+2,FALSE)</f>
        <v>是</v>
      </c>
      <c r="K581">
        <f ca="1" t="shared" si="163"/>
        <v>1</v>
      </c>
      <c r="L581" s="7">
        <f ca="1" t="shared" si="164"/>
        <v>1</v>
      </c>
      <c r="M581" s="7" cm="1">
        <f ca="1" t="array" ref="M581">IF(L580="",IF(OR(G580=0,G580=""),M580,""),IF(ROW()&lt;32,"",AVERAGE(IF(OFFSET(L$2,ROW()-31,0,30,1)&lt;&gt;"",OFFSET(L$2,ROW()-31,0,30,1)))))</f>
        <v>0.633333333333333</v>
      </c>
      <c r="N581" s="8">
        <f ca="1" t="shared" si="157"/>
        <v>0.561290322580645</v>
      </c>
      <c r="O581" s="7" cm="1">
        <f ca="1" t="array" ref="O581">IF(L580="",O580,IF(ROW()&lt;32,"",AVERAGE(IF(OFFSET(L$2,ROW()-21,0,20,1)&lt;&gt;"",OFFSET(L$2,ROW()-21,0,20,1)))))</f>
        <v>0.65</v>
      </c>
      <c r="P581" s="8">
        <f ca="1" t="shared" si="159"/>
        <v>0.608064516129032</v>
      </c>
      <c r="Q581" s="7">
        <f ca="1" t="shared" si="160"/>
        <v>52.7392</v>
      </c>
      <c r="R581" s="7">
        <f ca="1" t="shared" si="166"/>
        <v>7049.30439999987</v>
      </c>
      <c r="S581" s="14">
        <f ca="1" t="shared" si="149"/>
        <v>-0.0867099622025602</v>
      </c>
      <c r="T581" s="15">
        <f ca="1" t="shared" si="150"/>
        <v>0.561290322580645</v>
      </c>
      <c r="U581" s="14">
        <f ca="1" t="shared" si="151"/>
        <v>0.100001058467571</v>
      </c>
      <c r="V581" s="9">
        <f ca="1" t="shared" si="152"/>
        <v>-3.04665042179679</v>
      </c>
      <c r="W581" s="16">
        <f ca="1" t="shared" si="158"/>
        <v>0.442598886298724</v>
      </c>
      <c r="X581" s="17">
        <f ca="1" t="shared" si="153"/>
        <v>-0.204160395234717</v>
      </c>
      <c r="Y581" s="9">
        <f ca="1" t="shared" si="154"/>
        <v>-0.233192429874595</v>
      </c>
      <c r="Z581" s="5">
        <f ca="1" t="shared" si="155"/>
        <v>0.0606387437322666</v>
      </c>
      <c r="AA581">
        <f ca="1" t="shared" si="165"/>
        <v>0</v>
      </c>
      <c r="AB581">
        <f ca="1" t="shared" si="162"/>
        <v>9803.4896</v>
      </c>
      <c r="AC581">
        <f ca="1" t="shared" si="156"/>
        <v>0</v>
      </c>
      <c r="AD581" s="5">
        <f ca="1" t="shared" si="161"/>
        <v>0</v>
      </c>
      <c r="AE581">
        <f ca="1">IF(X581&gt;=$Y$1,I581,0)</f>
        <v>0</v>
      </c>
    </row>
    <row r="582" spans="1:31">
      <c r="A582" cm="1">
        <f ca="1" t="array" ref="A582">INDEX(Sheet1!$A$2:$J$621,RANDBETWEEN(1,COUNTA(Sheet1!$A$2:$A$621)),COLUMN(A581))</f>
        <v>3275511</v>
      </c>
      <c r="B582" t="str">
        <f ca="1">VLOOKUP($A582,Sheet1!$A$2:$J$621,COLUMN(B582)-COLUMN($B$4)+2,FALSE)</f>
        <v>2025-04-19 07:13:12</v>
      </c>
      <c r="C582" t="str">
        <f ca="1">VLOOKUP($A582,Sheet1!$A$2:$J$621,COLUMN(C582)-COLUMN($B$4)+2,FALSE)</f>
        <v>小单32.36  小双35.28  大双32.36</v>
      </c>
      <c r="D582" t="str">
        <f ca="1">VLOOKUP($A582,Sheet1!$A$2:$J$621,COLUMN(D582)-COLUMN($B$4)+2,FALSE)</f>
        <v>小双</v>
      </c>
      <c r="E582">
        <f ca="1">VLOOKUP($A582,Sheet1!$A$2:$J$621,COLUMN(E582)-COLUMN($B$4)+2,FALSE)</f>
        <v>100</v>
      </c>
      <c r="F582">
        <f ca="1">VLOOKUP($A582,Sheet1!$A$2:$J$621,COLUMN(F582)-COLUMN($B$4)+2,FALSE)</f>
        <v>15</v>
      </c>
      <c r="G582" t="str">
        <f ca="1">VLOOKUP($A582,Sheet1!$A$2:$J$621,COLUMN(G582)-COLUMN($B$4)+2,FALSE)</f>
        <v>大单</v>
      </c>
      <c r="H582">
        <f ca="1">VLOOKUP($A582,Sheet1!$A$2:$J$621,COLUMN(H582)-COLUMN($B$4)+2,FALSE)</f>
        <v>0</v>
      </c>
      <c r="I582">
        <f ca="1">VLOOKUP($A582,Sheet1!$A$2:$J$621,COLUMN(I582)-COLUMN($B$4)+2,FALSE)</f>
        <v>-100</v>
      </c>
      <c r="J582" t="str">
        <f ca="1">VLOOKUP($A582,Sheet1!$A$2:$J$621,COLUMN(J582)-COLUMN($B$4)+2,FALSE)</f>
        <v>否</v>
      </c>
      <c r="K582">
        <f ca="1" t="shared" si="163"/>
        <v>0</v>
      </c>
      <c r="L582" s="7">
        <f ca="1" t="shared" si="164"/>
        <v>0</v>
      </c>
      <c r="M582" s="7" cm="1">
        <f ca="1" t="array" ref="M582">IF(L581="",IF(OR(G581=0,G581=""),M581,""),IF(ROW()&lt;32,"",AVERAGE(IF(OFFSET(L$2,ROW()-31,0,30,1)&lt;&gt;"",OFFSET(L$2,ROW()-31,0,30,1)))))</f>
        <v>0.6</v>
      </c>
      <c r="N582" s="8">
        <f ca="1" t="shared" si="157"/>
        <v>0.656989247311828</v>
      </c>
      <c r="O582" s="7" cm="1">
        <f ca="1" t="array" ref="O582">IF(L581="",O581,IF(ROW()&lt;32,"",AVERAGE(IF(OFFSET(L$2,ROW()-21,0,20,1)&lt;&gt;"",OFFSET(L$2,ROW()-21,0,20,1)))))</f>
        <v>0.65</v>
      </c>
      <c r="P582" s="8">
        <f ca="1" t="shared" si="159"/>
        <v>0.67258064516129</v>
      </c>
      <c r="Q582" s="7">
        <f ca="1" t="shared" si="160"/>
        <v>-100</v>
      </c>
      <c r="R582" s="7">
        <f ca="1" t="shared" si="166"/>
        <v>6949.30439999987</v>
      </c>
      <c r="S582" s="14">
        <f ca="1" t="shared" si="149"/>
        <v>-0.0856053806680046</v>
      </c>
      <c r="T582" s="15">
        <f ca="1" t="shared" si="150"/>
        <v>0.656989247311828</v>
      </c>
      <c r="U582" s="14">
        <f ca="1" t="shared" si="151"/>
        <v>0.100001058467571</v>
      </c>
      <c r="V582" s="9">
        <f ca="1" t="shared" si="152"/>
        <v>-3.04053467237397</v>
      </c>
      <c r="W582" s="16">
        <f ca="1" t="shared" si="158"/>
        <v>0.507265309387624</v>
      </c>
      <c r="X582" s="17">
        <f ca="1" t="shared" si="153"/>
        <v>-0.177611018576942</v>
      </c>
      <c r="Y582" s="9">
        <f ca="1" t="shared" si="154"/>
        <v>-0.233843042916485</v>
      </c>
      <c r="Z582" s="5">
        <f ca="1" t="shared" si="155"/>
        <v>0.0599300512433876</v>
      </c>
      <c r="AA582">
        <f ca="1" t="shared" si="165"/>
        <v>0</v>
      </c>
      <c r="AB582">
        <f ca="1" t="shared" si="162"/>
        <v>9803.4896</v>
      </c>
      <c r="AC582">
        <f ca="1" t="shared" si="156"/>
        <v>0</v>
      </c>
      <c r="AD582" s="5">
        <f ca="1" t="shared" si="161"/>
        <v>0</v>
      </c>
      <c r="AE582">
        <f ca="1">IF(X582&gt;=$Y$1,I582,0)</f>
        <v>0</v>
      </c>
    </row>
    <row r="583" spans="1:31">
      <c r="A583" cm="1">
        <f ca="1" t="array" ref="A583">INDEX(Sheet1!$A$2:$J$621,RANDBETWEEN(1,COUNTA(Sheet1!$A$2:$A$621)),COLUMN(A582))</f>
        <v>3275662</v>
      </c>
      <c r="B583" t="str">
        <f ca="1">VLOOKUP($A583,Sheet1!$A$2:$J$621,COLUMN(B583)-COLUMN($B$4)+2,FALSE)</f>
        <v>2025-04-19 16:01:41</v>
      </c>
      <c r="C583" t="str">
        <f ca="1">VLOOKUP($A583,Sheet1!$A$2:$J$621,COLUMN(C583)-COLUMN($B$4)+2,FALSE)</f>
        <v>大双31.45  小双34.28  大单34.28</v>
      </c>
      <c r="D583" t="str">
        <f ca="1">VLOOKUP($A583,Sheet1!$A$2:$J$621,COLUMN(D583)-COLUMN($B$4)+2,FALSE)</f>
        <v>大双</v>
      </c>
      <c r="E583">
        <f ca="1">VLOOKUP($A583,Sheet1!$A$2:$J$621,COLUMN(E583)-COLUMN($B$4)+2,FALSE)</f>
        <v>100.01</v>
      </c>
      <c r="F583">
        <f ca="1">VLOOKUP($A583,Sheet1!$A$2:$J$621,COLUMN(F583)-COLUMN($B$4)+2,FALSE)</f>
        <v>9</v>
      </c>
      <c r="G583" t="str">
        <f ca="1">VLOOKUP($A583,Sheet1!$A$2:$J$621,COLUMN(G583)-COLUMN($B$4)+2,FALSE)</f>
        <v>小单</v>
      </c>
      <c r="H583">
        <f ca="1">VLOOKUP($A583,Sheet1!$A$2:$J$621,COLUMN(H583)-COLUMN($B$4)+2,FALSE)</f>
        <v>0</v>
      </c>
      <c r="I583">
        <f ca="1">VLOOKUP($A583,Sheet1!$A$2:$J$621,COLUMN(I583)-COLUMN($B$4)+2,FALSE)</f>
        <v>-100.01</v>
      </c>
      <c r="J583" t="str">
        <f ca="1">VLOOKUP($A583,Sheet1!$A$2:$J$621,COLUMN(J583)-COLUMN($B$4)+2,FALSE)</f>
        <v>否</v>
      </c>
      <c r="K583">
        <f ca="1" t="shared" si="163"/>
        <v>0</v>
      </c>
      <c r="L583" s="7">
        <f ca="1" t="shared" si="164"/>
        <v>0</v>
      </c>
      <c r="M583" s="7" cm="1">
        <f ca="1" t="array" ref="M583">IF(L582="",IF(OR(G582=0,G582=""),M582,""),IF(ROW()&lt;32,"",AVERAGE(IF(OFFSET(L$2,ROW()-31,0,30,1)&lt;&gt;"",OFFSET(L$2,ROW()-31,0,30,1)))))</f>
        <v>0.6</v>
      </c>
      <c r="N583" s="8">
        <f ca="1" t="shared" si="157"/>
        <v>0.561290322580645</v>
      </c>
      <c r="O583" s="7" cm="1">
        <f ca="1" t="array" ref="O583">IF(L582="",O582,IF(ROW()&lt;32,"",AVERAGE(IF(OFFSET(L$2,ROW()-21,0,20,1)&lt;&gt;"",OFFSET(L$2,ROW()-21,0,20,1)))))</f>
        <v>0.6</v>
      </c>
      <c r="P583" s="8">
        <f ca="1" t="shared" si="159"/>
        <v>0.561290322580645</v>
      </c>
      <c r="Q583" s="7">
        <f ca="1" t="shared" si="160"/>
        <v>-100.01</v>
      </c>
      <c r="R583" s="7">
        <f ca="1" t="shared" si="166"/>
        <v>6849.29439999987</v>
      </c>
      <c r="S583" s="14">
        <f ca="1" t="shared" si="149"/>
        <v>-0.0867291965393076</v>
      </c>
      <c r="T583" s="15">
        <f ca="1" t="shared" si="150"/>
        <v>0.561290322580645</v>
      </c>
      <c r="U583" s="14">
        <f ca="1" t="shared" si="151"/>
        <v>0.094448495322547</v>
      </c>
      <c r="V583" s="9">
        <f ca="1" t="shared" si="152"/>
        <v>-3.21216803657755</v>
      </c>
      <c r="W583" s="16">
        <f ca="1" t="shared" si="158"/>
        <v>0.445299551266827</v>
      </c>
      <c r="X583" s="17">
        <f ca="1" t="shared" si="153"/>
        <v>-0.2187820915735</v>
      </c>
      <c r="Y583" s="9">
        <f ca="1" t="shared" si="154"/>
        <v>-0.237393419329087</v>
      </c>
      <c r="Z583" s="5">
        <f ca="1" t="shared" si="155"/>
        <v>0.0556228963326275</v>
      </c>
      <c r="AA583">
        <f ca="1" t="shared" si="165"/>
        <v>0</v>
      </c>
      <c r="AB583">
        <f ca="1" t="shared" si="162"/>
        <v>9803.4896</v>
      </c>
      <c r="AC583">
        <f ca="1" t="shared" si="156"/>
        <v>0</v>
      </c>
      <c r="AD583" s="5">
        <f ca="1" t="shared" si="161"/>
        <v>0</v>
      </c>
      <c r="AE583">
        <f ca="1">IF(X583&gt;=$Y$1,I583,0)</f>
        <v>0</v>
      </c>
    </row>
    <row r="584" spans="1:31">
      <c r="A584" cm="1">
        <f ca="1" t="array" ref="A584">INDEX(Sheet1!$A$2:$J$621,RANDBETWEEN(1,COUNTA(Sheet1!$A$2:$A$621)),COLUMN(A583))</f>
        <v>3275963</v>
      </c>
      <c r="B584" t="str">
        <f ca="1">VLOOKUP($A584,Sheet1!$A$2:$J$621,COLUMN(B584)-COLUMN($B$4)+2,FALSE)</f>
        <v>2025-04-20 10:08:13</v>
      </c>
      <c r="C584" t="str">
        <f ca="1">VLOOKUP($A584,Sheet1!$A$2:$J$621,COLUMN(C584)-COLUMN($B$4)+2,FALSE)</f>
        <v>小单32.36  小双35.28  大双32.36</v>
      </c>
      <c r="D584" t="str">
        <f ca="1">VLOOKUP($A584,Sheet1!$A$2:$J$621,COLUMN(D584)-COLUMN($B$4)+2,FALSE)</f>
        <v>小双</v>
      </c>
      <c r="E584">
        <f ca="1">VLOOKUP($A584,Sheet1!$A$2:$J$621,COLUMN(E584)-COLUMN($B$4)+2,FALSE)</f>
        <v>100</v>
      </c>
      <c r="F584">
        <f ca="1">VLOOKUP($A584,Sheet1!$A$2:$J$621,COLUMN(F584)-COLUMN($B$4)+2,FALSE)</f>
        <v>17</v>
      </c>
      <c r="G584" t="str">
        <f ca="1">VLOOKUP($A584,Sheet1!$A$2:$J$621,COLUMN(G584)-COLUMN($B$4)+2,FALSE)</f>
        <v>大单</v>
      </c>
      <c r="H584">
        <f ca="1">VLOOKUP($A584,Sheet1!$A$2:$J$621,COLUMN(H584)-COLUMN($B$4)+2,FALSE)</f>
        <v>0</v>
      </c>
      <c r="I584">
        <f ca="1">VLOOKUP($A584,Sheet1!$A$2:$J$621,COLUMN(I584)-COLUMN($B$4)+2,FALSE)</f>
        <v>-100</v>
      </c>
      <c r="J584" t="str">
        <f ca="1">VLOOKUP($A584,Sheet1!$A$2:$J$621,COLUMN(J584)-COLUMN($B$4)+2,FALSE)</f>
        <v>否</v>
      </c>
      <c r="K584">
        <f ca="1" t="shared" si="163"/>
        <v>0</v>
      </c>
      <c r="L584" s="7">
        <f ca="1" t="shared" si="164"/>
        <v>0</v>
      </c>
      <c r="M584" s="7" cm="1">
        <f ca="1" t="array" ref="M584">IF(L583="",IF(OR(G583=0,G583=""),M583,""),IF(ROW()&lt;32,"",AVERAGE(IF(OFFSET(L$2,ROW()-31,0,30,1)&lt;&gt;"",OFFSET(L$2,ROW()-31,0,30,1)))))</f>
        <v>0.566666666666667</v>
      </c>
      <c r="N584" s="8">
        <f ca="1" t="shared" si="157"/>
        <v>0.561290322580645</v>
      </c>
      <c r="O584" s="7" cm="1">
        <f ca="1" t="array" ref="O584">IF(L583="",O583,IF(ROW()&lt;32,"",AVERAGE(IF(OFFSET(L$2,ROW()-21,0,20,1)&lt;&gt;"",OFFSET(L$2,ROW()-21,0,20,1)))))</f>
        <v>0.55</v>
      </c>
      <c r="P584" s="8">
        <f ca="1" t="shared" si="159"/>
        <v>0.514516129032258</v>
      </c>
      <c r="Q584" s="7">
        <f ca="1" t="shared" si="160"/>
        <v>-100</v>
      </c>
      <c r="R584" s="7">
        <f ca="1" t="shared" si="166"/>
        <v>6749.29439999987</v>
      </c>
      <c r="S584" s="14">
        <f ca="1" t="shared" si="149"/>
        <v>-0.106068195672885</v>
      </c>
      <c r="T584" s="15">
        <f ca="1" t="shared" si="150"/>
        <v>0.561290322580645</v>
      </c>
      <c r="U584" s="14">
        <f ca="1" t="shared" si="151"/>
        <v>0.106068195672885</v>
      </c>
      <c r="V584" s="9">
        <f ca="1" t="shared" si="152"/>
        <v>-3.08637144161208</v>
      </c>
      <c r="W584" s="16">
        <f ca="1" t="shared" si="158"/>
        <v>0.445299551266827</v>
      </c>
      <c r="X584" s="17">
        <f ca="1" t="shared" si="153"/>
        <v>-0.215490041922127</v>
      </c>
      <c r="Y584" s="9">
        <f ca="1" t="shared" si="154"/>
        <v>-0.240224323578211</v>
      </c>
      <c r="Z584" s="5">
        <f ca="1" t="shared" si="155"/>
        <v>0.0521676076046074</v>
      </c>
      <c r="AA584">
        <f ca="1" t="shared" si="165"/>
        <v>0</v>
      </c>
      <c r="AB584">
        <f ca="1" t="shared" si="162"/>
        <v>9803.4896</v>
      </c>
      <c r="AC584">
        <f ca="1" t="shared" si="156"/>
        <v>0</v>
      </c>
      <c r="AD584" s="5">
        <f ca="1" t="shared" si="161"/>
        <v>0</v>
      </c>
      <c r="AE584">
        <f ca="1">IF(X584&gt;=$Y$1,I584,0)</f>
        <v>0</v>
      </c>
    </row>
    <row r="585" spans="1:31">
      <c r="A585" cm="1">
        <f ca="1" t="array" ref="A585">INDEX(Sheet1!$A$2:$J$621,RANDBETWEEN(1,COUNTA(Sheet1!$A$2:$A$621)),COLUMN(A584))</f>
        <v>3275514</v>
      </c>
      <c r="B585" t="str">
        <f ca="1">VLOOKUP($A585,Sheet1!$A$2:$J$621,COLUMN(B585)-COLUMN($B$4)+2,FALSE)</f>
        <v>2025-04-19 07:23:44</v>
      </c>
      <c r="C585" t="str">
        <f ca="1">VLOOKUP($A585,Sheet1!$A$2:$J$621,COLUMN(C585)-COLUMN($B$4)+2,FALSE)</f>
        <v>小单31.45  小双34.28  大单34.28</v>
      </c>
      <c r="D585" t="str">
        <f ca="1">VLOOKUP($A585,Sheet1!$A$2:$J$621,COLUMN(D585)-COLUMN($B$4)+2,FALSE)</f>
        <v>小单</v>
      </c>
      <c r="E585">
        <f ca="1">VLOOKUP($A585,Sheet1!$A$2:$J$621,COLUMN(E585)-COLUMN($B$4)+2,FALSE)</f>
        <v>100.01</v>
      </c>
      <c r="F585">
        <f ca="1">VLOOKUP($A585,Sheet1!$A$2:$J$621,COLUMN(F585)-COLUMN($B$4)+2,FALSE)</f>
        <v>8</v>
      </c>
      <c r="G585" t="str">
        <f ca="1">VLOOKUP($A585,Sheet1!$A$2:$J$621,COLUMN(G585)-COLUMN($B$4)+2,FALSE)</f>
        <v>小双</v>
      </c>
      <c r="H585">
        <f ca="1">VLOOKUP($A585,Sheet1!$A$2:$J$621,COLUMN(H585)-COLUMN($B$4)+2,FALSE)</f>
        <v>148.4324</v>
      </c>
      <c r="I585">
        <f ca="1">VLOOKUP($A585,Sheet1!$A$2:$J$621,COLUMN(I585)-COLUMN($B$4)+2,FALSE)</f>
        <v>48.4224</v>
      </c>
      <c r="J585" t="str">
        <f ca="1">VLOOKUP($A585,Sheet1!$A$2:$J$621,COLUMN(J585)-COLUMN($B$4)+2,FALSE)</f>
        <v>是</v>
      </c>
      <c r="K585">
        <f ca="1" t="shared" si="163"/>
        <v>1</v>
      </c>
      <c r="L585" s="7">
        <f ca="1" t="shared" si="164"/>
        <v>1</v>
      </c>
      <c r="M585" s="7" cm="1">
        <f ca="1" t="array" ref="M585">IF(L584="",IF(OR(G584=0,G584=""),M584,""),IF(ROW()&lt;32,"",AVERAGE(IF(OFFSET(L$2,ROW()-31,0,30,1)&lt;&gt;"",OFFSET(L$2,ROW()-31,0,30,1)))))</f>
        <v>0.6</v>
      </c>
      <c r="N585" s="8">
        <f ca="1" t="shared" si="157"/>
        <v>0.53010752688172</v>
      </c>
      <c r="O585" s="7" cm="1">
        <f ca="1" t="array" ref="O585">IF(L584="",O584,IF(ROW()&lt;32,"",AVERAGE(IF(OFFSET(L$2,ROW()-21,0,20,1)&lt;&gt;"",OFFSET(L$2,ROW()-21,0,20,1)))))</f>
        <v>0.55</v>
      </c>
      <c r="P585" s="8">
        <f ca="1" t="shared" si="159"/>
        <v>0.514516129032258</v>
      </c>
      <c r="Q585" s="7">
        <f ca="1" t="shared" si="160"/>
        <v>48.4224</v>
      </c>
      <c r="R585" s="7">
        <f ca="1" t="shared" si="166"/>
        <v>6797.71679999987</v>
      </c>
      <c r="S585" s="14">
        <f ca="1" t="shared" si="149"/>
        <v>-0.107469665078089</v>
      </c>
      <c r="T585" s="15">
        <f ca="1" t="shared" si="150"/>
        <v>0.53010752688172</v>
      </c>
      <c r="U585" s="14">
        <f ca="1" t="shared" si="151"/>
        <v>0.118755593549214</v>
      </c>
      <c r="V585" s="9">
        <f ca="1" t="shared" si="152"/>
        <v>-3.00927788331826</v>
      </c>
      <c r="W585" s="16">
        <f ca="1" t="shared" si="158"/>
        <v>0.388084420549863</v>
      </c>
      <c r="X585" s="17">
        <f ca="1" t="shared" si="153"/>
        <v>-0.223965418488686</v>
      </c>
      <c r="Y585" s="9">
        <f ca="1" t="shared" si="154"/>
        <v>-0.243783639392448</v>
      </c>
      <c r="Z585" s="5">
        <f ca="1" t="shared" si="155"/>
        <v>0.0470424013645537</v>
      </c>
      <c r="AA585">
        <f ca="1" t="shared" si="165"/>
        <v>0</v>
      </c>
      <c r="AB585">
        <f ca="1" t="shared" si="162"/>
        <v>9803.4896</v>
      </c>
      <c r="AC585">
        <f ca="1" t="shared" si="156"/>
        <v>0</v>
      </c>
      <c r="AD585" s="5">
        <f ca="1" t="shared" si="161"/>
        <v>0</v>
      </c>
      <c r="AE585">
        <f ca="1">IF(X585&gt;=$Y$1,I585,0)</f>
        <v>0</v>
      </c>
    </row>
    <row r="586" spans="1:31">
      <c r="A586" cm="1">
        <f ca="1" t="array" ref="A586">INDEX(Sheet1!$A$2:$J$621,RANDBETWEEN(1,COUNTA(Sheet1!$A$2:$A$621)),COLUMN(A585))</f>
        <v>3275825</v>
      </c>
      <c r="B586" t="str">
        <f ca="1">VLOOKUP($A586,Sheet1!$A$2:$J$621,COLUMN(B586)-COLUMN($B$4)+2,FALSE)</f>
        <v>2025-04-20 02:05:16</v>
      </c>
      <c r="C586" t="str">
        <f ca="1">VLOOKUP($A586,Sheet1!$A$2:$J$621,COLUMN(C586)-COLUMN($B$4)+2,FALSE)</f>
        <v>小单31.45  小双34.28  大单34.28</v>
      </c>
      <c r="D586" t="str">
        <f ca="1">VLOOKUP($A586,Sheet1!$A$2:$J$621,COLUMN(D586)-COLUMN($B$4)+2,FALSE)</f>
        <v>小单</v>
      </c>
      <c r="E586">
        <f ca="1">VLOOKUP($A586,Sheet1!$A$2:$J$621,COLUMN(E586)-COLUMN($B$4)+2,FALSE)</f>
        <v>100.01</v>
      </c>
      <c r="F586">
        <f ca="1">VLOOKUP($A586,Sheet1!$A$2:$J$621,COLUMN(F586)-COLUMN($B$4)+2,FALSE)</f>
        <v>19</v>
      </c>
      <c r="G586" t="str">
        <f ca="1">VLOOKUP($A586,Sheet1!$A$2:$J$621,COLUMN(G586)-COLUMN($B$4)+2,FALSE)</f>
        <v>大单</v>
      </c>
      <c r="H586">
        <f ca="1">VLOOKUP($A586,Sheet1!$A$2:$J$621,COLUMN(H586)-COLUMN($B$4)+2,FALSE)</f>
        <v>148.4324</v>
      </c>
      <c r="I586">
        <f ca="1">VLOOKUP($A586,Sheet1!$A$2:$J$621,COLUMN(I586)-COLUMN($B$4)+2,FALSE)</f>
        <v>48.4224</v>
      </c>
      <c r="J586" t="str">
        <f ca="1">VLOOKUP($A586,Sheet1!$A$2:$J$621,COLUMN(J586)-COLUMN($B$4)+2,FALSE)</f>
        <v>是</v>
      </c>
      <c r="K586">
        <f ca="1" t="shared" si="163"/>
        <v>1</v>
      </c>
      <c r="L586" s="7">
        <f ca="1" t="shared" si="164"/>
        <v>1</v>
      </c>
      <c r="M586" s="7" cm="1">
        <f ca="1" t="array" ref="M586">IF(L585="",IF(OR(G585=0,G585=""),M585,""),IF(ROW()&lt;32,"",AVERAGE(IF(OFFSET(L$2,ROW()-31,0,30,1)&lt;&gt;"",OFFSET(L$2,ROW()-31,0,30,1)))))</f>
        <v>0.6</v>
      </c>
      <c r="N586" s="8">
        <f ca="1" t="shared" si="157"/>
        <v>0.625806451612903</v>
      </c>
      <c r="O586" s="7" cm="1">
        <f ca="1" t="array" ref="O586">IF(L585="",O585,IF(ROW()&lt;32,"",AVERAGE(IF(OFFSET(L$2,ROW()-21,0,20,1)&lt;&gt;"",OFFSET(L$2,ROW()-21,0,20,1)))))</f>
        <v>0.55</v>
      </c>
      <c r="P586" s="8">
        <f ca="1" t="shared" si="159"/>
        <v>0.579032258064516</v>
      </c>
      <c r="Q586" s="7">
        <f ca="1" t="shared" si="160"/>
        <v>48.4224</v>
      </c>
      <c r="R586" s="7">
        <f ca="1" t="shared" si="166"/>
        <v>6846.13919999987</v>
      </c>
      <c r="S586" s="14">
        <f ca="1" t="shared" si="149"/>
        <v>-0.106785871964682</v>
      </c>
      <c r="T586" s="15">
        <f ca="1" t="shared" si="150"/>
        <v>0.625806451612903</v>
      </c>
      <c r="U586" s="14">
        <f ca="1" t="shared" si="151"/>
        <v>0.118755593549214</v>
      </c>
      <c r="V586" s="9">
        <f ca="1" t="shared" si="152"/>
        <v>-2.90542562580034</v>
      </c>
      <c r="W586" s="16">
        <f ca="1" t="shared" si="158"/>
        <v>0.442604418611918</v>
      </c>
      <c r="X586" s="17">
        <f ca="1" t="shared" si="153"/>
        <v>-0.18878327005043</v>
      </c>
      <c r="Y586" s="9">
        <f ca="1" t="shared" si="154"/>
        <v>-0.245002079220956</v>
      </c>
      <c r="Z586" s="5">
        <f ca="1" t="shared" si="155"/>
        <v>0.0450880891242829</v>
      </c>
      <c r="AA586">
        <f ca="1" t="shared" si="165"/>
        <v>0</v>
      </c>
      <c r="AB586">
        <f ca="1" t="shared" si="162"/>
        <v>9803.4896</v>
      </c>
      <c r="AC586">
        <f ca="1" t="shared" si="156"/>
        <v>0</v>
      </c>
      <c r="AD586" s="5">
        <f ca="1" t="shared" si="161"/>
        <v>0</v>
      </c>
      <c r="AE586">
        <f ca="1">IF(X586&gt;=$Y$1,I586,0)</f>
        <v>0</v>
      </c>
    </row>
    <row r="587" spans="1:31">
      <c r="A587" cm="1">
        <f ca="1" t="array" ref="A587">INDEX(Sheet1!$A$2:$J$621,RANDBETWEEN(1,COUNTA(Sheet1!$A$2:$A$621)),COLUMN(A586))</f>
        <v>3275959</v>
      </c>
      <c r="B587" t="str">
        <f ca="1">VLOOKUP($A587,Sheet1!$A$2:$J$621,COLUMN(B587)-COLUMN($B$4)+2,FALSE)</f>
        <v>2025-04-20 09:54:09</v>
      </c>
      <c r="C587" t="str">
        <f ca="1">VLOOKUP($A587,Sheet1!$A$2:$J$621,COLUMN(C587)-COLUMN($B$4)+2,FALSE)</f>
        <v>小单32.36  小双35.28  大双32.36</v>
      </c>
      <c r="D587" t="str">
        <f ca="1">VLOOKUP($A587,Sheet1!$A$2:$J$621,COLUMN(D587)-COLUMN($B$4)+2,FALSE)</f>
        <v>小双</v>
      </c>
      <c r="E587">
        <f ca="1">VLOOKUP($A587,Sheet1!$A$2:$J$621,COLUMN(E587)-COLUMN($B$4)+2,FALSE)</f>
        <v>100</v>
      </c>
      <c r="F587">
        <f ca="1">VLOOKUP($A587,Sheet1!$A$2:$J$621,COLUMN(F587)-COLUMN($B$4)+2,FALSE)</f>
        <v>19</v>
      </c>
      <c r="G587" t="str">
        <f ca="1">VLOOKUP($A587,Sheet1!$A$2:$J$621,COLUMN(G587)-COLUMN($B$4)+2,FALSE)</f>
        <v>大单</v>
      </c>
      <c r="H587">
        <f ca="1">VLOOKUP($A587,Sheet1!$A$2:$J$621,COLUMN(H587)-COLUMN($B$4)+2,FALSE)</f>
        <v>0</v>
      </c>
      <c r="I587">
        <f ca="1">VLOOKUP($A587,Sheet1!$A$2:$J$621,COLUMN(I587)-COLUMN($B$4)+2,FALSE)</f>
        <v>-100</v>
      </c>
      <c r="J587" t="str">
        <f ca="1">VLOOKUP($A587,Sheet1!$A$2:$J$621,COLUMN(J587)-COLUMN($B$4)+2,FALSE)</f>
        <v>否</v>
      </c>
      <c r="K587">
        <f ca="1" t="shared" si="163"/>
        <v>0</v>
      </c>
      <c r="L587" s="7">
        <f ca="1" t="shared" si="164"/>
        <v>0</v>
      </c>
      <c r="M587" s="7" cm="1">
        <f ca="1" t="array" ref="M587">IF(L586="",IF(OR(G586=0,G586=""),M586,""),IF(ROW()&lt;32,"",AVERAGE(IF(OFFSET(L$2,ROW()-31,0,30,1)&lt;&gt;"",OFFSET(L$2,ROW()-31,0,30,1)))))</f>
        <v>0.566666666666667</v>
      </c>
      <c r="N587" s="8">
        <f ca="1" t="shared" si="157"/>
        <v>0.625806451612903</v>
      </c>
      <c r="O587" s="7" cm="1">
        <f ca="1" t="array" ref="O587">IF(L586="",O586,IF(ROW()&lt;32,"",AVERAGE(IF(OFFSET(L$2,ROW()-21,0,20,1)&lt;&gt;"",OFFSET(L$2,ROW()-21,0,20,1)))))</f>
        <v>0.5</v>
      </c>
      <c r="P587" s="8">
        <f ca="1" t="shared" si="159"/>
        <v>0.532258064516129</v>
      </c>
      <c r="Q587" s="7">
        <f ca="1" t="shared" si="160"/>
        <v>-100</v>
      </c>
      <c r="R587" s="7">
        <f ca="1" t="shared" si="166"/>
        <v>6746.13919999987</v>
      </c>
      <c r="S587" s="14">
        <f ca="1" t="shared" si="149"/>
        <v>-0.106110725325086</v>
      </c>
      <c r="T587" s="15">
        <f ca="1" t="shared" si="150"/>
        <v>0.625806451612903</v>
      </c>
      <c r="U587" s="14">
        <f ca="1" t="shared" si="151"/>
        <v>0.118755593549214</v>
      </c>
      <c r="V587" s="9">
        <f ca="1" t="shared" si="152"/>
        <v>-2.83487495216645</v>
      </c>
      <c r="W587" s="16">
        <f ca="1" t="shared" si="158"/>
        <v>0.442604418611918</v>
      </c>
      <c r="X587" s="17">
        <f ca="1" t="shared" si="153"/>
        <v>-0.181525658695163</v>
      </c>
      <c r="Y587" s="9">
        <f ca="1" t="shared" si="154"/>
        <v>-0.24559492007113</v>
      </c>
      <c r="Z587" s="5">
        <f ca="1" t="shared" si="155"/>
        <v>0.0441223036816485</v>
      </c>
      <c r="AA587">
        <f ca="1" t="shared" si="165"/>
        <v>0</v>
      </c>
      <c r="AB587">
        <f ca="1" t="shared" si="162"/>
        <v>9803.4896</v>
      </c>
      <c r="AC587">
        <f ca="1" t="shared" si="156"/>
        <v>0</v>
      </c>
      <c r="AD587" s="5">
        <f ca="1" t="shared" si="161"/>
        <v>0</v>
      </c>
      <c r="AE587">
        <f ca="1">IF(X587&gt;=$Y$1,I587,0)</f>
        <v>0</v>
      </c>
    </row>
    <row r="588" spans="1:31">
      <c r="A588" cm="1">
        <f ca="1" t="array" ref="A588">INDEX(Sheet1!$A$2:$J$621,RANDBETWEEN(1,COUNTA(Sheet1!$A$2:$A$621)),COLUMN(A587))</f>
        <v>3275767</v>
      </c>
      <c r="B588" t="str">
        <f ca="1">VLOOKUP($A588,Sheet1!$A$2:$J$621,COLUMN(B588)-COLUMN($B$4)+2,FALSE)</f>
        <v>2025-04-19 22:42:16</v>
      </c>
      <c r="C588" t="str">
        <f ca="1">VLOOKUP($A588,Sheet1!$A$2:$J$621,COLUMN(C588)-COLUMN($B$4)+2,FALSE)</f>
        <v>大双31.45  小双34.28  大单34.28</v>
      </c>
      <c r="D588" t="str">
        <f ca="1">VLOOKUP($A588,Sheet1!$A$2:$J$621,COLUMN(D588)-COLUMN($B$4)+2,FALSE)</f>
        <v>大双</v>
      </c>
      <c r="E588">
        <f ca="1">VLOOKUP($A588,Sheet1!$A$2:$J$621,COLUMN(E588)-COLUMN($B$4)+2,FALSE)</f>
        <v>100.01</v>
      </c>
      <c r="F588">
        <f ca="1">VLOOKUP($A588,Sheet1!$A$2:$J$621,COLUMN(F588)-COLUMN($B$4)+2,FALSE)</f>
        <v>5</v>
      </c>
      <c r="G588" t="str">
        <f ca="1">VLOOKUP($A588,Sheet1!$A$2:$J$621,COLUMN(G588)-COLUMN($B$4)+2,FALSE)</f>
        <v>小单</v>
      </c>
      <c r="H588">
        <f ca="1">VLOOKUP($A588,Sheet1!$A$2:$J$621,COLUMN(H588)-COLUMN($B$4)+2,FALSE)</f>
        <v>0</v>
      </c>
      <c r="I588">
        <f ca="1">VLOOKUP($A588,Sheet1!$A$2:$J$621,COLUMN(I588)-COLUMN($B$4)+2,FALSE)</f>
        <v>-100.01</v>
      </c>
      <c r="J588" t="str">
        <f ca="1">VLOOKUP($A588,Sheet1!$A$2:$J$621,COLUMN(J588)-COLUMN($B$4)+2,FALSE)</f>
        <v>否</v>
      </c>
      <c r="K588">
        <f ca="1" t="shared" si="163"/>
        <v>0</v>
      </c>
      <c r="L588" s="7">
        <f ca="1" t="shared" si="164"/>
        <v>0</v>
      </c>
      <c r="M588" s="7" cm="1">
        <f ca="1" t="array" ref="M588">IF(L587="",IF(OR(G587=0,G587=""),M587,""),IF(ROW()&lt;32,"",AVERAGE(IF(OFFSET(L$2,ROW()-31,0,30,1)&lt;&gt;"",OFFSET(L$2,ROW()-31,0,30,1)))))</f>
        <v>0.566666666666667</v>
      </c>
      <c r="N588" s="8">
        <f ca="1" t="shared" si="157"/>
        <v>0.53010752688172</v>
      </c>
      <c r="O588" s="7" cm="1">
        <f ca="1" t="array" ref="O588">IF(L587="",O587,IF(ROW()&lt;32,"",AVERAGE(IF(OFFSET(L$2,ROW()-21,0,20,1)&lt;&gt;"",OFFSET(L$2,ROW()-21,0,20,1)))))</f>
        <v>0.45</v>
      </c>
      <c r="P588" s="8">
        <f ca="1" t="shared" si="159"/>
        <v>0.420967741935484</v>
      </c>
      <c r="Q588" s="7">
        <f ca="1" t="shared" si="160"/>
        <v>-100.01</v>
      </c>
      <c r="R588" s="7">
        <f ca="1" t="shared" si="166"/>
        <v>6646.12919999987</v>
      </c>
      <c r="S588" s="14">
        <f ca="1" t="shared" si="149"/>
        <v>-0.107513344292023</v>
      </c>
      <c r="T588" s="15">
        <f ca="1" t="shared" si="150"/>
        <v>0.53010752688172</v>
      </c>
      <c r="U588" s="14">
        <f ca="1" t="shared" si="151"/>
        <v>0.113697238812651</v>
      </c>
      <c r="V588" s="9">
        <f ca="1" t="shared" si="152"/>
        <v>-2.84794503326062</v>
      </c>
      <c r="W588" s="16">
        <f ca="1" t="shared" si="158"/>
        <v>0.388086703332255</v>
      </c>
      <c r="X588" s="17">
        <f ca="1" t="shared" si="153"/>
        <v>-0.206327502547895</v>
      </c>
      <c r="Y588" s="9">
        <f ca="1" t="shared" si="154"/>
        <v>-0.246091187644518</v>
      </c>
      <c r="Z588" s="5">
        <f ca="1" t="shared" si="155"/>
        <v>0.0435909240957829</v>
      </c>
      <c r="AA588">
        <f ca="1" t="shared" si="165"/>
        <v>0</v>
      </c>
      <c r="AB588">
        <f ca="1" t="shared" si="162"/>
        <v>9803.4896</v>
      </c>
      <c r="AC588">
        <f ca="1" t="shared" si="156"/>
        <v>0</v>
      </c>
      <c r="AD588" s="5">
        <f ca="1" t="shared" si="161"/>
        <v>0</v>
      </c>
      <c r="AE588">
        <f ca="1">IF(X588&gt;=$Y$1,I588,0)</f>
        <v>0</v>
      </c>
    </row>
    <row r="589" spans="1:31">
      <c r="A589" cm="1">
        <f ca="1" t="array" ref="A589">INDEX(Sheet1!$A$2:$J$621,RANDBETWEEN(1,COUNTA(Sheet1!$A$2:$A$621)),COLUMN(A588))</f>
        <v>3275784</v>
      </c>
      <c r="B589" t="str">
        <f ca="1">VLOOKUP($A589,Sheet1!$A$2:$J$621,COLUMN(B589)-COLUMN($B$4)+2,FALSE)</f>
        <v>2025-04-19 23:41:50</v>
      </c>
      <c r="C589" t="str">
        <f ca="1">VLOOKUP($A589,Sheet1!$A$2:$J$621,COLUMN(C589)-COLUMN($B$4)+2,FALSE)</f>
        <v>大双31.45  小双34.28  大单34.28</v>
      </c>
      <c r="D589" t="str">
        <f ca="1">VLOOKUP($A589,Sheet1!$A$2:$J$621,COLUMN(D589)-COLUMN($B$4)+2,FALSE)</f>
        <v>大双</v>
      </c>
      <c r="E589">
        <f ca="1">VLOOKUP($A589,Sheet1!$A$2:$J$621,COLUMN(E589)-COLUMN($B$4)+2,FALSE)</f>
        <v>100.01</v>
      </c>
      <c r="F589">
        <f ca="1">VLOOKUP($A589,Sheet1!$A$2:$J$621,COLUMN(F589)-COLUMN($B$4)+2,FALSE)</f>
        <v>7</v>
      </c>
      <c r="G589" t="str">
        <f ca="1">VLOOKUP($A589,Sheet1!$A$2:$J$621,COLUMN(G589)-COLUMN($B$4)+2,FALSE)</f>
        <v>小单</v>
      </c>
      <c r="H589">
        <f ca="1">VLOOKUP($A589,Sheet1!$A$2:$J$621,COLUMN(H589)-COLUMN($B$4)+2,FALSE)</f>
        <v>0</v>
      </c>
      <c r="I589">
        <f ca="1">VLOOKUP($A589,Sheet1!$A$2:$J$621,COLUMN(I589)-COLUMN($B$4)+2,FALSE)</f>
        <v>-100.01</v>
      </c>
      <c r="J589" t="str">
        <f ca="1">VLOOKUP($A589,Sheet1!$A$2:$J$621,COLUMN(J589)-COLUMN($B$4)+2,FALSE)</f>
        <v>否</v>
      </c>
      <c r="K589">
        <f ca="1" t="shared" si="163"/>
        <v>0</v>
      </c>
      <c r="L589" s="7">
        <f ca="1" t="shared" si="164"/>
        <v>0</v>
      </c>
      <c r="M589" s="7" cm="1">
        <f ca="1" t="array" ref="M589">IF(L588="",IF(OR(G588=0,G588=""),M588,""),IF(ROW()&lt;32,"",AVERAGE(IF(OFFSET(L$2,ROW()-31,0,30,1)&lt;&gt;"",OFFSET(L$2,ROW()-31,0,30,1)))))</f>
        <v>0.533333333333333</v>
      </c>
      <c r="N589" s="8">
        <f ca="1" t="shared" si="157"/>
        <v>0.53010752688172</v>
      </c>
      <c r="O589" s="7" cm="1">
        <f ca="1" t="array" ref="O589">IF(L588="",O588,IF(ROW()&lt;32,"",AVERAGE(IF(OFFSET(L$2,ROW()-21,0,20,1)&lt;&gt;"",OFFSET(L$2,ROW()-21,0,20,1)))))</f>
        <v>0.45</v>
      </c>
      <c r="P589" s="8">
        <f ca="1" t="shared" si="159"/>
        <v>0.420967741935484</v>
      </c>
      <c r="Q589" s="7">
        <f ca="1" t="shared" si="160"/>
        <v>-100.01</v>
      </c>
      <c r="R589" s="7">
        <f ca="1" t="shared" si="166"/>
        <v>6546.11919999987</v>
      </c>
      <c r="S589" s="14">
        <f ca="1" t="shared" si="149"/>
        <v>-0.126836478386354</v>
      </c>
      <c r="T589" s="15">
        <f ca="1" t="shared" si="150"/>
        <v>0.53010752688172</v>
      </c>
      <c r="U589" s="14">
        <f ca="1" t="shared" si="151"/>
        <v>0.126836478386354</v>
      </c>
      <c r="V589" s="9">
        <f ca="1" t="shared" si="152"/>
        <v>-2.76030372412296</v>
      </c>
      <c r="W589" s="16">
        <f ca="1" t="shared" si="158"/>
        <v>0.388086703332255</v>
      </c>
      <c r="X589" s="17">
        <f ca="1" t="shared" si="153"/>
        <v>-0.207302083734538</v>
      </c>
      <c r="Y589" s="9">
        <f ca="1" t="shared" si="154"/>
        <v>-0.24445798706838</v>
      </c>
      <c r="Z589" s="5">
        <f ca="1" t="shared" si="155"/>
        <v>0.0440928766293693</v>
      </c>
      <c r="AA589">
        <f ca="1" t="shared" si="165"/>
        <v>0</v>
      </c>
      <c r="AB589">
        <f ca="1" t="shared" si="162"/>
        <v>9803.4896</v>
      </c>
      <c r="AC589">
        <f ca="1" t="shared" si="156"/>
        <v>0</v>
      </c>
      <c r="AD589" s="5">
        <f ca="1" t="shared" si="161"/>
        <v>0</v>
      </c>
      <c r="AE589">
        <f ca="1">IF(X589&gt;=$Y$1,I589,0)</f>
        <v>0</v>
      </c>
    </row>
    <row r="590" spans="1:31">
      <c r="A590" cm="1">
        <f ca="1" t="array" ref="A590">INDEX(Sheet1!$A$2:$J$621,RANDBETWEEN(1,COUNTA(Sheet1!$A$2:$A$621)),COLUMN(A589))</f>
        <v>3275588</v>
      </c>
      <c r="B590" t="str">
        <f ca="1">VLOOKUP($A590,Sheet1!$A$2:$J$621,COLUMN(B590)-COLUMN($B$4)+2,FALSE)</f>
        <v>2025-04-19 11:42:40</v>
      </c>
      <c r="C590" t="str">
        <f ca="1">VLOOKUP($A590,Sheet1!$A$2:$J$621,COLUMN(C590)-COLUMN($B$4)+2,FALSE)</f>
        <v>小单32.36  大双32.36  大单35.28</v>
      </c>
      <c r="D590" t="str">
        <f ca="1">VLOOKUP($A590,Sheet1!$A$2:$J$621,COLUMN(D590)-COLUMN($B$4)+2,FALSE)</f>
        <v>大单</v>
      </c>
      <c r="E590">
        <f ca="1">VLOOKUP($A590,Sheet1!$A$2:$J$621,COLUMN(E590)-COLUMN($B$4)+2,FALSE)</f>
        <v>100</v>
      </c>
      <c r="F590">
        <f ca="1">VLOOKUP($A590,Sheet1!$A$2:$J$621,COLUMN(F590)-COLUMN($B$4)+2,FALSE)</f>
        <v>13</v>
      </c>
      <c r="G590" t="str">
        <f ca="1">VLOOKUP($A590,Sheet1!$A$2:$J$621,COLUMN(G590)-COLUMN($B$4)+2,FALSE)</f>
        <v>小单</v>
      </c>
      <c r="H590">
        <f ca="1">VLOOKUP($A590,Sheet1!$A$2:$J$621,COLUMN(H590)-COLUMN($B$4)+2,FALSE)</f>
        <v>0</v>
      </c>
      <c r="I590">
        <f ca="1">VLOOKUP($A590,Sheet1!$A$2:$J$621,COLUMN(I590)-COLUMN($B$4)+2,FALSE)</f>
        <v>-100</v>
      </c>
      <c r="J590" t="str">
        <f ca="1">VLOOKUP($A590,Sheet1!$A$2:$J$621,COLUMN(J590)-COLUMN($B$4)+2,FALSE)</f>
        <v>否</v>
      </c>
      <c r="K590">
        <f ca="1" t="shared" si="163"/>
        <v>0</v>
      </c>
      <c r="L590" s="7">
        <f ca="1" t="shared" si="164"/>
        <v>1</v>
      </c>
      <c r="M590" s="7" cm="1">
        <f ca="1" t="array" ref="M590">IF(L589="",IF(OR(G589=0,G589=""),M589,""),IF(ROW()&lt;32,"",AVERAGE(IF(OFFSET(L$2,ROW()-31,0,30,1)&lt;&gt;"",OFFSET(L$2,ROW()-31,0,30,1)))))</f>
        <v>0.566666666666667</v>
      </c>
      <c r="N590" s="8">
        <f ca="1" t="shared" si="157"/>
        <v>0.498924731182796</v>
      </c>
      <c r="O590" s="7" cm="1">
        <f ca="1" t="array" ref="O590">IF(L589="",O589,IF(ROW()&lt;32,"",AVERAGE(IF(OFFSET(L$2,ROW()-21,0,20,1)&lt;&gt;"",OFFSET(L$2,ROW()-21,0,20,1)))))</f>
        <v>0.45</v>
      </c>
      <c r="P590" s="8">
        <f ca="1" t="shared" si="159"/>
        <v>0.420967741935484</v>
      </c>
      <c r="Q590" s="7">
        <f ca="1" t="shared" si="160"/>
        <v>-68.1</v>
      </c>
      <c r="R590" s="7">
        <f ca="1" t="shared" si="166"/>
        <v>6478.01919999987</v>
      </c>
      <c r="S590" s="14">
        <f ca="1" t="shared" si="149"/>
        <v>-0.12852636198359</v>
      </c>
      <c r="T590" s="15">
        <f ca="1" t="shared" si="150"/>
        <v>0.498924731182796</v>
      </c>
      <c r="U590" s="14">
        <f ca="1" t="shared" si="151"/>
        <v>0.12852636198359</v>
      </c>
      <c r="V590" s="9">
        <f ca="1" t="shared" si="152"/>
        <v>-2.7128244961957</v>
      </c>
      <c r="W590" s="16">
        <f ca="1" t="shared" si="158"/>
        <v>0.3372263146784</v>
      </c>
      <c r="X590" s="17">
        <f ca="1" t="shared" si="153"/>
        <v>-0.214890689105325</v>
      </c>
      <c r="Y590" s="9">
        <f ca="1" t="shared" si="154"/>
        <v>-0.242975998869004</v>
      </c>
      <c r="Z590" s="5">
        <f ca="1" t="shared" si="155"/>
        <v>0.0443140337034936</v>
      </c>
      <c r="AA590">
        <f ca="1" t="shared" si="165"/>
        <v>0</v>
      </c>
      <c r="AB590">
        <f ca="1" t="shared" si="162"/>
        <v>9803.4896</v>
      </c>
      <c r="AC590">
        <f ca="1" t="shared" si="156"/>
        <v>0</v>
      </c>
      <c r="AD590" s="5">
        <f ca="1" t="shared" si="161"/>
        <v>0</v>
      </c>
      <c r="AE590">
        <f ca="1">IF(X590&gt;=$Y$1,I590,0)</f>
        <v>0</v>
      </c>
    </row>
    <row r="591" spans="1:31">
      <c r="A591" cm="1">
        <f ca="1" t="array" ref="A591">INDEX(Sheet1!$A$2:$J$621,RANDBETWEEN(1,COUNTA(Sheet1!$A$2:$A$621)),COLUMN(A590))</f>
        <v>3275475</v>
      </c>
      <c r="B591" t="str">
        <f ca="1">VLOOKUP($A591,Sheet1!$A$2:$J$621,COLUMN(B591)-COLUMN($B$4)+2,FALSE)</f>
        <v>2025-04-19 05:07:16</v>
      </c>
      <c r="C591" t="str">
        <f ca="1">VLOOKUP($A591,Sheet1!$A$2:$J$621,COLUMN(C591)-COLUMN($B$4)+2,FALSE)</f>
        <v>大双31.45  小双34.28  大单34.28</v>
      </c>
      <c r="D591" t="str">
        <f ca="1">VLOOKUP($A591,Sheet1!$A$2:$J$621,COLUMN(D591)-COLUMN($B$4)+2,FALSE)</f>
        <v>大双</v>
      </c>
      <c r="E591">
        <f ca="1">VLOOKUP($A591,Sheet1!$A$2:$J$621,COLUMN(E591)-COLUMN($B$4)+2,FALSE)</f>
        <v>100.01</v>
      </c>
      <c r="F591">
        <f ca="1">VLOOKUP($A591,Sheet1!$A$2:$J$621,COLUMN(F591)-COLUMN($B$4)+2,FALSE)</f>
        <v>11</v>
      </c>
      <c r="G591" t="str">
        <f ca="1">VLOOKUP($A591,Sheet1!$A$2:$J$621,COLUMN(G591)-COLUMN($B$4)+2,FALSE)</f>
        <v>小单</v>
      </c>
      <c r="H591">
        <f ca="1">VLOOKUP($A591,Sheet1!$A$2:$J$621,COLUMN(H591)-COLUMN($B$4)+2,FALSE)</f>
        <v>0</v>
      </c>
      <c r="I591">
        <f ca="1">VLOOKUP($A591,Sheet1!$A$2:$J$621,COLUMN(I591)-COLUMN($B$4)+2,FALSE)</f>
        <v>-100.01</v>
      </c>
      <c r="J591" t="str">
        <f ca="1">VLOOKUP($A591,Sheet1!$A$2:$J$621,COLUMN(J591)-COLUMN($B$4)+2,FALSE)</f>
        <v>否</v>
      </c>
      <c r="K591">
        <f ca="1" t="shared" si="163"/>
        <v>0</v>
      </c>
      <c r="L591" s="7">
        <f ca="1" t="shared" si="164"/>
        <v>0</v>
      </c>
      <c r="M591" s="7" cm="1">
        <f ca="1" t="array" ref="M591">IF(L590="",IF(OR(G590=0,G590=""),M590,""),IF(ROW()&lt;32,"",AVERAGE(IF(OFFSET(L$2,ROW()-31,0,30,1)&lt;&gt;"",OFFSET(L$2,ROW()-31,0,30,1)))))</f>
        <v>0.533333333333333</v>
      </c>
      <c r="N591" s="8">
        <f ca="1" t="shared" si="157"/>
        <v>0.594623655913979</v>
      </c>
      <c r="O591" s="7" cm="1">
        <f ca="1" t="array" ref="O591">IF(L590="",O590,IF(ROW()&lt;32,"",AVERAGE(IF(OFFSET(L$2,ROW()-21,0,20,1)&lt;&gt;"",OFFSET(L$2,ROW()-21,0,20,1)))))</f>
        <v>0.45</v>
      </c>
      <c r="P591" s="8">
        <f ca="1" t="shared" si="159"/>
        <v>0.485483870967742</v>
      </c>
      <c r="Q591" s="7">
        <f ca="1" t="shared" si="160"/>
        <v>-100.01</v>
      </c>
      <c r="R591" s="7">
        <f ca="1" t="shared" si="166"/>
        <v>6378.00919999987</v>
      </c>
      <c r="S591" s="14">
        <f ca="1" t="shared" si="149"/>
        <v>-0.12970224727464</v>
      </c>
      <c r="T591" s="15">
        <f ca="1" t="shared" si="150"/>
        <v>0.594623655913979</v>
      </c>
      <c r="U591" s="14">
        <f ca="1" t="shared" si="151"/>
        <v>0.12970224727464</v>
      </c>
      <c r="V591" s="9">
        <f ca="1" t="shared" si="152"/>
        <v>-2.69222305677185</v>
      </c>
      <c r="W591" s="16">
        <f ca="1" t="shared" si="158"/>
        <v>0.3372263146784</v>
      </c>
      <c r="X591" s="17">
        <f ca="1" t="shared" si="153"/>
        <v>-0.194396291391334</v>
      </c>
      <c r="Y591" s="9">
        <f ca="1" t="shared" si="154"/>
        <v>-0.238984807224018</v>
      </c>
      <c r="Z591" s="5">
        <f ca="1" t="shared" si="155"/>
        <v>0.0431010150126262</v>
      </c>
      <c r="AA591">
        <f ca="1" t="shared" si="165"/>
        <v>0</v>
      </c>
      <c r="AB591">
        <f ca="1" t="shared" si="162"/>
        <v>9803.4896</v>
      </c>
      <c r="AC591">
        <f ca="1" t="shared" si="156"/>
        <v>1</v>
      </c>
      <c r="AD591" s="5">
        <f ca="1" t="shared" si="161"/>
        <v>0</v>
      </c>
      <c r="AE591">
        <f ca="1">IF(X591&gt;=$Y$1,I591,0)</f>
        <v>0</v>
      </c>
    </row>
    <row r="592" spans="1:31">
      <c r="A592" cm="1">
        <f ca="1" t="array" ref="A592">INDEX(Sheet1!$A$2:$J$621,RANDBETWEEN(1,COUNTA(Sheet1!$A$2:$A$621)),COLUMN(A591))</f>
        <v>3275434</v>
      </c>
      <c r="B592" t="str">
        <f ca="1">VLOOKUP($A592,Sheet1!$A$2:$J$621,COLUMN(B592)-COLUMN($B$4)+2,FALSE)</f>
        <v>2025-04-19 02:43:46</v>
      </c>
      <c r="C592" t="str">
        <f ca="1">VLOOKUP($A592,Sheet1!$A$2:$J$621,COLUMN(C592)-COLUMN($B$4)+2,FALSE)</f>
        <v>小单31.45  小双34.28  大单34.28</v>
      </c>
      <c r="D592" t="str">
        <f ca="1">VLOOKUP($A592,Sheet1!$A$2:$J$621,COLUMN(D592)-COLUMN($B$4)+2,FALSE)</f>
        <v>小单</v>
      </c>
      <c r="E592">
        <f ca="1">VLOOKUP($A592,Sheet1!$A$2:$J$621,COLUMN(E592)-COLUMN($B$4)+2,FALSE)</f>
        <v>100.01</v>
      </c>
      <c r="F592">
        <f ca="1">VLOOKUP($A592,Sheet1!$A$2:$J$621,COLUMN(F592)-COLUMN($B$4)+2,FALSE)</f>
        <v>10</v>
      </c>
      <c r="G592" t="str">
        <f ca="1">VLOOKUP($A592,Sheet1!$A$2:$J$621,COLUMN(G592)-COLUMN($B$4)+2,FALSE)</f>
        <v>小双</v>
      </c>
      <c r="H592">
        <f ca="1">VLOOKUP($A592,Sheet1!$A$2:$J$621,COLUMN(H592)-COLUMN($B$4)+2,FALSE)</f>
        <v>148.4324</v>
      </c>
      <c r="I592">
        <f ca="1">VLOOKUP($A592,Sheet1!$A$2:$J$621,COLUMN(I592)-COLUMN($B$4)+2,FALSE)</f>
        <v>48.4224</v>
      </c>
      <c r="J592" t="str">
        <f ca="1">VLOOKUP($A592,Sheet1!$A$2:$J$621,COLUMN(J592)-COLUMN($B$4)+2,FALSE)</f>
        <v>是</v>
      </c>
      <c r="K592">
        <f ca="1" t="shared" si="163"/>
        <v>1</v>
      </c>
      <c r="L592" s="7">
        <f ca="1" t="shared" si="164"/>
        <v>1</v>
      </c>
      <c r="M592" s="7" cm="1">
        <f ca="1" t="array" ref="M592">IF(L591="",IF(OR(G591=0,G591=""),M591,""),IF(ROW()&lt;32,"",AVERAGE(IF(OFFSET(L$2,ROW()-31,0,30,1)&lt;&gt;"",OFFSET(L$2,ROW()-31,0,30,1)))))</f>
        <v>0.566666666666667</v>
      </c>
      <c r="N592" s="8">
        <f ca="1" t="shared" si="157"/>
        <v>0.498924731182796</v>
      </c>
      <c r="O592" s="7" cm="1">
        <f ca="1" t="array" ref="O592">IF(L591="",O591,IF(ROW()&lt;32,"",AVERAGE(IF(OFFSET(L$2,ROW()-21,0,20,1)&lt;&gt;"",OFFSET(L$2,ROW()-21,0,20,1)))))</f>
        <v>0.45</v>
      </c>
      <c r="P592" s="8">
        <f ca="1" t="shared" si="159"/>
        <v>0.420967741935484</v>
      </c>
      <c r="Q592" s="7">
        <f ca="1" t="shared" si="160"/>
        <v>48.4224</v>
      </c>
      <c r="R592" s="7">
        <f ca="1" t="shared" si="166"/>
        <v>6426.43159999987</v>
      </c>
      <c r="S592" s="14">
        <f ca="1" t="shared" si="149"/>
        <v>-0.131469839060425</v>
      </c>
      <c r="T592" s="15">
        <f ca="1" t="shared" si="150"/>
        <v>0.498924731182796</v>
      </c>
      <c r="U592" s="14">
        <f ca="1" t="shared" si="151"/>
        <v>0.132540919174531</v>
      </c>
      <c r="V592" s="9">
        <f ca="1" t="shared" si="152"/>
        <v>-2.70856918857894</v>
      </c>
      <c r="W592" s="16">
        <f ca="1" t="shared" si="158"/>
        <v>0.337224441271728</v>
      </c>
      <c r="X592" s="17">
        <f ca="1" t="shared" si="153"/>
        <v>-0.216552755964648</v>
      </c>
      <c r="Y592" s="9">
        <f ca="1" t="shared" si="154"/>
        <v>-0.236299138548808</v>
      </c>
      <c r="Z592" s="5">
        <f ca="1" t="shared" si="155"/>
        <v>0.0418878300544619</v>
      </c>
      <c r="AA592">
        <f ca="1" t="shared" si="165"/>
        <v>0</v>
      </c>
      <c r="AB592">
        <f ca="1" t="shared" si="162"/>
        <v>9803.4896</v>
      </c>
      <c r="AC592">
        <f ca="1" t="shared" si="156"/>
        <v>0</v>
      </c>
      <c r="AD592" s="5">
        <f ca="1" t="shared" si="161"/>
        <v>0</v>
      </c>
      <c r="AE592">
        <f ca="1">IF(X592&gt;=$Y$1,I592,0)</f>
        <v>0</v>
      </c>
    </row>
    <row r="593" spans="1:31">
      <c r="A593" cm="1">
        <f ca="1" t="array" ref="A593">INDEX(Sheet1!$A$2:$J$621,RANDBETWEEN(1,COUNTA(Sheet1!$A$2:$A$621)),COLUMN(A592))</f>
        <v>3275686</v>
      </c>
      <c r="B593" t="str">
        <f ca="1">VLOOKUP($A593,Sheet1!$A$2:$J$621,COLUMN(B593)-COLUMN($B$4)+2,FALSE)</f>
        <v>2025-04-19 17:25:41</v>
      </c>
      <c r="C593" t="str">
        <f ca="1">VLOOKUP($A593,Sheet1!$A$2:$J$621,COLUMN(C593)-COLUMN($B$4)+2,FALSE)</f>
        <v>小单32.36  小双35.28  大双32.36</v>
      </c>
      <c r="D593" t="str">
        <f ca="1">VLOOKUP($A593,Sheet1!$A$2:$J$621,COLUMN(D593)-COLUMN($B$4)+2,FALSE)</f>
        <v>小双</v>
      </c>
      <c r="E593">
        <f ca="1">VLOOKUP($A593,Sheet1!$A$2:$J$621,COLUMN(E593)-COLUMN($B$4)+2,FALSE)</f>
        <v>100</v>
      </c>
      <c r="F593">
        <f ca="1">VLOOKUP($A593,Sheet1!$A$2:$J$621,COLUMN(F593)-COLUMN($B$4)+2,FALSE)</f>
        <v>12</v>
      </c>
      <c r="G593" t="str">
        <f ca="1">VLOOKUP($A593,Sheet1!$A$2:$J$621,COLUMN(G593)-COLUMN($B$4)+2,FALSE)</f>
        <v>小双</v>
      </c>
      <c r="H593">
        <f ca="1">VLOOKUP($A593,Sheet1!$A$2:$J$621,COLUMN(H593)-COLUMN($B$4)+2,FALSE)</f>
        <v>152.7624</v>
      </c>
      <c r="I593">
        <f ca="1">VLOOKUP($A593,Sheet1!$A$2:$J$621,COLUMN(I593)-COLUMN($B$4)+2,FALSE)</f>
        <v>52.7624</v>
      </c>
      <c r="J593" t="str">
        <f ca="1">VLOOKUP($A593,Sheet1!$A$2:$J$621,COLUMN(J593)-COLUMN($B$4)+2,FALSE)</f>
        <v>是</v>
      </c>
      <c r="K593">
        <f ca="1" t="shared" si="163"/>
        <v>1</v>
      </c>
      <c r="L593" s="7">
        <f ca="1" t="shared" si="164"/>
        <v>1</v>
      </c>
      <c r="M593" s="7" cm="1">
        <f ca="1" t="array" ref="M593">IF(L592="",IF(OR(G592=0,G592=""),M592,""),IF(ROW()&lt;32,"",AVERAGE(IF(OFFSET(L$2,ROW()-31,0,30,1)&lt;&gt;"",OFFSET(L$2,ROW()-31,0,30,1)))))</f>
        <v>0.566666666666667</v>
      </c>
      <c r="N593" s="8">
        <f ca="1" t="shared" si="157"/>
        <v>0.594623655913979</v>
      </c>
      <c r="O593" s="7" cm="1">
        <f ca="1" t="array" ref="O593">IF(L592="",O592,IF(ROW()&lt;32,"",AVERAGE(IF(OFFSET(L$2,ROW()-21,0,20,1)&lt;&gt;"",OFFSET(L$2,ROW()-21,0,20,1)))))</f>
        <v>0.5</v>
      </c>
      <c r="P593" s="8">
        <f ca="1" t="shared" si="159"/>
        <v>0.532258064516129</v>
      </c>
      <c r="Q593" s="7">
        <f ca="1" t="shared" si="160"/>
        <v>52.7624</v>
      </c>
      <c r="R593" s="7">
        <f ca="1" t="shared" si="166"/>
        <v>6479.19399999987</v>
      </c>
      <c r="S593" s="14">
        <f ca="1" t="shared" si="149"/>
        <v>-0.116684395019481</v>
      </c>
      <c r="T593" s="15">
        <f ca="1" t="shared" si="150"/>
        <v>0.594623655913979</v>
      </c>
      <c r="U593" s="14">
        <f ca="1" t="shared" si="151"/>
        <v>0.132540919174531</v>
      </c>
      <c r="V593" s="9">
        <f ca="1" t="shared" si="152"/>
        <v>-2.71985356797061</v>
      </c>
      <c r="W593" s="16">
        <f ca="1" t="shared" si="158"/>
        <v>0.385542948231543</v>
      </c>
      <c r="X593" s="17">
        <f ca="1" t="shared" si="153"/>
        <v>-0.189273925049314</v>
      </c>
      <c r="Y593" s="9">
        <f ca="1" t="shared" si="154"/>
        <v>-0.232220677259604</v>
      </c>
      <c r="Z593" s="5">
        <f ca="1" t="shared" si="155"/>
        <v>0.0402805423412635</v>
      </c>
      <c r="AA593">
        <f ca="1" t="shared" si="165"/>
        <v>0</v>
      </c>
      <c r="AB593">
        <f ca="1" t="shared" si="162"/>
        <v>9803.4896</v>
      </c>
      <c r="AC593">
        <f ca="1" t="shared" si="156"/>
        <v>0</v>
      </c>
      <c r="AD593" s="5">
        <f ca="1" t="shared" si="161"/>
        <v>0</v>
      </c>
      <c r="AE593">
        <f ca="1">IF(X593&gt;=$Y$1,I593,0)</f>
        <v>0</v>
      </c>
    </row>
    <row r="594" spans="1:31">
      <c r="A594" cm="1">
        <f ca="1" t="array" ref="A594">INDEX(Sheet1!$A$2:$J$621,RANDBETWEEN(1,COUNTA(Sheet1!$A$2:$A$621)),COLUMN(A593))</f>
        <v>3275927</v>
      </c>
      <c r="B594" t="str">
        <f ca="1">VLOOKUP($A594,Sheet1!$A$2:$J$621,COLUMN(B594)-COLUMN($B$4)+2,FALSE)</f>
        <v>2025-04-20 08:02:09</v>
      </c>
      <c r="C594" t="str">
        <f ca="1">VLOOKUP($A594,Sheet1!$A$2:$J$621,COLUMN(C594)-COLUMN($B$4)+2,FALSE)</f>
        <v>大双31.45  小双34.28  大单34.28</v>
      </c>
      <c r="D594" t="str">
        <f ca="1">VLOOKUP($A594,Sheet1!$A$2:$J$621,COLUMN(D594)-COLUMN($B$4)+2,FALSE)</f>
        <v>大双</v>
      </c>
      <c r="E594">
        <f ca="1">VLOOKUP($A594,Sheet1!$A$2:$J$621,COLUMN(E594)-COLUMN($B$4)+2,FALSE)</f>
        <v>100.01</v>
      </c>
      <c r="F594">
        <f ca="1">VLOOKUP($A594,Sheet1!$A$2:$J$621,COLUMN(F594)-COLUMN($B$4)+2,FALSE)</f>
        <v>18</v>
      </c>
      <c r="G594" t="str">
        <f ca="1">VLOOKUP($A594,Sheet1!$A$2:$J$621,COLUMN(G594)-COLUMN($B$4)+2,FALSE)</f>
        <v>大双</v>
      </c>
      <c r="H594">
        <f ca="1">VLOOKUP($A594,Sheet1!$A$2:$J$621,COLUMN(H594)-COLUMN($B$4)+2,FALSE)</f>
        <v>148.444</v>
      </c>
      <c r="I594">
        <f ca="1">VLOOKUP($A594,Sheet1!$A$2:$J$621,COLUMN(I594)-COLUMN($B$4)+2,FALSE)</f>
        <v>48.434</v>
      </c>
      <c r="J594" t="str">
        <f ca="1">VLOOKUP($A594,Sheet1!$A$2:$J$621,COLUMN(J594)-COLUMN($B$4)+2,FALSE)</f>
        <v>是</v>
      </c>
      <c r="K594">
        <f ca="1" t="shared" si="163"/>
        <v>1</v>
      </c>
      <c r="L594" s="7">
        <f ca="1" t="shared" si="164"/>
        <v>1</v>
      </c>
      <c r="M594" s="7" cm="1">
        <f ca="1" t="array" ref="M594">IF(L593="",IF(OR(G593=0,G593=""),M593,""),IF(ROW()&lt;32,"",AVERAGE(IF(OFFSET(L$2,ROW()-31,0,30,1)&lt;&gt;"",OFFSET(L$2,ROW()-31,0,30,1)))))</f>
        <v>0.566666666666667</v>
      </c>
      <c r="N594" s="8">
        <f ca="1" t="shared" si="157"/>
        <v>0.594623655913979</v>
      </c>
      <c r="O594" s="7" cm="1">
        <f ca="1" t="array" ref="O594">IF(L593="",O593,IF(ROW()&lt;32,"",AVERAGE(IF(OFFSET(L$2,ROW()-21,0,20,1)&lt;&gt;"",OFFSET(L$2,ROW()-21,0,20,1)))))</f>
        <v>0.55</v>
      </c>
      <c r="P594" s="8">
        <f ca="1" t="shared" si="159"/>
        <v>0.579032258064516</v>
      </c>
      <c r="Q594" s="7">
        <f ca="1" t="shared" si="160"/>
        <v>48.434</v>
      </c>
      <c r="R594" s="7">
        <f ca="1" t="shared" si="166"/>
        <v>6527.62799999987</v>
      </c>
      <c r="S594" s="14">
        <f ca="1" t="shared" si="149"/>
        <v>-0.101017369783513</v>
      </c>
      <c r="T594" s="15">
        <f ca="1" t="shared" si="150"/>
        <v>0.594623655913979</v>
      </c>
      <c r="U594" s="14">
        <f ca="1" t="shared" si="151"/>
        <v>0.132540919174531</v>
      </c>
      <c r="V594" s="9">
        <f ca="1" t="shared" si="152"/>
        <v>-2.76029618273842</v>
      </c>
      <c r="W594" s="16">
        <f ca="1" t="shared" si="158"/>
        <v>0.442613385664377</v>
      </c>
      <c r="X594" s="17">
        <f ca="1" t="shared" si="153"/>
        <v>-0.182911035212022</v>
      </c>
      <c r="Y594" s="9">
        <f ca="1" t="shared" si="154"/>
        <v>-0.228160970264227</v>
      </c>
      <c r="Z594" s="5">
        <f ca="1" t="shared" si="155"/>
        <v>0.0388840538175851</v>
      </c>
      <c r="AA594">
        <f ca="1" t="shared" si="165"/>
        <v>0</v>
      </c>
      <c r="AB594">
        <f ca="1" t="shared" si="162"/>
        <v>9803.4896</v>
      </c>
      <c r="AC594">
        <f ca="1" t="shared" si="156"/>
        <v>0</v>
      </c>
      <c r="AD594" s="5">
        <f ca="1" t="shared" si="161"/>
        <v>0</v>
      </c>
      <c r="AE594">
        <f ca="1">IF(X594&gt;=$Y$1,I594,0)</f>
        <v>0</v>
      </c>
    </row>
    <row r="595" spans="1:31">
      <c r="A595" cm="1">
        <f ca="1" t="array" ref="A595">INDEX(Sheet1!$A$2:$J$621,RANDBETWEEN(1,COUNTA(Sheet1!$A$2:$A$621)),COLUMN(A594))</f>
        <v>3275692</v>
      </c>
      <c r="B595" t="str">
        <f ca="1">VLOOKUP($A595,Sheet1!$A$2:$J$621,COLUMN(B595)-COLUMN($B$4)+2,FALSE)</f>
        <v>2025-04-19 17:46:46</v>
      </c>
      <c r="C595" t="str">
        <f ca="1">VLOOKUP($A595,Sheet1!$A$2:$J$621,COLUMN(C595)-COLUMN($B$4)+2,FALSE)</f>
        <v>小单32.36  小双35.28  大双32.36</v>
      </c>
      <c r="D595" t="str">
        <f ca="1">VLOOKUP($A595,Sheet1!$A$2:$J$621,COLUMN(D595)-COLUMN($B$4)+2,FALSE)</f>
        <v>小双</v>
      </c>
      <c r="E595">
        <f ca="1">VLOOKUP($A595,Sheet1!$A$2:$J$621,COLUMN(E595)-COLUMN($B$4)+2,FALSE)</f>
        <v>100</v>
      </c>
      <c r="F595">
        <f ca="1">VLOOKUP($A595,Sheet1!$A$2:$J$621,COLUMN(F595)-COLUMN($B$4)+2,FALSE)</f>
        <v>12</v>
      </c>
      <c r="G595" t="str">
        <f ca="1">VLOOKUP($A595,Sheet1!$A$2:$J$621,COLUMN(G595)-COLUMN($B$4)+2,FALSE)</f>
        <v>小双</v>
      </c>
      <c r="H595">
        <f ca="1">VLOOKUP($A595,Sheet1!$A$2:$J$621,COLUMN(H595)-COLUMN($B$4)+2,FALSE)</f>
        <v>152.7624</v>
      </c>
      <c r="I595">
        <f ca="1">VLOOKUP($A595,Sheet1!$A$2:$J$621,COLUMN(I595)-COLUMN($B$4)+2,FALSE)</f>
        <v>52.7624</v>
      </c>
      <c r="J595" t="str">
        <f ca="1">VLOOKUP($A595,Sheet1!$A$2:$J$621,COLUMN(J595)-COLUMN($B$4)+2,FALSE)</f>
        <v>是</v>
      </c>
      <c r="K595">
        <f ca="1" t="shared" si="163"/>
        <v>1</v>
      </c>
      <c r="L595" s="7">
        <f ca="1" t="shared" si="164"/>
        <v>1</v>
      </c>
      <c r="M595" s="7" cm="1">
        <f ca="1" t="array" ref="M595">IF(L594="",IF(OR(G594=0,G594=""),M594,""),IF(ROW()&lt;32,"",AVERAGE(IF(OFFSET(L$2,ROW()-31,0,30,1)&lt;&gt;"",OFFSET(L$2,ROW()-31,0,30,1)))))</f>
        <v>0.566666666666667</v>
      </c>
      <c r="N595" s="8">
        <f ca="1" t="shared" si="157"/>
        <v>0.594623655913979</v>
      </c>
      <c r="O595" s="7" cm="1">
        <f ca="1" t="array" ref="O595">IF(L594="",O594,IF(ROW()&lt;32,"",AVERAGE(IF(OFFSET(L$2,ROW()-21,0,20,1)&lt;&gt;"",OFFSET(L$2,ROW()-21,0,20,1)))))</f>
        <v>0.55</v>
      </c>
      <c r="P595" s="8">
        <f ca="1" t="shared" si="159"/>
        <v>0.579032258064516</v>
      </c>
      <c r="Q595" s="7">
        <f ca="1" t="shared" si="160"/>
        <v>52.7624</v>
      </c>
      <c r="R595" s="7">
        <f ca="1" t="shared" si="166"/>
        <v>6580.39039999987</v>
      </c>
      <c r="S595" s="14">
        <f ca="1" t="shared" si="149"/>
        <v>-0.100341608512181</v>
      </c>
      <c r="T595" s="15">
        <f ca="1" t="shared" si="150"/>
        <v>0.594623655913979</v>
      </c>
      <c r="U595" s="14">
        <f ca="1" t="shared" si="151"/>
        <v>0.132540919174531</v>
      </c>
      <c r="V595" s="9">
        <f ca="1" t="shared" si="152"/>
        <v>-2.81670839186302</v>
      </c>
      <c r="W595" s="16">
        <f ca="1" t="shared" si="158"/>
        <v>0.504407394321598</v>
      </c>
      <c r="X595" s="17">
        <f ca="1" t="shared" si="153"/>
        <v>-0.18217012687736</v>
      </c>
      <c r="Y595" s="9">
        <f ca="1" t="shared" si="154"/>
        <v>-0.224182627146068</v>
      </c>
      <c r="Z595" s="5">
        <f ca="1" t="shared" si="155"/>
        <v>0.0372459490270009</v>
      </c>
      <c r="AA595">
        <f ca="1" t="shared" si="165"/>
        <v>0</v>
      </c>
      <c r="AB595">
        <f ca="1" t="shared" si="162"/>
        <v>9803.4896</v>
      </c>
      <c r="AC595">
        <f ca="1" t="shared" si="156"/>
        <v>0</v>
      </c>
      <c r="AD595" s="5">
        <f ca="1" t="shared" si="161"/>
        <v>0</v>
      </c>
      <c r="AE595">
        <f ca="1">IF(X595&gt;=$Y$1,I595,0)</f>
        <v>0</v>
      </c>
    </row>
    <row r="596" spans="1:31">
      <c r="A596" cm="1">
        <f ca="1" t="array" ref="A596">INDEX(Sheet1!$A$2:$J$621,RANDBETWEEN(1,COUNTA(Sheet1!$A$2:$A$621)),COLUMN(A595))</f>
        <v>3275785</v>
      </c>
      <c r="B596" t="str">
        <f ca="1">VLOOKUP($A596,Sheet1!$A$2:$J$621,COLUMN(B596)-COLUMN($B$4)+2,FALSE)</f>
        <v>2025-04-19 23:45:11</v>
      </c>
      <c r="C596" t="str">
        <f ca="1">VLOOKUP($A596,Sheet1!$A$2:$J$621,COLUMN(C596)-COLUMN($B$4)+2,FALSE)</f>
        <v>小单31.45  小双34.28  大单34.28</v>
      </c>
      <c r="D596" t="str">
        <f ca="1">VLOOKUP($A596,Sheet1!$A$2:$J$621,COLUMN(D596)-COLUMN($B$4)+2,FALSE)</f>
        <v>小单</v>
      </c>
      <c r="E596">
        <f ca="1">VLOOKUP($A596,Sheet1!$A$2:$J$621,COLUMN(E596)-COLUMN($B$4)+2,FALSE)</f>
        <v>100.01</v>
      </c>
      <c r="F596">
        <f ca="1">VLOOKUP($A596,Sheet1!$A$2:$J$621,COLUMN(F596)-COLUMN($B$4)+2,FALSE)</f>
        <v>17</v>
      </c>
      <c r="G596" t="str">
        <f ca="1">VLOOKUP($A596,Sheet1!$A$2:$J$621,COLUMN(G596)-COLUMN($B$4)+2,FALSE)</f>
        <v>大单</v>
      </c>
      <c r="H596">
        <f ca="1">VLOOKUP($A596,Sheet1!$A$2:$J$621,COLUMN(H596)-COLUMN($B$4)+2,FALSE)</f>
        <v>148.4324</v>
      </c>
      <c r="I596">
        <f ca="1">VLOOKUP($A596,Sheet1!$A$2:$J$621,COLUMN(I596)-COLUMN($B$4)+2,FALSE)</f>
        <v>48.4224</v>
      </c>
      <c r="J596" t="str">
        <f ca="1">VLOOKUP($A596,Sheet1!$A$2:$J$621,COLUMN(J596)-COLUMN($B$4)+2,FALSE)</f>
        <v>是</v>
      </c>
      <c r="K596">
        <f ca="1" t="shared" si="163"/>
        <v>1</v>
      </c>
      <c r="L596" s="7">
        <f ca="1" t="shared" si="164"/>
        <v>1</v>
      </c>
      <c r="M596" s="7" cm="1">
        <f ca="1" t="array" ref="M596">IF(L595="",IF(OR(G595=0,G595=""),M595,""),IF(ROW()&lt;32,"",AVERAGE(IF(OFFSET(L$2,ROW()-31,0,30,1)&lt;&gt;"",OFFSET(L$2,ROW()-31,0,30,1)))))</f>
        <v>0.566666666666667</v>
      </c>
      <c r="N596" s="8">
        <f ca="1" t="shared" si="157"/>
        <v>0.594623655913979</v>
      </c>
      <c r="O596" s="7" cm="1">
        <f ca="1" t="array" ref="O596">IF(L595="",O595,IF(ROW()&lt;32,"",AVERAGE(IF(OFFSET(L$2,ROW()-21,0,20,1)&lt;&gt;"",OFFSET(L$2,ROW()-21,0,20,1)))))</f>
        <v>0.6</v>
      </c>
      <c r="P596" s="8">
        <f ca="1" t="shared" si="159"/>
        <v>0.625806451612903</v>
      </c>
      <c r="Q596" s="7">
        <f ca="1" t="shared" si="160"/>
        <v>48.4224</v>
      </c>
      <c r="R596" s="7">
        <f ca="1" t="shared" si="166"/>
        <v>6628.81279999987</v>
      </c>
      <c r="S596" s="14">
        <f ca="1" t="shared" si="149"/>
        <v>-0.0990822081702008</v>
      </c>
      <c r="T596" s="15">
        <f ca="1" t="shared" si="150"/>
        <v>0.594623655913979</v>
      </c>
      <c r="U596" s="14">
        <f ca="1" t="shared" si="151"/>
        <v>0.132540919174531</v>
      </c>
      <c r="V596" s="9">
        <f ca="1" t="shared" si="152"/>
        <v>-2.88103904702942</v>
      </c>
      <c r="W596" s="16">
        <f ca="1" t="shared" si="158"/>
        <v>0.50730059263901</v>
      </c>
      <c r="X596" s="17">
        <f ca="1" t="shared" si="153"/>
        <v>-0.187936052459665</v>
      </c>
      <c r="Y596" s="9">
        <f ca="1" t="shared" si="154"/>
        <v>-0.220893262565504</v>
      </c>
      <c r="Z596" s="5">
        <f ca="1" t="shared" si="155"/>
        <v>0.0359207407655018</v>
      </c>
      <c r="AA596">
        <f ca="1" t="shared" si="165"/>
        <v>0</v>
      </c>
      <c r="AB596">
        <f ca="1" t="shared" si="162"/>
        <v>9803.4896</v>
      </c>
      <c r="AC596">
        <f ca="1" t="shared" si="156"/>
        <v>0</v>
      </c>
      <c r="AD596" s="5">
        <f ca="1" t="shared" si="161"/>
        <v>0</v>
      </c>
      <c r="AE596">
        <f ca="1">IF(X596&gt;=$Y$1,I596,0)</f>
        <v>0</v>
      </c>
    </row>
    <row r="597" spans="1:31">
      <c r="A597" cm="1">
        <f ca="1" t="array" ref="A597">INDEX(Sheet1!$A$2:$J$621,RANDBETWEEN(1,COUNTA(Sheet1!$A$2:$A$621)),COLUMN(A596))</f>
        <v>3275669</v>
      </c>
      <c r="B597" t="str">
        <f ca="1">VLOOKUP($A597,Sheet1!$A$2:$J$621,COLUMN(B597)-COLUMN($B$4)+2,FALSE)</f>
        <v>2025-04-19 16:26:16</v>
      </c>
      <c r="C597" t="str">
        <f ca="1">VLOOKUP($A597,Sheet1!$A$2:$J$621,COLUMN(C597)-COLUMN($B$4)+2,FALSE)</f>
        <v>小单31.45  小双34.28  大单34.28</v>
      </c>
      <c r="D597" t="str">
        <f ca="1">VLOOKUP($A597,Sheet1!$A$2:$J$621,COLUMN(D597)-COLUMN($B$4)+2,FALSE)</f>
        <v>小单</v>
      </c>
      <c r="E597">
        <f ca="1">VLOOKUP($A597,Sheet1!$A$2:$J$621,COLUMN(E597)-COLUMN($B$4)+2,FALSE)</f>
        <v>100.01</v>
      </c>
      <c r="F597">
        <f ca="1">VLOOKUP($A597,Sheet1!$A$2:$J$621,COLUMN(F597)-COLUMN($B$4)+2,FALSE)</f>
        <v>17</v>
      </c>
      <c r="G597" t="str">
        <f ca="1">VLOOKUP($A597,Sheet1!$A$2:$J$621,COLUMN(G597)-COLUMN($B$4)+2,FALSE)</f>
        <v>大单</v>
      </c>
      <c r="H597">
        <f ca="1">VLOOKUP($A597,Sheet1!$A$2:$J$621,COLUMN(H597)-COLUMN($B$4)+2,FALSE)</f>
        <v>148.4324</v>
      </c>
      <c r="I597">
        <f ca="1">VLOOKUP($A597,Sheet1!$A$2:$J$621,COLUMN(I597)-COLUMN($B$4)+2,FALSE)</f>
        <v>48.4224</v>
      </c>
      <c r="J597" t="str">
        <f ca="1">VLOOKUP($A597,Sheet1!$A$2:$J$621,COLUMN(J597)-COLUMN($B$4)+2,FALSE)</f>
        <v>是</v>
      </c>
      <c r="K597">
        <f ca="1" t="shared" si="163"/>
        <v>1</v>
      </c>
      <c r="L597" s="7">
        <f ca="1" t="shared" si="164"/>
        <v>1</v>
      </c>
      <c r="M597" s="7" cm="1">
        <f ca="1" t="array" ref="M597">IF(L596="",IF(OR(G596=0,G596=""),M596,""),IF(ROW()&lt;32,"",AVERAGE(IF(OFFSET(L$2,ROW()-31,0,30,1)&lt;&gt;"",OFFSET(L$2,ROW()-31,0,30,1)))))</f>
        <v>0.566666666666667</v>
      </c>
      <c r="N597" s="8">
        <f ca="1" t="shared" si="157"/>
        <v>0.594623655913979</v>
      </c>
      <c r="O597" s="7" cm="1">
        <f ca="1" t="array" ref="O597">IF(L596="",O596,IF(ROW()&lt;32,"",AVERAGE(IF(OFFSET(L$2,ROW()-21,0,20,1)&lt;&gt;"",OFFSET(L$2,ROW()-21,0,20,1)))))</f>
        <v>0.6</v>
      </c>
      <c r="P597" s="8">
        <f ca="1" t="shared" si="159"/>
        <v>0.625806451612903</v>
      </c>
      <c r="Q597" s="7">
        <f ca="1" t="shared" si="160"/>
        <v>48.4224</v>
      </c>
      <c r="R597" s="7">
        <f ca="1" t="shared" si="166"/>
        <v>6677.23519999987</v>
      </c>
      <c r="S597" s="14">
        <f ca="1" t="shared" si="149"/>
        <v>-0.0984296701152283</v>
      </c>
      <c r="T597" s="15">
        <f ca="1" t="shared" si="150"/>
        <v>0.594623655913979</v>
      </c>
      <c r="U597" s="14">
        <f ca="1" t="shared" si="151"/>
        <v>0.132540919174531</v>
      </c>
      <c r="V597" s="9">
        <f ca="1" t="shared" si="152"/>
        <v>-3.0522710645914</v>
      </c>
      <c r="W597" s="16">
        <f ca="1" t="shared" si="158"/>
        <v>0.50730059263901</v>
      </c>
      <c r="X597" s="17">
        <f ca="1" t="shared" si="153"/>
        <v>-0.204863492799371</v>
      </c>
      <c r="Y597" s="9">
        <f ca="1" t="shared" si="154"/>
        <v>-0.218465156389879</v>
      </c>
      <c r="Z597" s="5">
        <f ca="1" t="shared" si="155"/>
        <v>0.0344293028605726</v>
      </c>
      <c r="AA597">
        <f ca="1" t="shared" si="165"/>
        <v>0</v>
      </c>
      <c r="AB597">
        <f ca="1" t="shared" si="162"/>
        <v>9803.4896</v>
      </c>
      <c r="AC597">
        <f ca="1" t="shared" si="156"/>
        <v>0</v>
      </c>
      <c r="AD597" s="5">
        <f ca="1" t="shared" si="161"/>
        <v>0</v>
      </c>
      <c r="AE597">
        <f ca="1">IF(X597&gt;=$Y$1,I597,0)</f>
        <v>0</v>
      </c>
    </row>
    <row r="598" spans="1:31">
      <c r="A598" cm="1">
        <f ca="1" t="array" ref="A598">INDEX(Sheet1!$A$2:$J$621,RANDBETWEEN(1,COUNTA(Sheet1!$A$2:$A$621)),COLUMN(A597))</f>
        <v>3275650</v>
      </c>
      <c r="B598" t="str">
        <f ca="1">VLOOKUP($A598,Sheet1!$A$2:$J$621,COLUMN(B598)-COLUMN($B$4)+2,FALSE)</f>
        <v>2025-04-19 15:19:40</v>
      </c>
      <c r="C598" t="str">
        <f ca="1">VLOOKUP($A598,Sheet1!$A$2:$J$621,COLUMN(C598)-COLUMN($B$4)+2,FALSE)</f>
        <v>大双31.45  小双34.28  大单34.28</v>
      </c>
      <c r="D598" t="str">
        <f ca="1">VLOOKUP($A598,Sheet1!$A$2:$J$621,COLUMN(D598)-COLUMN($B$4)+2,FALSE)</f>
        <v>大双</v>
      </c>
      <c r="E598">
        <f ca="1">VLOOKUP($A598,Sheet1!$A$2:$J$621,COLUMN(E598)-COLUMN($B$4)+2,FALSE)</f>
        <v>100.01</v>
      </c>
      <c r="F598">
        <f ca="1">VLOOKUP($A598,Sheet1!$A$2:$J$621,COLUMN(F598)-COLUMN($B$4)+2,FALSE)</f>
        <v>12</v>
      </c>
      <c r="G598" t="str">
        <f ca="1">VLOOKUP($A598,Sheet1!$A$2:$J$621,COLUMN(G598)-COLUMN($B$4)+2,FALSE)</f>
        <v>小双</v>
      </c>
      <c r="H598">
        <f ca="1">VLOOKUP($A598,Sheet1!$A$2:$J$621,COLUMN(H598)-COLUMN($B$4)+2,FALSE)</f>
        <v>148.4324</v>
      </c>
      <c r="I598">
        <f ca="1">VLOOKUP($A598,Sheet1!$A$2:$J$621,COLUMN(I598)-COLUMN($B$4)+2,FALSE)</f>
        <v>48.4224</v>
      </c>
      <c r="J598" t="str">
        <f ca="1">VLOOKUP($A598,Sheet1!$A$2:$J$621,COLUMN(J598)-COLUMN($B$4)+2,FALSE)</f>
        <v>是</v>
      </c>
      <c r="K598">
        <f ca="1" t="shared" si="163"/>
        <v>1</v>
      </c>
      <c r="L598" s="7">
        <f ca="1" t="shared" si="164"/>
        <v>1</v>
      </c>
      <c r="M598" s="7" cm="1">
        <f ca="1" t="array" ref="M598">IF(L597="",IF(OR(G597=0,G597=""),M597,""),IF(ROW()&lt;32,"",AVERAGE(IF(OFFSET(L$2,ROW()-31,0,30,1)&lt;&gt;"",OFFSET(L$2,ROW()-31,0,30,1)))))</f>
        <v>0.566666666666667</v>
      </c>
      <c r="N598" s="8">
        <f ca="1" t="shared" si="157"/>
        <v>0.594623655913979</v>
      </c>
      <c r="O598" s="7" cm="1">
        <f ca="1" t="array" ref="O598">IF(L597="",O597,IF(ROW()&lt;32,"",AVERAGE(IF(OFFSET(L$2,ROW()-21,0,20,1)&lt;&gt;"",OFFSET(L$2,ROW()-21,0,20,1)))))</f>
        <v>0.6</v>
      </c>
      <c r="P598" s="8">
        <f ca="1" t="shared" si="159"/>
        <v>0.625806451612903</v>
      </c>
      <c r="Q598" s="7">
        <f ca="1" t="shared" si="160"/>
        <v>48.4224</v>
      </c>
      <c r="R598" s="7">
        <f ca="1" t="shared" si="166"/>
        <v>6725.65759999987</v>
      </c>
      <c r="S598" s="14">
        <f ca="1" t="shared" si="149"/>
        <v>-0.0833537467670052</v>
      </c>
      <c r="T598" s="15">
        <f ca="1" t="shared" si="150"/>
        <v>0.594623655913979</v>
      </c>
      <c r="U598" s="14">
        <f ca="1" t="shared" si="151"/>
        <v>0.124431286130888</v>
      </c>
      <c r="V598" s="9">
        <f ca="1" t="shared" si="152"/>
        <v>-3.2386290707938</v>
      </c>
      <c r="W598" s="16">
        <f ca="1" t="shared" si="158"/>
        <v>0.50730059263901</v>
      </c>
      <c r="X598" s="17">
        <f ca="1" t="shared" si="153"/>
        <v>-0.216543626502051</v>
      </c>
      <c r="Y598" s="9">
        <f ca="1" t="shared" si="154"/>
        <v>-0.217088930171822</v>
      </c>
      <c r="Z598" s="5">
        <f ca="1" t="shared" si="155"/>
        <v>0.0336444922444166</v>
      </c>
      <c r="AA598">
        <f ca="1" t="shared" si="165"/>
        <v>0</v>
      </c>
      <c r="AB598">
        <f ca="1" t="shared" si="162"/>
        <v>9803.4896</v>
      </c>
      <c r="AC598">
        <f ca="1" t="shared" si="156"/>
        <v>0</v>
      </c>
      <c r="AD598" s="5">
        <f ca="1" t="shared" si="161"/>
        <v>0</v>
      </c>
      <c r="AE598">
        <f ca="1">IF(X598&gt;=$Y$1,I598,0)</f>
        <v>0</v>
      </c>
    </row>
    <row r="599" spans="1:31">
      <c r="A599" cm="1">
        <f ca="1" t="array" ref="A599">INDEX(Sheet1!$A$2:$J$621,RANDBETWEEN(1,COUNTA(Sheet1!$A$2:$A$621)),COLUMN(A598))</f>
        <v>3276061</v>
      </c>
      <c r="B599" t="str">
        <f ca="1">VLOOKUP($A599,Sheet1!$A$2:$J$621,COLUMN(B599)-COLUMN($B$4)+2,FALSE)</f>
        <v>2025-04-20 15:51:17</v>
      </c>
      <c r="C599" t="str">
        <f ca="1">VLOOKUP($A599,Sheet1!$A$2:$J$621,COLUMN(C599)-COLUMN($B$4)+2,FALSE)</f>
        <v>小单31.45  小双34.28  大单34.28</v>
      </c>
      <c r="D599" t="str">
        <f ca="1">VLOOKUP($A599,Sheet1!$A$2:$J$621,COLUMN(D599)-COLUMN($B$4)+2,FALSE)</f>
        <v>小单</v>
      </c>
      <c r="E599">
        <f ca="1">VLOOKUP($A599,Sheet1!$A$2:$J$621,COLUMN(E599)-COLUMN($B$4)+2,FALSE)</f>
        <v>100.01</v>
      </c>
      <c r="F599">
        <f ca="1">VLOOKUP($A599,Sheet1!$A$2:$J$621,COLUMN(F599)-COLUMN($B$4)+2,FALSE)</f>
        <v>21</v>
      </c>
      <c r="G599" t="str">
        <f ca="1">VLOOKUP($A599,Sheet1!$A$2:$J$621,COLUMN(G599)-COLUMN($B$4)+2,FALSE)</f>
        <v>大单</v>
      </c>
      <c r="H599">
        <f ca="1">VLOOKUP($A599,Sheet1!$A$2:$J$621,COLUMN(H599)-COLUMN($B$4)+2,FALSE)</f>
        <v>148.4324</v>
      </c>
      <c r="I599">
        <f ca="1">VLOOKUP($A599,Sheet1!$A$2:$J$621,COLUMN(I599)-COLUMN($B$4)+2,FALSE)</f>
        <v>48.4224</v>
      </c>
      <c r="J599" t="str">
        <f ca="1">VLOOKUP($A599,Sheet1!$A$2:$J$621,COLUMN(J599)-COLUMN($B$4)+2,FALSE)</f>
        <v>是</v>
      </c>
      <c r="K599">
        <f ca="1" t="shared" si="163"/>
        <v>1</v>
      </c>
      <c r="L599" s="7">
        <f ca="1" t="shared" si="164"/>
        <v>1</v>
      </c>
      <c r="M599" s="7" cm="1">
        <f ca="1" t="array" ref="M599">IF(L598="",IF(OR(G598=0,G598=""),M598,""),IF(ROW()&lt;32,"",AVERAGE(IF(OFFSET(L$2,ROW()-31,0,30,1)&lt;&gt;"",OFFSET(L$2,ROW()-31,0,30,1)))))</f>
        <v>0.6</v>
      </c>
      <c r="N599" s="8">
        <f ca="1" t="shared" si="157"/>
        <v>0.594623655913979</v>
      </c>
      <c r="O599" s="7" cm="1">
        <f ca="1" t="array" ref="O599">IF(L598="",O598,IF(ROW()&lt;32,"",AVERAGE(IF(OFFSET(L$2,ROW()-21,0,20,1)&lt;&gt;"",OFFSET(L$2,ROW()-21,0,20,1)))))</f>
        <v>0.6</v>
      </c>
      <c r="P599" s="8">
        <f ca="1" t="shared" si="159"/>
        <v>0.625806451612903</v>
      </c>
      <c r="Q599" s="7">
        <f ca="1" t="shared" si="160"/>
        <v>48.4224</v>
      </c>
      <c r="R599" s="7">
        <f ca="1" t="shared" si="166"/>
        <v>6774.07999999987</v>
      </c>
      <c r="S599" s="14">
        <f ca="1" t="shared" si="149"/>
        <v>-0.0638550191422595</v>
      </c>
      <c r="T599" s="15">
        <f ca="1" t="shared" si="150"/>
        <v>0.594623655913979</v>
      </c>
      <c r="U599" s="14">
        <f ca="1" t="shared" si="151"/>
        <v>0.11818899452786</v>
      </c>
      <c r="V599" s="9">
        <f ca="1" t="shared" si="152"/>
        <v>-3.41498185944591</v>
      </c>
      <c r="W599" s="16">
        <f ca="1" t="shared" si="158"/>
        <v>0.578120236845301</v>
      </c>
      <c r="X599" s="17">
        <f ca="1" t="shared" si="153"/>
        <v>-0.219374635178301</v>
      </c>
      <c r="Y599" s="9">
        <f ca="1" t="shared" si="154"/>
        <v>-0.215879111698722</v>
      </c>
      <c r="Z599" s="5">
        <f ca="1" t="shared" si="155"/>
        <v>0.0328792913431743</v>
      </c>
      <c r="AA599">
        <f ca="1" t="shared" si="165"/>
        <v>0</v>
      </c>
      <c r="AB599">
        <f ca="1" t="shared" si="162"/>
        <v>9803.4896</v>
      </c>
      <c r="AC599">
        <f ca="1" t="shared" si="156"/>
        <v>0</v>
      </c>
      <c r="AD599" s="5">
        <f ca="1" t="shared" si="161"/>
        <v>0</v>
      </c>
      <c r="AE599">
        <f ca="1">IF(X599&gt;=$Y$1,I599,0)</f>
        <v>0</v>
      </c>
    </row>
    <row r="600" spans="1:31">
      <c r="A600" cm="1">
        <f ca="1" t="array" ref="A600">INDEX(Sheet1!$A$2:$J$621,RANDBETWEEN(1,COUNTA(Sheet1!$A$2:$A$621)),COLUMN(A599))</f>
        <v>3275655</v>
      </c>
      <c r="B600" t="str">
        <f ca="1">VLOOKUP($A600,Sheet1!$A$2:$J$621,COLUMN(B600)-COLUMN($B$4)+2,FALSE)</f>
        <v>2025-04-19 15:37:15</v>
      </c>
      <c r="C600" t="str">
        <f ca="1">VLOOKUP($A600,Sheet1!$A$2:$J$621,COLUMN(C600)-COLUMN($B$4)+2,FALSE)</f>
        <v>小单32.36  小双35.28  大双32.36</v>
      </c>
      <c r="D600" t="str">
        <f ca="1">VLOOKUP($A600,Sheet1!$A$2:$J$621,COLUMN(D600)-COLUMN($B$4)+2,FALSE)</f>
        <v>小双</v>
      </c>
      <c r="E600">
        <f ca="1">VLOOKUP($A600,Sheet1!$A$2:$J$621,COLUMN(E600)-COLUMN($B$4)+2,FALSE)</f>
        <v>100</v>
      </c>
      <c r="F600">
        <f ca="1">VLOOKUP($A600,Sheet1!$A$2:$J$621,COLUMN(F600)-COLUMN($B$4)+2,FALSE)</f>
        <v>17</v>
      </c>
      <c r="G600" t="str">
        <f ca="1">VLOOKUP($A600,Sheet1!$A$2:$J$621,COLUMN(G600)-COLUMN($B$4)+2,FALSE)</f>
        <v>大单</v>
      </c>
      <c r="H600">
        <f ca="1">VLOOKUP($A600,Sheet1!$A$2:$J$621,COLUMN(H600)-COLUMN($B$4)+2,FALSE)</f>
        <v>0</v>
      </c>
      <c r="I600">
        <f ca="1">VLOOKUP($A600,Sheet1!$A$2:$J$621,COLUMN(I600)-COLUMN($B$4)+2,FALSE)</f>
        <v>-100</v>
      </c>
      <c r="J600" t="str">
        <f ca="1">VLOOKUP($A600,Sheet1!$A$2:$J$621,COLUMN(J600)-COLUMN($B$4)+2,FALSE)</f>
        <v>否</v>
      </c>
      <c r="K600">
        <f ca="1" t="shared" si="163"/>
        <v>0</v>
      </c>
      <c r="L600" s="7">
        <f ca="1" t="shared" si="164"/>
        <v>0</v>
      </c>
      <c r="M600" s="7" cm="1">
        <f ca="1" t="array" ref="M600">IF(L599="",IF(OR(G599=0,G599=""),M599,""),IF(ROW()&lt;32,"",AVERAGE(IF(OFFSET(L$2,ROW()-31,0,30,1)&lt;&gt;"",OFFSET(L$2,ROW()-31,0,30,1)))))</f>
        <v>0.566666666666667</v>
      </c>
      <c r="N600" s="8">
        <f ca="1" t="shared" si="157"/>
        <v>0.625806451612903</v>
      </c>
      <c r="O600" s="7" cm="1">
        <f ca="1" t="array" ref="O600">IF(L599="",O599,IF(ROW()&lt;32,"",AVERAGE(IF(OFFSET(L$2,ROW()-21,0,20,1)&lt;&gt;"",OFFSET(L$2,ROW()-21,0,20,1)))))</f>
        <v>0.6</v>
      </c>
      <c r="P600" s="8">
        <f ca="1" t="shared" ref="P600:P631" si="167">IF(G599=0,P599,IF(L599="","",IF(ROW()&lt;32,"",IF(ROW()=32,AVERAGE(L569:L598),2/31*L599+(1-2/31)*O600))))</f>
        <v>0.625806451612903</v>
      </c>
      <c r="Q600" s="7">
        <f ca="1" t="shared" ref="Q600:Q631" si="168">IF(OR(F600=13,F600=14),IF(L600=1,-68.1,I600),I600)</f>
        <v>-100</v>
      </c>
      <c r="R600" s="7">
        <f ca="1" t="shared" si="166"/>
        <v>6674.07999999987</v>
      </c>
      <c r="S600" s="14">
        <f ca="1" t="shared" si="149"/>
        <v>-0.0634290248517167</v>
      </c>
      <c r="T600" s="15">
        <f ca="1" t="shared" si="150"/>
        <v>0.625806451612903</v>
      </c>
      <c r="U600" s="14">
        <f ca="1" t="shared" si="151"/>
        <v>0.11818899452786</v>
      </c>
      <c r="V600" s="9">
        <f ca="1" t="shared" si="152"/>
        <v>-3.56815659846153</v>
      </c>
      <c r="W600" s="16">
        <f ca="1" t="shared" si="158"/>
        <v>0.659834624289461</v>
      </c>
      <c r="X600" s="17">
        <f ca="1" t="shared" si="153"/>
        <v>-0.220156312908499</v>
      </c>
      <c r="Y600" s="9">
        <f ca="1" t="shared" si="154"/>
        <v>-0.214315592834017</v>
      </c>
      <c r="Z600" s="5">
        <f ca="1" t="shared" si="155"/>
        <v>0.0314942931532221</v>
      </c>
      <c r="AA600">
        <f ca="1" t="shared" si="165"/>
        <v>0</v>
      </c>
      <c r="AB600">
        <f ca="1" t="shared" si="162"/>
        <v>9803.4896</v>
      </c>
      <c r="AC600">
        <f ca="1" t="shared" si="156"/>
        <v>0</v>
      </c>
      <c r="AD600" s="5">
        <f ca="1" t="shared" si="161"/>
        <v>0</v>
      </c>
      <c r="AE600">
        <f ca="1">IF(X600&gt;=$Y$1,I600,0)</f>
        <v>0</v>
      </c>
    </row>
    <row r="601" spans="1:31">
      <c r="A601" cm="1">
        <f ca="1" t="array" ref="A601">INDEX(Sheet1!$A$2:$J$621,RANDBETWEEN(1,COUNTA(Sheet1!$A$2:$A$621)),COLUMN(A600))</f>
        <v>3275526</v>
      </c>
      <c r="B601" t="str">
        <f ca="1">VLOOKUP($A601,Sheet1!$A$2:$J$621,COLUMN(B601)-COLUMN($B$4)+2,FALSE)</f>
        <v>2025-04-19 08:05:43</v>
      </c>
      <c r="C601" t="str">
        <f ca="1">VLOOKUP($A601,Sheet1!$A$2:$J$621,COLUMN(C601)-COLUMN($B$4)+2,FALSE)</f>
        <v>小单31.45  小双34.28  大单34.28</v>
      </c>
      <c r="D601" t="str">
        <f ca="1">VLOOKUP($A601,Sheet1!$A$2:$J$621,COLUMN(D601)-COLUMN($B$4)+2,FALSE)</f>
        <v>小单</v>
      </c>
      <c r="E601">
        <f ca="1">VLOOKUP($A601,Sheet1!$A$2:$J$621,COLUMN(E601)-COLUMN($B$4)+2,FALSE)</f>
        <v>100.01</v>
      </c>
      <c r="F601">
        <f ca="1">VLOOKUP($A601,Sheet1!$A$2:$J$621,COLUMN(F601)-COLUMN($B$4)+2,FALSE)</f>
        <v>17</v>
      </c>
      <c r="G601" t="str">
        <f ca="1">VLOOKUP($A601,Sheet1!$A$2:$J$621,COLUMN(G601)-COLUMN($B$4)+2,FALSE)</f>
        <v>大单</v>
      </c>
      <c r="H601">
        <f ca="1">VLOOKUP($A601,Sheet1!$A$2:$J$621,COLUMN(H601)-COLUMN($B$4)+2,FALSE)</f>
        <v>148.4324</v>
      </c>
      <c r="I601">
        <f ca="1">VLOOKUP($A601,Sheet1!$A$2:$J$621,COLUMN(I601)-COLUMN($B$4)+2,FALSE)</f>
        <v>48.4224</v>
      </c>
      <c r="J601" t="str">
        <f ca="1">VLOOKUP($A601,Sheet1!$A$2:$J$621,COLUMN(J601)-COLUMN($B$4)+2,FALSE)</f>
        <v>是</v>
      </c>
      <c r="K601">
        <f ca="1" t="shared" si="163"/>
        <v>1</v>
      </c>
      <c r="L601" s="7">
        <f ca="1" t="shared" si="164"/>
        <v>1</v>
      </c>
      <c r="M601" s="7" cm="1">
        <f ca="1" t="array" ref="M601">IF(L600="",IF(OR(G600=0,G600=""),M600,""),IF(ROW()&lt;32,"",AVERAGE(IF(OFFSET(L$2,ROW()-31,0,30,1)&lt;&gt;"",OFFSET(L$2,ROW()-31,0,30,1)))))</f>
        <v>0.6</v>
      </c>
      <c r="N601" s="8">
        <f ca="1" t="shared" si="157"/>
        <v>0.53010752688172</v>
      </c>
      <c r="O601" s="7" cm="1">
        <f ca="1" t="array" ref="O601">IF(L600="",O600,IF(ROW()&lt;32,"",AVERAGE(IF(OFFSET(L$2,ROW()-21,0,20,1)&lt;&gt;"",OFFSET(L$2,ROW()-21,0,20,1)))))</f>
        <v>0.6</v>
      </c>
      <c r="P601" s="8">
        <f ca="1" t="shared" si="167"/>
        <v>0.561290322580645</v>
      </c>
      <c r="Q601" s="7">
        <f ca="1" t="shared" si="168"/>
        <v>48.4224</v>
      </c>
      <c r="R601" s="7">
        <f ca="1" t="shared" si="166"/>
        <v>6722.50239999987</v>
      </c>
      <c r="S601" s="14">
        <f ca="1" t="shared" si="149"/>
        <v>-0.0643169648993258</v>
      </c>
      <c r="T601" s="15">
        <f ca="1" t="shared" si="150"/>
        <v>0.53010752688172</v>
      </c>
      <c r="U601" s="14">
        <f ca="1" t="shared" si="151"/>
        <v>0.112387945750256</v>
      </c>
      <c r="V601" s="9">
        <f ca="1" t="shared" si="152"/>
        <v>-4.03765095385618</v>
      </c>
      <c r="W601" s="16">
        <f ca="1" t="shared" si="158"/>
        <v>0.57811195154528</v>
      </c>
      <c r="X601" s="17">
        <f ca="1" t="shared" si="153"/>
        <v>-0.292943868049621</v>
      </c>
      <c r="Y601" s="9">
        <f ca="1" t="shared" si="154"/>
        <v>-0.217093166930847</v>
      </c>
      <c r="Z601" s="5">
        <f ca="1" t="shared" si="155"/>
        <v>0.034489415310945</v>
      </c>
      <c r="AA601">
        <f ca="1" t="shared" si="165"/>
        <v>0</v>
      </c>
      <c r="AB601">
        <f ca="1" t="shared" si="162"/>
        <v>9803.4896</v>
      </c>
      <c r="AC601">
        <f ca="1" t="shared" si="156"/>
        <v>0</v>
      </c>
      <c r="AD601" s="5">
        <f ca="1" t="shared" si="161"/>
        <v>0</v>
      </c>
      <c r="AE601">
        <f ca="1">IF(X601&gt;=$Y$1,I601,0)</f>
        <v>0</v>
      </c>
    </row>
    <row r="602" spans="1:31">
      <c r="A602" cm="1">
        <f ca="1" t="array" ref="A602">INDEX(Sheet1!$A$2:$J$621,RANDBETWEEN(1,COUNTA(Sheet1!$A$2:$A$621)),COLUMN(A601))</f>
        <v>3275829</v>
      </c>
      <c r="B602" t="str">
        <f ca="1">VLOOKUP($A602,Sheet1!$A$2:$J$621,COLUMN(B602)-COLUMN($B$4)+2,FALSE)</f>
        <v>2025-04-20 02:19:20</v>
      </c>
      <c r="C602" t="str">
        <f ca="1">VLOOKUP($A602,Sheet1!$A$2:$J$621,COLUMN(C602)-COLUMN($B$4)+2,FALSE)</f>
        <v>小单31.45  小双34.28  大单34.28</v>
      </c>
      <c r="D602" t="str">
        <f ca="1">VLOOKUP($A602,Sheet1!$A$2:$J$621,COLUMN(D602)-COLUMN($B$4)+2,FALSE)</f>
        <v>小单</v>
      </c>
      <c r="E602">
        <f ca="1">VLOOKUP($A602,Sheet1!$A$2:$J$621,COLUMN(E602)-COLUMN($B$4)+2,FALSE)</f>
        <v>100.01</v>
      </c>
      <c r="F602">
        <f ca="1">VLOOKUP($A602,Sheet1!$A$2:$J$621,COLUMN(F602)-COLUMN($B$4)+2,FALSE)</f>
        <v>10</v>
      </c>
      <c r="G602" t="str">
        <f ca="1">VLOOKUP($A602,Sheet1!$A$2:$J$621,COLUMN(G602)-COLUMN($B$4)+2,FALSE)</f>
        <v>小双</v>
      </c>
      <c r="H602">
        <f ca="1">VLOOKUP($A602,Sheet1!$A$2:$J$621,COLUMN(H602)-COLUMN($B$4)+2,FALSE)</f>
        <v>148.4324</v>
      </c>
      <c r="I602">
        <f ca="1">VLOOKUP($A602,Sheet1!$A$2:$J$621,COLUMN(I602)-COLUMN($B$4)+2,FALSE)</f>
        <v>48.4224</v>
      </c>
      <c r="J602" t="str">
        <f ca="1">VLOOKUP($A602,Sheet1!$A$2:$J$621,COLUMN(J602)-COLUMN($B$4)+2,FALSE)</f>
        <v>是</v>
      </c>
      <c r="K602">
        <f ca="1" t="shared" si="163"/>
        <v>1</v>
      </c>
      <c r="L602" s="7">
        <f ca="1" t="shared" si="164"/>
        <v>1</v>
      </c>
      <c r="M602" s="7" cm="1">
        <f ca="1" t="array" ref="M602">IF(L601="",IF(OR(G601=0,G601=""),M601,""),IF(ROW()&lt;32,"",AVERAGE(IF(OFFSET(L$2,ROW()-31,0,30,1)&lt;&gt;"",OFFSET(L$2,ROW()-31,0,30,1)))))</f>
        <v>0.6</v>
      </c>
      <c r="N602" s="8">
        <f ca="1" t="shared" si="157"/>
        <v>0.625806451612903</v>
      </c>
      <c r="O602" s="7" cm="1">
        <f ca="1" t="array" ref="O602">IF(L601="",O601,IF(ROW()&lt;32,"",AVERAGE(IF(OFFSET(L$2,ROW()-21,0,20,1)&lt;&gt;"",OFFSET(L$2,ROW()-21,0,20,1)))))</f>
        <v>0.65</v>
      </c>
      <c r="P602" s="8">
        <f ca="1" t="shared" si="167"/>
        <v>0.67258064516129</v>
      </c>
      <c r="Q602" s="7">
        <f ca="1" t="shared" si="168"/>
        <v>48.4224</v>
      </c>
      <c r="R602" s="7">
        <f ca="1" t="shared" si="166"/>
        <v>6770.92479999987</v>
      </c>
      <c r="S602" s="14">
        <f ca="1" t="shared" si="149"/>
        <v>-0.0644456635523759</v>
      </c>
      <c r="T602" s="15">
        <f ca="1" t="shared" si="150"/>
        <v>0.625806451612903</v>
      </c>
      <c r="U602" s="14">
        <f ca="1" t="shared" si="151"/>
        <v>0.112387945750256</v>
      </c>
      <c r="V602" s="9">
        <f ca="1" t="shared" si="152"/>
        <v>-4.28177632561311</v>
      </c>
      <c r="W602" s="16">
        <f ca="1" t="shared" si="158"/>
        <v>0.65983077704106</v>
      </c>
      <c r="X602" s="17">
        <f ca="1" t="shared" si="153"/>
        <v>-0.290083347325414</v>
      </c>
      <c r="Y602" s="9">
        <f ca="1" t="shared" si="154"/>
        <v>-0.217339508856466</v>
      </c>
      <c r="Z602" s="5">
        <f ca="1" t="shared" si="155"/>
        <v>0.0349799890937141</v>
      </c>
      <c r="AA602">
        <f ca="1" t="shared" si="165"/>
        <v>0</v>
      </c>
      <c r="AB602">
        <f ca="1" t="shared" si="162"/>
        <v>9803.4896</v>
      </c>
      <c r="AC602">
        <f ca="1" t="shared" si="156"/>
        <v>0</v>
      </c>
      <c r="AD602" s="5">
        <f ca="1" t="shared" si="161"/>
        <v>0</v>
      </c>
      <c r="AE602">
        <f ca="1">IF(X602&gt;=$Y$1,I602,0)</f>
        <v>0</v>
      </c>
    </row>
    <row r="603" spans="1:31">
      <c r="A603" cm="1">
        <f ca="1" t="array" ref="A603">INDEX(Sheet1!$A$2:$J$621,RANDBETWEEN(1,COUNTA(Sheet1!$A$2:$A$621)),COLUMN(A602))</f>
        <v>3275432</v>
      </c>
      <c r="B603" t="str">
        <f ca="1">VLOOKUP($A603,Sheet1!$A$2:$J$621,COLUMN(B603)-COLUMN($B$4)+2,FALSE)</f>
        <v>2025-04-19 02:36:45</v>
      </c>
      <c r="C603" t="str">
        <f ca="1">VLOOKUP($A603,Sheet1!$A$2:$J$621,COLUMN(C603)-COLUMN($B$4)+2,FALSE)</f>
        <v>小单32.36  大双32.36  大单35.28</v>
      </c>
      <c r="D603" t="str">
        <f ca="1">VLOOKUP($A603,Sheet1!$A$2:$J$621,COLUMN(D603)-COLUMN($B$4)+2,FALSE)</f>
        <v>大单</v>
      </c>
      <c r="E603">
        <f ca="1">VLOOKUP($A603,Sheet1!$A$2:$J$621,COLUMN(E603)-COLUMN($B$4)+2,FALSE)</f>
        <v>100</v>
      </c>
      <c r="F603">
        <f ca="1">VLOOKUP($A603,Sheet1!$A$2:$J$621,COLUMN(F603)-COLUMN($B$4)+2,FALSE)</f>
        <v>11</v>
      </c>
      <c r="G603" t="str">
        <f ca="1">VLOOKUP($A603,Sheet1!$A$2:$J$621,COLUMN(G603)-COLUMN($B$4)+2,FALSE)</f>
        <v>小单</v>
      </c>
      <c r="H603">
        <f ca="1">VLOOKUP($A603,Sheet1!$A$2:$J$621,COLUMN(H603)-COLUMN($B$4)+2,FALSE)</f>
        <v>152.7392</v>
      </c>
      <c r="I603">
        <f ca="1">VLOOKUP($A603,Sheet1!$A$2:$J$621,COLUMN(I603)-COLUMN($B$4)+2,FALSE)</f>
        <v>52.7392</v>
      </c>
      <c r="J603" t="str">
        <f ca="1">VLOOKUP($A603,Sheet1!$A$2:$J$621,COLUMN(J603)-COLUMN($B$4)+2,FALSE)</f>
        <v>是</v>
      </c>
      <c r="K603">
        <f ca="1" t="shared" si="163"/>
        <v>1</v>
      </c>
      <c r="L603" s="7">
        <f ca="1" t="shared" si="164"/>
        <v>1</v>
      </c>
      <c r="M603" s="7" cm="1">
        <f ca="1" t="array" ref="M603">IF(L602="",IF(OR(G602=0,G602=""),M602,""),IF(ROW()&lt;32,"",AVERAGE(IF(OFFSET(L$2,ROW()-31,0,30,1)&lt;&gt;"",OFFSET(L$2,ROW()-31,0,30,1)))))</f>
        <v>0.633333333333333</v>
      </c>
      <c r="N603" s="8">
        <f ca="1" t="shared" si="157"/>
        <v>0.625806451612903</v>
      </c>
      <c r="O603" s="7" cm="1">
        <f ca="1" t="array" ref="O603">IF(L602="",O602,IF(ROW()&lt;32,"",AVERAGE(IF(OFFSET(L$2,ROW()-21,0,20,1)&lt;&gt;"",OFFSET(L$2,ROW()-21,0,20,1)))))</f>
        <v>0.7</v>
      </c>
      <c r="P603" s="8">
        <f ca="1" t="shared" si="167"/>
        <v>0.719354838709677</v>
      </c>
      <c r="Q603" s="7">
        <f ca="1" t="shared" si="168"/>
        <v>52.7392</v>
      </c>
      <c r="R603" s="7">
        <f ca="1" t="shared" si="166"/>
        <v>6823.66399999987</v>
      </c>
      <c r="S603" s="14">
        <f ca="1" t="shared" si="149"/>
        <v>-0.0444067465548307</v>
      </c>
      <c r="T603" s="15">
        <f ca="1" t="shared" si="150"/>
        <v>0.625806451612903</v>
      </c>
      <c r="U603" s="14">
        <f ca="1" t="shared" si="151"/>
        <v>0.101254054567132</v>
      </c>
      <c r="V603" s="9">
        <f ca="1" t="shared" si="152"/>
        <v>-4.28736664331055</v>
      </c>
      <c r="W603" s="16">
        <f ca="1" t="shared" si="158"/>
        <v>0.656510314908543</v>
      </c>
      <c r="X603" s="17">
        <f ca="1" t="shared" si="153"/>
        <v>-0.281622582854209</v>
      </c>
      <c r="Y603" s="9">
        <f ca="1" t="shared" si="154"/>
        <v>-0.217279954330319</v>
      </c>
      <c r="Z603" s="5">
        <f ca="1" t="shared" si="155"/>
        <v>0.0348687968244517</v>
      </c>
      <c r="AA603">
        <f ca="1" t="shared" si="165"/>
        <v>0</v>
      </c>
      <c r="AB603">
        <f ca="1" t="shared" si="162"/>
        <v>9803.4896</v>
      </c>
      <c r="AC603">
        <f ca="1" t="shared" si="156"/>
        <v>0</v>
      </c>
      <c r="AD603" s="5">
        <f ca="1" t="shared" si="161"/>
        <v>0</v>
      </c>
      <c r="AE603">
        <f ca="1">IF(X603&gt;=$Y$1,I603,0)</f>
        <v>0</v>
      </c>
    </row>
    <row r="604" spans="1:31">
      <c r="A604" cm="1">
        <f ca="1" t="array" ref="A604">INDEX(Sheet1!$A$2:$J$621,RANDBETWEEN(1,COUNTA(Sheet1!$A$2:$A$621)),COLUMN(A603))</f>
        <v>3275457</v>
      </c>
      <c r="B604" t="str">
        <f ca="1">VLOOKUP($A604,Sheet1!$A$2:$J$621,COLUMN(B604)-COLUMN($B$4)+2,FALSE)</f>
        <v>2025-04-19 04:04:13</v>
      </c>
      <c r="C604" t="str">
        <f ca="1">VLOOKUP($A604,Sheet1!$A$2:$J$621,COLUMN(C604)-COLUMN($B$4)+2,FALSE)</f>
        <v>小单31.45  小双34.28  大单34.28</v>
      </c>
      <c r="D604" t="str">
        <f ca="1">VLOOKUP($A604,Sheet1!$A$2:$J$621,COLUMN(D604)-COLUMN($B$4)+2,FALSE)</f>
        <v>小单</v>
      </c>
      <c r="E604">
        <f ca="1">VLOOKUP($A604,Sheet1!$A$2:$J$621,COLUMN(E604)-COLUMN($B$4)+2,FALSE)</f>
        <v>100.01</v>
      </c>
      <c r="F604">
        <f ca="1">VLOOKUP($A604,Sheet1!$A$2:$J$621,COLUMN(F604)-COLUMN($B$4)+2,FALSE)</f>
        <v>13</v>
      </c>
      <c r="G604" t="str">
        <f ca="1">VLOOKUP($A604,Sheet1!$A$2:$J$621,COLUMN(G604)-COLUMN($B$4)+2,FALSE)</f>
        <v>小单</v>
      </c>
      <c r="H604">
        <f ca="1">VLOOKUP($A604,Sheet1!$A$2:$J$621,COLUMN(H604)-COLUMN($B$4)+2,FALSE)</f>
        <v>0</v>
      </c>
      <c r="I604">
        <f ca="1">VLOOKUP($A604,Sheet1!$A$2:$J$621,COLUMN(I604)-COLUMN($B$4)+2,FALSE)</f>
        <v>-100.01</v>
      </c>
      <c r="J604" t="str">
        <f ca="1">VLOOKUP($A604,Sheet1!$A$2:$J$621,COLUMN(J604)-COLUMN($B$4)+2,FALSE)</f>
        <v>否</v>
      </c>
      <c r="K604">
        <f ca="1" t="shared" si="163"/>
        <v>0</v>
      </c>
      <c r="L604" s="7">
        <f ca="1" t="shared" si="164"/>
        <v>1</v>
      </c>
      <c r="M604" s="7" cm="1">
        <f ca="1" t="array" ref="M604">IF(L603="",IF(OR(G603=0,G603=""),M603,""),IF(ROW()&lt;32,"",AVERAGE(IF(OFFSET(L$2,ROW()-31,0,30,1)&lt;&gt;"",OFFSET(L$2,ROW()-31,0,30,1)))))</f>
        <v>0.666666666666667</v>
      </c>
      <c r="N604" s="8">
        <f ca="1" t="shared" si="157"/>
        <v>0.656989247311828</v>
      </c>
      <c r="O604" s="7" cm="1">
        <f ca="1" t="array" ref="O604">IF(L603="",O603,IF(ROW()&lt;32,"",AVERAGE(IF(OFFSET(L$2,ROW()-21,0,20,1)&lt;&gt;"",OFFSET(L$2,ROW()-21,0,20,1)))))</f>
        <v>0.75</v>
      </c>
      <c r="P604" s="8">
        <f ca="1" t="shared" si="167"/>
        <v>0.766129032258065</v>
      </c>
      <c r="Q604" s="7">
        <f ca="1" t="shared" si="168"/>
        <v>-68.1</v>
      </c>
      <c r="R604" s="7">
        <f ca="1" t="shared" si="166"/>
        <v>6755.56399999987</v>
      </c>
      <c r="S604" s="14">
        <f ca="1" t="shared" si="149"/>
        <v>-0.0231760880513267</v>
      </c>
      <c r="T604" s="15">
        <f ca="1" t="shared" si="150"/>
        <v>0.656989247311828</v>
      </c>
      <c r="U604" s="14">
        <f ca="1" t="shared" si="151"/>
        <v>0.101254054567132</v>
      </c>
      <c r="V604" s="9">
        <f ca="1" t="shared" si="152"/>
        <v>-3.73166379935158</v>
      </c>
      <c r="W604" s="16">
        <f ca="1" t="shared" si="158"/>
        <v>0.755170201241615</v>
      </c>
      <c r="X604" s="17">
        <f ca="1" t="shared" si="153"/>
        <v>-0.203580553134169</v>
      </c>
      <c r="Y604" s="9">
        <f ca="1" t="shared" si="154"/>
        <v>-0.213977113667318</v>
      </c>
      <c r="Z604" s="5">
        <f ca="1" t="shared" si="155"/>
        <v>0.0311151959795086</v>
      </c>
      <c r="AA604">
        <f ca="1" t="shared" si="165"/>
        <v>0</v>
      </c>
      <c r="AB604">
        <f ca="1" t="shared" si="162"/>
        <v>9803.4896</v>
      </c>
      <c r="AC604">
        <f ca="1" t="shared" si="156"/>
        <v>0</v>
      </c>
      <c r="AD604" s="5">
        <f ca="1" t="shared" si="161"/>
        <v>0</v>
      </c>
      <c r="AE604">
        <f ca="1">IF(X604&gt;=$Y$1,I604,0)</f>
        <v>0</v>
      </c>
    </row>
    <row r="605" spans="1:31">
      <c r="A605" cm="1">
        <f ca="1" t="array" ref="A605">INDEX(Sheet1!$A$2:$J$621,RANDBETWEEN(1,COUNTA(Sheet1!$A$2:$A$621)),COLUMN(A604))</f>
        <v>3275688</v>
      </c>
      <c r="B605" t="str">
        <f ca="1">VLOOKUP($A605,Sheet1!$A$2:$J$621,COLUMN(B605)-COLUMN($B$4)+2,FALSE)</f>
        <v>2025-04-19 17:32:52</v>
      </c>
      <c r="C605" t="str">
        <f ca="1">VLOOKUP($A605,Sheet1!$A$2:$J$621,COLUMN(C605)-COLUMN($B$4)+2,FALSE)</f>
        <v>小单32.36  小双35.28  大双32.36</v>
      </c>
      <c r="D605" t="str">
        <f ca="1">VLOOKUP($A605,Sheet1!$A$2:$J$621,COLUMN(D605)-COLUMN($B$4)+2,FALSE)</f>
        <v>小双</v>
      </c>
      <c r="E605">
        <f ca="1">VLOOKUP($A605,Sheet1!$A$2:$J$621,COLUMN(E605)-COLUMN($B$4)+2,FALSE)</f>
        <v>100</v>
      </c>
      <c r="F605">
        <f ca="1">VLOOKUP($A605,Sheet1!$A$2:$J$621,COLUMN(F605)-COLUMN($B$4)+2,FALSE)</f>
        <v>7</v>
      </c>
      <c r="G605" t="str">
        <f ca="1">VLOOKUP($A605,Sheet1!$A$2:$J$621,COLUMN(G605)-COLUMN($B$4)+2,FALSE)</f>
        <v>小单</v>
      </c>
      <c r="H605">
        <f ca="1">VLOOKUP($A605,Sheet1!$A$2:$J$621,COLUMN(H605)-COLUMN($B$4)+2,FALSE)</f>
        <v>152.7392</v>
      </c>
      <c r="I605">
        <f ca="1">VLOOKUP($A605,Sheet1!$A$2:$J$621,COLUMN(I605)-COLUMN($B$4)+2,FALSE)</f>
        <v>52.7392</v>
      </c>
      <c r="J605" t="str">
        <f ca="1">VLOOKUP($A605,Sheet1!$A$2:$J$621,COLUMN(J605)-COLUMN($B$4)+2,FALSE)</f>
        <v>是</v>
      </c>
      <c r="K605">
        <f ca="1" t="shared" si="163"/>
        <v>1</v>
      </c>
      <c r="L605" s="7">
        <f ca="1" t="shared" si="164"/>
        <v>1</v>
      </c>
      <c r="M605" s="7" cm="1">
        <f ca="1" t="array" ref="M605">IF(L604="",IF(OR(G604=0,G604=""),M604,""),IF(ROW()&lt;32,"",AVERAGE(IF(OFFSET(L$2,ROW()-31,0,30,1)&lt;&gt;"",OFFSET(L$2,ROW()-31,0,30,1)))))</f>
        <v>0.666666666666667</v>
      </c>
      <c r="N605" s="8">
        <f ca="1" t="shared" si="157"/>
        <v>0.688172043010753</v>
      </c>
      <c r="O605" s="7" cm="1">
        <f ca="1" t="array" ref="O605">IF(L604="",O604,IF(ROW()&lt;32,"",AVERAGE(IF(OFFSET(L$2,ROW()-21,0,20,1)&lt;&gt;"",OFFSET(L$2,ROW()-21,0,20,1)))))</f>
        <v>0.75</v>
      </c>
      <c r="P605" s="8">
        <f ca="1" t="shared" si="167"/>
        <v>0.766129032258065</v>
      </c>
      <c r="Q605" s="7">
        <f ca="1" t="shared" si="168"/>
        <v>52.7392</v>
      </c>
      <c r="R605" s="7">
        <f ca="1" t="shared" si="166"/>
        <v>6808.30319999987</v>
      </c>
      <c r="S605" s="14">
        <f ca="1" t="shared" si="149"/>
        <v>-0.040174391507161</v>
      </c>
      <c r="T605" s="15">
        <f ca="1" t="shared" si="150"/>
        <v>0.688172043010753</v>
      </c>
      <c r="U605" s="14">
        <f ca="1" t="shared" si="151"/>
        <v>0.101254054567132</v>
      </c>
      <c r="V605" s="9">
        <f ca="1" t="shared" si="152"/>
        <v>-3.44119122900633</v>
      </c>
      <c r="W605" s="16">
        <f ca="1" t="shared" si="158"/>
        <v>0.755170201241615</v>
      </c>
      <c r="X605" s="17">
        <f ca="1" t="shared" si="153"/>
        <v>-0.173396227996609</v>
      </c>
      <c r="Y605" s="9">
        <f ca="1" t="shared" si="154"/>
        <v>-0.210840899346753</v>
      </c>
      <c r="Z605" s="5">
        <f ca="1" t="shared" si="155"/>
        <v>0.0302949679353947</v>
      </c>
      <c r="AA605">
        <f ca="1" t="shared" si="165"/>
        <v>0</v>
      </c>
      <c r="AB605">
        <f ca="1" t="shared" si="162"/>
        <v>9803.4896</v>
      </c>
      <c r="AC605">
        <f ca="1" t="shared" si="156"/>
        <v>1</v>
      </c>
      <c r="AD605" s="5">
        <f ca="1" t="shared" si="161"/>
        <v>0</v>
      </c>
      <c r="AE605">
        <f ca="1">IF(X605&gt;=$Y$1,I605,0)</f>
        <v>0</v>
      </c>
    </row>
    <row r="606" spans="1:31">
      <c r="A606" cm="1">
        <f ca="1" t="array" ref="A606">INDEX(Sheet1!$A$2:$J$621,RANDBETWEEN(1,COUNTA(Sheet1!$A$2:$A$621)),COLUMN(A605))</f>
        <v>3275795</v>
      </c>
      <c r="B606" t="str">
        <f ca="1">VLOOKUP($A606,Sheet1!$A$2:$J$621,COLUMN(B606)-COLUMN($B$4)+2,FALSE)</f>
        <v>2025-04-20 00:20:20</v>
      </c>
      <c r="C606" t="str">
        <f ca="1">VLOOKUP($A606,Sheet1!$A$2:$J$621,COLUMN(C606)-COLUMN($B$4)+2,FALSE)</f>
        <v>大双31.45  小双34.28  大单34.28</v>
      </c>
      <c r="D606" t="str">
        <f ca="1">VLOOKUP($A606,Sheet1!$A$2:$J$621,COLUMN(D606)-COLUMN($B$4)+2,FALSE)</f>
        <v>大双</v>
      </c>
      <c r="E606">
        <f ca="1">VLOOKUP($A606,Sheet1!$A$2:$J$621,COLUMN(E606)-COLUMN($B$4)+2,FALSE)</f>
        <v>100.01</v>
      </c>
      <c r="F606">
        <f ca="1">VLOOKUP($A606,Sheet1!$A$2:$J$621,COLUMN(F606)-COLUMN($B$4)+2,FALSE)</f>
        <v>10</v>
      </c>
      <c r="G606" t="str">
        <f ca="1">VLOOKUP($A606,Sheet1!$A$2:$J$621,COLUMN(G606)-COLUMN($B$4)+2,FALSE)</f>
        <v>小双</v>
      </c>
      <c r="H606">
        <f ca="1">VLOOKUP($A606,Sheet1!$A$2:$J$621,COLUMN(H606)-COLUMN($B$4)+2,FALSE)</f>
        <v>148.4324</v>
      </c>
      <c r="I606">
        <f ca="1">VLOOKUP($A606,Sheet1!$A$2:$J$621,COLUMN(I606)-COLUMN($B$4)+2,FALSE)</f>
        <v>48.4224</v>
      </c>
      <c r="J606" t="str">
        <f ca="1">VLOOKUP($A606,Sheet1!$A$2:$J$621,COLUMN(J606)-COLUMN($B$4)+2,FALSE)</f>
        <v>是</v>
      </c>
      <c r="K606">
        <f ca="1" t="shared" si="163"/>
        <v>1</v>
      </c>
      <c r="L606" s="7">
        <f ca="1" t="shared" si="164"/>
        <v>1</v>
      </c>
      <c r="M606" s="7" cm="1">
        <f ca="1" t="array" ref="M606">IF(L605="",IF(OR(G605=0,G605=""),M605,""),IF(ROW()&lt;32,"",AVERAGE(IF(OFFSET(L$2,ROW()-31,0,30,1)&lt;&gt;"",OFFSET(L$2,ROW()-31,0,30,1)))))</f>
        <v>0.7</v>
      </c>
      <c r="N606" s="8">
        <f ca="1" t="shared" si="157"/>
        <v>0.688172043010753</v>
      </c>
      <c r="O606" s="7" cm="1">
        <f ca="1" t="array" ref="O606">IF(L605="",O605,IF(ROW()&lt;32,"",AVERAGE(IF(OFFSET(L$2,ROW()-21,0,20,1)&lt;&gt;"",OFFSET(L$2,ROW()-21,0,20,1)))))</f>
        <v>0.75</v>
      </c>
      <c r="P606" s="8">
        <f ca="1" t="shared" si="167"/>
        <v>0.766129032258065</v>
      </c>
      <c r="Q606" s="7">
        <f ca="1" t="shared" si="168"/>
        <v>48.4224</v>
      </c>
      <c r="R606" s="7">
        <f ca="1" t="shared" si="166"/>
        <v>6856.72559999987</v>
      </c>
      <c r="S606" s="14">
        <f ca="1" t="shared" si="149"/>
        <v>-0.0187395677261792</v>
      </c>
      <c r="T606" s="15">
        <f ca="1" t="shared" si="150"/>
        <v>0.688172043010753</v>
      </c>
      <c r="U606" s="14">
        <f ca="1" t="shared" si="151"/>
        <v>0.101254054567132</v>
      </c>
      <c r="V606" s="9">
        <f ca="1" t="shared" si="152"/>
        <v>-3.01875446257556</v>
      </c>
      <c r="W606" s="16">
        <f ca="1" t="shared" si="158"/>
        <v>0.755150868713804</v>
      </c>
      <c r="X606" s="17">
        <f ca="1" t="shared" si="153"/>
        <v>-0.124724037472019</v>
      </c>
      <c r="Y606" s="9">
        <f ca="1" t="shared" si="154"/>
        <v>-0.20762268751075</v>
      </c>
      <c r="Z606" s="5">
        <f ca="1" t="shared" si="155"/>
        <v>0.0339264819937601</v>
      </c>
      <c r="AA606">
        <f ca="1" t="shared" si="165"/>
        <v>0</v>
      </c>
      <c r="AB606">
        <f ca="1" t="shared" si="162"/>
        <v>9803.4896</v>
      </c>
      <c r="AC606">
        <f ca="1" t="shared" si="156"/>
        <v>0</v>
      </c>
      <c r="AD606" s="5">
        <f ca="1" t="shared" si="161"/>
        <v>0</v>
      </c>
      <c r="AE606">
        <f ca="1">IF(X606&gt;=$Y$1,I606,0)</f>
        <v>0</v>
      </c>
    </row>
    <row r="607" spans="1:31">
      <c r="A607" cm="1">
        <f ca="1" t="array" ref="A607">INDEX(Sheet1!$A$2:$J$621,RANDBETWEEN(1,COUNTA(Sheet1!$A$2:$A$621)),COLUMN(A606))</f>
        <v>3275576</v>
      </c>
      <c r="B607" t="str">
        <f ca="1">VLOOKUP($A607,Sheet1!$A$2:$J$621,COLUMN(B607)-COLUMN($B$4)+2,FALSE)</f>
        <v>2025-04-19 11:00:51</v>
      </c>
      <c r="C607" t="str">
        <f ca="1">VLOOKUP($A607,Sheet1!$A$2:$J$621,COLUMN(C607)-COLUMN($B$4)+2,FALSE)</f>
        <v>小单32.36  大双32.36  大单35.28</v>
      </c>
      <c r="D607" t="str">
        <f ca="1">VLOOKUP($A607,Sheet1!$A$2:$J$621,COLUMN(D607)-COLUMN($B$4)+2,FALSE)</f>
        <v>大单</v>
      </c>
      <c r="E607">
        <f ca="1">VLOOKUP($A607,Sheet1!$A$2:$J$621,COLUMN(E607)-COLUMN($B$4)+2,FALSE)</f>
        <v>100</v>
      </c>
      <c r="F607">
        <f ca="1">VLOOKUP($A607,Sheet1!$A$2:$J$621,COLUMN(F607)-COLUMN($B$4)+2,FALSE)</f>
        <v>15</v>
      </c>
      <c r="G607" t="str">
        <f ca="1">VLOOKUP($A607,Sheet1!$A$2:$J$621,COLUMN(G607)-COLUMN($B$4)+2,FALSE)</f>
        <v>大单</v>
      </c>
      <c r="H607">
        <f ca="1">VLOOKUP($A607,Sheet1!$A$2:$J$621,COLUMN(H607)-COLUMN($B$4)+2,FALSE)</f>
        <v>152.7624</v>
      </c>
      <c r="I607">
        <f ca="1">VLOOKUP($A607,Sheet1!$A$2:$J$621,COLUMN(I607)-COLUMN($B$4)+2,FALSE)</f>
        <v>52.7624</v>
      </c>
      <c r="J607" t="str">
        <f ca="1">VLOOKUP($A607,Sheet1!$A$2:$J$621,COLUMN(J607)-COLUMN($B$4)+2,FALSE)</f>
        <v>是</v>
      </c>
      <c r="K607">
        <f ca="1" t="shared" si="163"/>
        <v>1</v>
      </c>
      <c r="L607" s="7">
        <f ca="1" t="shared" si="164"/>
        <v>1</v>
      </c>
      <c r="M607" s="7" cm="1">
        <f ca="1" t="array" ref="M607">IF(L606="",IF(OR(G606=0,G606=""),M606,""),IF(ROW()&lt;32,"",AVERAGE(IF(OFFSET(L$2,ROW()-31,0,30,1)&lt;&gt;"",OFFSET(L$2,ROW()-31,0,30,1)))))</f>
        <v>0.7</v>
      </c>
      <c r="N607" s="8">
        <f ca="1" t="shared" si="157"/>
        <v>0.719354838709677</v>
      </c>
      <c r="O607" s="7" cm="1">
        <f ca="1" t="array" ref="O607">IF(L606="",O606,IF(ROW()&lt;32,"",AVERAGE(IF(OFFSET(L$2,ROW()-21,0,20,1)&lt;&gt;"",OFFSET(L$2,ROW()-21,0,20,1)))))</f>
        <v>0.8</v>
      </c>
      <c r="P607" s="8">
        <f ca="1" t="shared" si="167"/>
        <v>0.812903225806452</v>
      </c>
      <c r="Q607" s="7">
        <f ca="1" t="shared" si="168"/>
        <v>52.7624</v>
      </c>
      <c r="R607" s="7">
        <f ca="1" t="shared" si="166"/>
        <v>6909.48799999987</v>
      </c>
      <c r="S607" s="14">
        <f ca="1" t="shared" si="149"/>
        <v>-0.0192189288795557</v>
      </c>
      <c r="T607" s="15">
        <f ca="1" t="shared" si="150"/>
        <v>0.719354838709677</v>
      </c>
      <c r="U607" s="14">
        <f ca="1" t="shared" si="151"/>
        <v>0.101254054567132</v>
      </c>
      <c r="V607" s="9">
        <f ca="1" t="shared" si="152"/>
        <v>-2.70742217513975</v>
      </c>
      <c r="W607" s="16">
        <f ca="1" t="shared" si="158"/>
        <v>0.867816190173174</v>
      </c>
      <c r="X607" s="17">
        <f ca="1" t="shared" si="153"/>
        <v>-0.0762315257887281</v>
      </c>
      <c r="Y607" s="9">
        <f ca="1" t="shared" si="154"/>
        <v>-0.202268509161998</v>
      </c>
      <c r="Z607" s="5">
        <f ca="1" t="shared" si="155"/>
        <v>0.0408571365564716</v>
      </c>
      <c r="AA607">
        <f ca="1" t="shared" si="165"/>
        <v>0</v>
      </c>
      <c r="AB607">
        <f ca="1" t="shared" si="162"/>
        <v>9803.4896</v>
      </c>
      <c r="AC607">
        <f ca="1" t="shared" si="156"/>
        <v>0</v>
      </c>
      <c r="AD607" s="5">
        <f ca="1" t="shared" si="161"/>
        <v>0</v>
      </c>
      <c r="AE607">
        <f ca="1">IF(X607&gt;=$Y$1,I607,0)</f>
        <v>0</v>
      </c>
    </row>
    <row r="608" spans="1:31">
      <c r="A608" cm="1">
        <f ca="1" t="array" ref="A608">INDEX(Sheet1!$A$2:$J$621,RANDBETWEEN(1,COUNTA(Sheet1!$A$2:$A$621)),COLUMN(A607))</f>
        <v>3275806</v>
      </c>
      <c r="B608" t="str">
        <f ca="1">VLOOKUP($A608,Sheet1!$A$2:$J$621,COLUMN(B608)-COLUMN($B$4)+2,FALSE)</f>
        <v>2025-04-20 00:58:40</v>
      </c>
      <c r="C608" t="str">
        <f ca="1">VLOOKUP($A608,Sheet1!$A$2:$J$621,COLUMN(C608)-COLUMN($B$4)+2,FALSE)</f>
        <v>大双31.45  小双34.28  大单34.28</v>
      </c>
      <c r="D608" t="str">
        <f ca="1">VLOOKUP($A608,Sheet1!$A$2:$J$621,COLUMN(D608)-COLUMN($B$4)+2,FALSE)</f>
        <v>大双</v>
      </c>
      <c r="E608">
        <f ca="1">VLOOKUP($A608,Sheet1!$A$2:$J$621,COLUMN(E608)-COLUMN($B$4)+2,FALSE)</f>
        <v>100.01</v>
      </c>
      <c r="F608">
        <f ca="1">VLOOKUP($A608,Sheet1!$A$2:$J$621,COLUMN(F608)-COLUMN($B$4)+2,FALSE)</f>
        <v>11</v>
      </c>
      <c r="G608" t="str">
        <f ca="1">VLOOKUP($A608,Sheet1!$A$2:$J$621,COLUMN(G608)-COLUMN($B$4)+2,FALSE)</f>
        <v>小单</v>
      </c>
      <c r="H608">
        <f ca="1">VLOOKUP($A608,Sheet1!$A$2:$J$621,COLUMN(H608)-COLUMN($B$4)+2,FALSE)</f>
        <v>0</v>
      </c>
      <c r="I608">
        <f ca="1">VLOOKUP($A608,Sheet1!$A$2:$J$621,COLUMN(I608)-COLUMN($B$4)+2,FALSE)</f>
        <v>-100.01</v>
      </c>
      <c r="J608" t="str">
        <f ca="1">VLOOKUP($A608,Sheet1!$A$2:$J$621,COLUMN(J608)-COLUMN($B$4)+2,FALSE)</f>
        <v>否</v>
      </c>
      <c r="K608">
        <f ca="1" t="shared" si="163"/>
        <v>0</v>
      </c>
      <c r="L608" s="7">
        <f ca="1" t="shared" si="164"/>
        <v>0</v>
      </c>
      <c r="M608" s="7" cm="1">
        <f ca="1" t="array" ref="M608">IF(L607="",IF(OR(G607=0,G607=""),M607,""),IF(ROW()&lt;32,"",AVERAGE(IF(OFFSET(L$2,ROW()-31,0,30,1)&lt;&gt;"",OFFSET(L$2,ROW()-31,0,30,1)))))</f>
        <v>0.666666666666667</v>
      </c>
      <c r="N608" s="8">
        <f ca="1" t="shared" si="157"/>
        <v>0.719354838709677</v>
      </c>
      <c r="O608" s="7" cm="1">
        <f ca="1" t="array" ref="O608">IF(L607="",O607,IF(ROW()&lt;32,"",AVERAGE(IF(OFFSET(L$2,ROW()-21,0,20,1)&lt;&gt;"",OFFSET(L$2,ROW()-21,0,20,1)))))</f>
        <v>0.8</v>
      </c>
      <c r="P608" s="8">
        <f ca="1" t="shared" si="167"/>
        <v>0.812903225806452</v>
      </c>
      <c r="Q608" s="7">
        <f ca="1" t="shared" si="168"/>
        <v>-100.01</v>
      </c>
      <c r="R608" s="7">
        <f ca="1" t="shared" si="166"/>
        <v>6809.47799999987</v>
      </c>
      <c r="S608" s="14">
        <f ca="1" t="shared" si="149"/>
        <v>-0.0190717374336052</v>
      </c>
      <c r="T608" s="15">
        <f ca="1" t="shared" si="150"/>
        <v>0.719354838709677</v>
      </c>
      <c r="U608" s="14">
        <f ca="1" t="shared" si="151"/>
        <v>0.101254054567132</v>
      </c>
      <c r="V608" s="9">
        <f ca="1" t="shared" si="152"/>
        <v>-2.46583699630413</v>
      </c>
      <c r="W608" s="16">
        <f ca="1" t="shared" si="158"/>
        <v>0.867816190173174</v>
      </c>
      <c r="X608" s="17">
        <f ca="1" t="shared" si="153"/>
        <v>-0.0520288504713816</v>
      </c>
      <c r="Y608" s="9">
        <f ca="1" t="shared" si="154"/>
        <v>-0.197347310653766</v>
      </c>
      <c r="Z608" s="5">
        <f ca="1" t="shared" si="155"/>
        <v>0.0489618212341523</v>
      </c>
      <c r="AA608">
        <f ca="1" t="shared" si="165"/>
        <v>0</v>
      </c>
      <c r="AB608">
        <f ca="1" t="shared" si="162"/>
        <v>9803.4896</v>
      </c>
      <c r="AC608">
        <f ca="1" t="shared" si="156"/>
        <v>0</v>
      </c>
      <c r="AD608" s="5">
        <f ca="1" t="shared" si="161"/>
        <v>0</v>
      </c>
      <c r="AE608">
        <f ca="1">IF(X608&gt;=$Y$1,I608,0)</f>
        <v>0</v>
      </c>
    </row>
    <row r="609" spans="1:31">
      <c r="A609" cm="1">
        <f ca="1" t="array" ref="A609">INDEX(Sheet1!$A$2:$J$621,RANDBETWEEN(1,COUNTA(Sheet1!$A$2:$A$621)),COLUMN(A608))</f>
        <v>3275630</v>
      </c>
      <c r="B609" t="str">
        <f ca="1">VLOOKUP($A609,Sheet1!$A$2:$J$621,COLUMN(B609)-COLUMN($B$4)+2,FALSE)</f>
        <v>2025-04-19 14:09:44</v>
      </c>
      <c r="C609" t="str">
        <f ca="1">VLOOKUP($A609,Sheet1!$A$2:$J$621,COLUMN(C609)-COLUMN($B$4)+2,FALSE)</f>
        <v>大双31.45  小双34.28  大单34.28</v>
      </c>
      <c r="D609" t="str">
        <f ca="1">VLOOKUP($A609,Sheet1!$A$2:$J$621,COLUMN(D609)-COLUMN($B$4)+2,FALSE)</f>
        <v>大双</v>
      </c>
      <c r="E609">
        <f ca="1">VLOOKUP($A609,Sheet1!$A$2:$J$621,COLUMN(E609)-COLUMN($B$4)+2,FALSE)</f>
        <v>100.01</v>
      </c>
      <c r="F609">
        <f ca="1">VLOOKUP($A609,Sheet1!$A$2:$J$621,COLUMN(F609)-COLUMN($B$4)+2,FALSE)</f>
        <v>21</v>
      </c>
      <c r="G609" t="str">
        <f ca="1">VLOOKUP($A609,Sheet1!$A$2:$J$621,COLUMN(G609)-COLUMN($B$4)+2,FALSE)</f>
        <v>大单</v>
      </c>
      <c r="H609">
        <f ca="1">VLOOKUP($A609,Sheet1!$A$2:$J$621,COLUMN(H609)-COLUMN($B$4)+2,FALSE)</f>
        <v>148.4324</v>
      </c>
      <c r="I609">
        <f ca="1">VLOOKUP($A609,Sheet1!$A$2:$J$621,COLUMN(I609)-COLUMN($B$4)+2,FALSE)</f>
        <v>48.4224</v>
      </c>
      <c r="J609" t="str">
        <f ca="1">VLOOKUP($A609,Sheet1!$A$2:$J$621,COLUMN(J609)-COLUMN($B$4)+2,FALSE)</f>
        <v>是</v>
      </c>
      <c r="K609">
        <f ca="1" t="shared" si="163"/>
        <v>1</v>
      </c>
      <c r="L609" s="7">
        <f ca="1" t="shared" si="164"/>
        <v>1</v>
      </c>
      <c r="M609" s="7" cm="1">
        <f ca="1" t="array" ref="M609">IF(L608="",IF(OR(G608=0,G608=""),M608,""),IF(ROW()&lt;32,"",AVERAGE(IF(OFFSET(L$2,ROW()-31,0,30,1)&lt;&gt;"",OFFSET(L$2,ROW()-31,0,30,1)))))</f>
        <v>0.666666666666667</v>
      </c>
      <c r="N609" s="8">
        <f ca="1" t="shared" si="157"/>
        <v>0.623655913978495</v>
      </c>
      <c r="O609" s="7" cm="1">
        <f ca="1" t="array" ref="O609">IF(L608="",O608,IF(ROW()&lt;32,"",AVERAGE(IF(OFFSET(L$2,ROW()-21,0,20,1)&lt;&gt;"",OFFSET(L$2,ROW()-21,0,20,1)))))</f>
        <v>0.85</v>
      </c>
      <c r="P609" s="8">
        <f ca="1" t="shared" si="167"/>
        <v>0.795161290322581</v>
      </c>
      <c r="Q609" s="7">
        <f ca="1" t="shared" si="168"/>
        <v>48.4224</v>
      </c>
      <c r="R609" s="7">
        <f ca="1" t="shared" si="166"/>
        <v>6857.90039999987</v>
      </c>
      <c r="S609" s="14">
        <f ca="1" t="shared" ref="S609:S633" si="169">IF(R608="","",(R608-R579)/R579)</f>
        <v>-0.0404543877085783</v>
      </c>
      <c r="T609" s="15">
        <f ca="1" t="shared" ref="T609:T633" si="170">N609</f>
        <v>0.623655913978495</v>
      </c>
      <c r="U609" s="14">
        <f ca="1" t="shared" ref="U609:U633" si="171">IF(R608="","",(MAX(R579:R608)-MIN(R579:R608))/MAX(R579:R608))</f>
        <v>0.101254054567132</v>
      </c>
      <c r="V609" s="9">
        <f ca="1" t="shared" ref="V609:V633" si="172">IF(ROW()&lt;=62,"",IF(S609="","",(AVERAGE(S580:S609)-0)/(_xlfn.STDEV.P(S580:S609)+1/1000000)))</f>
        <v>-2.36079513877811</v>
      </c>
      <c r="W609" s="16">
        <f ca="1" t="shared" si="158"/>
        <v>0.751547422628869</v>
      </c>
      <c r="X609" s="17">
        <f ca="1" t="shared" ref="X609:X633" si="173">IF(V609="","",S609*0.3+T609*0.2-0.3*U609+0.1*V609+0.1*W609)</f>
        <v>-0.0787061215019385</v>
      </c>
      <c r="Y609" s="9">
        <f ca="1" t="shared" ref="Y609:Y633" si="174">IF(X609="","",AVERAGE(X580:X609))</f>
        <v>-0.193654789033866</v>
      </c>
      <c r="Z609" s="5">
        <f ca="1" t="shared" ref="Z609:Z633" si="175">IF(X609="","",(_xlfn.STDEV.P(X580:X609)))</f>
        <v>0.0533924531854112</v>
      </c>
      <c r="AA609">
        <f ca="1" t="shared" si="165"/>
        <v>0</v>
      </c>
      <c r="AB609">
        <f ca="1" t="shared" si="162"/>
        <v>9803.4896</v>
      </c>
      <c r="AC609">
        <f ca="1" t="shared" ref="AC609:AC633" si="176">IF(S609="","",IF(OR(F608=13,F608=14),1,0))</f>
        <v>0</v>
      </c>
      <c r="AD609" s="5">
        <f ca="1" t="shared" si="161"/>
        <v>0</v>
      </c>
      <c r="AE609">
        <f ca="1">IF(X609&gt;=$Y$1,I609,0)</f>
        <v>0</v>
      </c>
    </row>
    <row r="610" spans="1:31">
      <c r="A610" cm="1">
        <f ca="1" t="array" ref="A610">INDEX(Sheet1!$A$2:$J$621,RANDBETWEEN(1,COUNTA(Sheet1!$A$2:$A$621)),COLUMN(A609))</f>
        <v>3275429</v>
      </c>
      <c r="B610" t="str">
        <f ca="1">VLOOKUP($A610,Sheet1!$A$2:$J$621,COLUMN(B610)-COLUMN($B$4)+2,FALSE)</f>
        <v>2025-04-19 02:26:13</v>
      </c>
      <c r="C610" t="str">
        <f ca="1">VLOOKUP($A610,Sheet1!$A$2:$J$621,COLUMN(C610)-COLUMN($B$4)+2,FALSE)</f>
        <v>大双31.45  小双34.28  大单34.28</v>
      </c>
      <c r="D610" t="str">
        <f ca="1">VLOOKUP($A610,Sheet1!$A$2:$J$621,COLUMN(D610)-COLUMN($B$4)+2,FALSE)</f>
        <v>大双</v>
      </c>
      <c r="E610">
        <f ca="1">VLOOKUP($A610,Sheet1!$A$2:$J$621,COLUMN(E610)-COLUMN($B$4)+2,FALSE)</f>
        <v>100.01</v>
      </c>
      <c r="F610">
        <f ca="1">VLOOKUP($A610,Sheet1!$A$2:$J$621,COLUMN(F610)-COLUMN($B$4)+2,FALSE)</f>
        <v>13</v>
      </c>
      <c r="G610" t="str">
        <f ca="1">VLOOKUP($A610,Sheet1!$A$2:$J$621,COLUMN(G610)-COLUMN($B$4)+2,FALSE)</f>
        <v>小单</v>
      </c>
      <c r="H610">
        <f ca="1">VLOOKUP($A610,Sheet1!$A$2:$J$621,COLUMN(H610)-COLUMN($B$4)+2,FALSE)</f>
        <v>0</v>
      </c>
      <c r="I610">
        <f ca="1">VLOOKUP($A610,Sheet1!$A$2:$J$621,COLUMN(I610)-COLUMN($B$4)+2,FALSE)</f>
        <v>-100.01</v>
      </c>
      <c r="J610" t="str">
        <f ca="1">VLOOKUP($A610,Sheet1!$A$2:$J$621,COLUMN(J610)-COLUMN($B$4)+2,FALSE)</f>
        <v>否</v>
      </c>
      <c r="K610">
        <f ca="1" t="shared" si="163"/>
        <v>0</v>
      </c>
      <c r="L610" s="7">
        <f ca="1" t="shared" si="164"/>
        <v>0</v>
      </c>
      <c r="M610" s="7" cm="1">
        <f ca="1" t="array" ref="M610">IF(L609="",IF(OR(G609=0,G609=""),M609,""),IF(ROW()&lt;32,"",AVERAGE(IF(OFFSET(L$2,ROW()-31,0,30,1)&lt;&gt;"",OFFSET(L$2,ROW()-31,0,30,1)))))</f>
        <v>0.666666666666667</v>
      </c>
      <c r="N610" s="8">
        <f ca="1">IF(OR(G609=0,G609=""),N609,IF(L609="","",IF(ROW()&lt;32,"",IF(ROW()=32,AVERAGE(L579:L608),2/31*L609+(1-2/31)*M609))))</f>
        <v>0.688172043010753</v>
      </c>
      <c r="O610" s="7" cm="1">
        <f ca="1" t="array" ref="O610">IF(L609="",O609,IF(ROW()&lt;32,"",AVERAGE(IF(OFFSET(L$2,ROW()-21,0,20,1)&lt;&gt;"",OFFSET(L$2,ROW()-21,0,20,1)))))</f>
        <v>0.8</v>
      </c>
      <c r="P610" s="8">
        <f ca="1" t="shared" si="167"/>
        <v>0.812903225806452</v>
      </c>
      <c r="Q610" s="7">
        <f ca="1" t="shared" si="168"/>
        <v>-100.01</v>
      </c>
      <c r="R610" s="7">
        <f ca="1" t="shared" si="166"/>
        <v>6757.89039999987</v>
      </c>
      <c r="S610" s="14">
        <f ca="1" t="shared" si="169"/>
        <v>-0.0198189820342132</v>
      </c>
      <c r="T610" s="15">
        <f ca="1" t="shared" si="170"/>
        <v>0.688172043010753</v>
      </c>
      <c r="U610" s="14">
        <f ca="1" t="shared" si="171"/>
        <v>0.0952285731908545</v>
      </c>
      <c r="V610" s="9">
        <f ca="1" t="shared" si="172"/>
        <v>-2.18833274429788</v>
      </c>
      <c r="W610" s="16">
        <f ca="1">IF(I609="",W609,IF(ABS(SUMIF(I580:I609,"&lt;0"))=0,10,IF(SUMIF(I580:I609,"&gt;0")/ABS(SUMIF(I580:I609,"&lt;0"))&gt;10,10,SUMIF(I580:I609,"&gt;0")/ABS(SUMIF(I580:I609,"&lt;0")))))</f>
        <v>0.747950269153209</v>
      </c>
      <c r="X610" s="17">
        <f ca="1" t="shared" si="173"/>
        <v>-0.040918105479837</v>
      </c>
      <c r="Y610" s="9">
        <f ca="1" t="shared" si="174"/>
        <v>-0.18890838814486</v>
      </c>
      <c r="Z610" s="5">
        <f ca="1" t="shared" si="175"/>
        <v>0.0600189566303163</v>
      </c>
      <c r="AA610">
        <f ca="1" t="shared" si="165"/>
        <v>0</v>
      </c>
      <c r="AB610">
        <f ca="1" t="shared" si="162"/>
        <v>9803.4896</v>
      </c>
      <c r="AC610">
        <f ca="1" t="shared" si="176"/>
        <v>0</v>
      </c>
      <c r="AD610" s="5">
        <f ca="1" t="shared" si="161"/>
        <v>0</v>
      </c>
      <c r="AE610">
        <f ca="1">IF(X610&gt;=$Y$1,I610,0)</f>
        <v>0</v>
      </c>
    </row>
    <row r="611" spans="1:31">
      <c r="A611" cm="1">
        <f ca="1" t="array" ref="A611">INDEX(Sheet1!$A$2:$J$621,RANDBETWEEN(1,COUNTA(Sheet1!$A$2:$A$621)),COLUMN(A610))</f>
        <v>3275826</v>
      </c>
      <c r="B611" t="str">
        <f ca="1">VLOOKUP($A611,Sheet1!$A$2:$J$621,COLUMN(B611)-COLUMN($B$4)+2,FALSE)</f>
        <v>2025-04-20 02:08:47</v>
      </c>
      <c r="C611" t="str">
        <f ca="1">VLOOKUP($A611,Sheet1!$A$2:$J$621,COLUMN(C611)-COLUMN($B$4)+2,FALSE)</f>
        <v>小单31.45  小双34.28  大单34.28</v>
      </c>
      <c r="D611" t="str">
        <f ca="1">VLOOKUP($A611,Sheet1!$A$2:$J$621,COLUMN(D611)-COLUMN($B$4)+2,FALSE)</f>
        <v>小单</v>
      </c>
      <c r="E611">
        <f ca="1">VLOOKUP($A611,Sheet1!$A$2:$J$621,COLUMN(E611)-COLUMN($B$4)+2,FALSE)</f>
        <v>100.01</v>
      </c>
      <c r="F611">
        <f ca="1">VLOOKUP($A611,Sheet1!$A$2:$J$621,COLUMN(F611)-COLUMN($B$4)+2,FALSE)</f>
        <v>15</v>
      </c>
      <c r="G611" t="str">
        <f ca="1">VLOOKUP($A611,Sheet1!$A$2:$J$621,COLUMN(G611)-COLUMN($B$4)+2,FALSE)</f>
        <v>大单</v>
      </c>
      <c r="H611">
        <f ca="1">VLOOKUP($A611,Sheet1!$A$2:$J$621,COLUMN(H611)-COLUMN($B$4)+2,FALSE)</f>
        <v>148.4324</v>
      </c>
      <c r="I611">
        <f ca="1">VLOOKUP($A611,Sheet1!$A$2:$J$621,COLUMN(I611)-COLUMN($B$4)+2,FALSE)</f>
        <v>48.4224</v>
      </c>
      <c r="J611" t="str">
        <f ca="1">VLOOKUP($A611,Sheet1!$A$2:$J$621,COLUMN(J611)-COLUMN($B$4)+2,FALSE)</f>
        <v>是</v>
      </c>
      <c r="K611">
        <f ca="1" t="shared" si="163"/>
        <v>1</v>
      </c>
      <c r="L611" s="7">
        <f ca="1" t="shared" si="164"/>
        <v>1</v>
      </c>
      <c r="M611" s="7" cm="1">
        <f ca="1" t="array" ref="M611">IF(L610="",IF(OR(G610=0,G610=""),M610,""),IF(ROW()&lt;32,"",AVERAGE(IF(OFFSET(L$2,ROW()-31,0,30,1)&lt;&gt;"",OFFSET(L$2,ROW()-31,0,30,1)))))</f>
        <v>0.666666666666667</v>
      </c>
      <c r="N611" s="8">
        <f ca="1">IF(OR(G610=0,G610=""),N610,IF(L610="","",IF(ROW()&lt;32,"",IF(ROW()=32,AVERAGE(L580:L609),2/31*L610+(1-2/31)*M610))))</f>
        <v>0.623655913978495</v>
      </c>
      <c r="O611" s="7" cm="1">
        <f ca="1" t="array" ref="O611">IF(L610="",O610,IF(ROW()&lt;32,"",AVERAGE(IF(OFFSET(L$2,ROW()-21,0,20,1)&lt;&gt;"",OFFSET(L$2,ROW()-21,0,20,1)))))</f>
        <v>0.85</v>
      </c>
      <c r="P611" s="8">
        <f ca="1" t="shared" si="167"/>
        <v>0.795161290322581</v>
      </c>
      <c r="Q611" s="7">
        <f ca="1" t="shared" si="168"/>
        <v>48.4224</v>
      </c>
      <c r="R611" s="7">
        <f ca="1" t="shared" si="166"/>
        <v>6806.31279999987</v>
      </c>
      <c r="S611" s="14">
        <f ca="1" t="shared" si="169"/>
        <v>-0.0413393979695364</v>
      </c>
      <c r="T611" s="15">
        <f ca="1" t="shared" si="170"/>
        <v>0.623655913978495</v>
      </c>
      <c r="U611" s="14">
        <f ca="1" t="shared" si="171"/>
        <v>0.0952285731908545</v>
      </c>
      <c r="V611" s="9">
        <f ca="1" t="shared" si="172"/>
        <v>-2.11124154487522</v>
      </c>
      <c r="W611" s="16">
        <f ca="1">IF(I610="",W610,IF(ABS(SUMIF(I581:I610,"&lt;0"))=0,10,IF(SUMIF(I581:I610,"&gt;0")/ABS(SUMIF(I581:I610,"&lt;0"))&gt;10,10,SUMIF(I581:I610,"&gt;0")/ABS(SUMIF(I581:I610,"&lt;0")))))</f>
        <v>0.747944036597865</v>
      </c>
      <c r="X611" s="17">
        <f ca="1" t="shared" si="173"/>
        <v>-0.052568959380154</v>
      </c>
      <c r="Y611" s="9">
        <f ca="1" t="shared" si="174"/>
        <v>-0.183855340283042</v>
      </c>
      <c r="Z611" s="5">
        <f ca="1" t="shared" si="175"/>
        <v>0.0647194128487366</v>
      </c>
      <c r="AA611">
        <f ca="1" t="shared" si="165"/>
        <v>0</v>
      </c>
      <c r="AB611">
        <f ca="1" t="shared" si="162"/>
        <v>9803.4896</v>
      </c>
      <c r="AC611">
        <f ca="1" t="shared" si="176"/>
        <v>1</v>
      </c>
      <c r="AD611" s="5">
        <f ca="1" t="shared" si="161"/>
        <v>0</v>
      </c>
      <c r="AE611">
        <f ca="1">IF(X611&gt;=$Y$1,I611,0)</f>
        <v>0</v>
      </c>
    </row>
    <row r="612" spans="1:31">
      <c r="A612" cm="1">
        <f ca="1" t="array" ref="A612">INDEX(Sheet1!$A$2:$J$621,RANDBETWEEN(1,COUNTA(Sheet1!$A$2:$A$621)),COLUMN(A611))</f>
        <v>3275650</v>
      </c>
      <c r="B612" t="str">
        <f ca="1">VLOOKUP($A612,Sheet1!$A$2:$J$621,COLUMN(B612)-COLUMN($B$4)+2,FALSE)</f>
        <v>2025-04-19 15:19:40</v>
      </c>
      <c r="C612" t="str">
        <f ca="1">VLOOKUP($A612,Sheet1!$A$2:$J$621,COLUMN(C612)-COLUMN($B$4)+2,FALSE)</f>
        <v>大双31.45  小双34.28  大单34.28</v>
      </c>
      <c r="D612" t="str">
        <f ca="1">VLOOKUP($A612,Sheet1!$A$2:$J$621,COLUMN(D612)-COLUMN($B$4)+2,FALSE)</f>
        <v>大双</v>
      </c>
      <c r="E612">
        <f ca="1">VLOOKUP($A612,Sheet1!$A$2:$J$621,COLUMN(E612)-COLUMN($B$4)+2,FALSE)</f>
        <v>100.01</v>
      </c>
      <c r="F612">
        <f ca="1">VLOOKUP($A612,Sheet1!$A$2:$J$621,COLUMN(F612)-COLUMN($B$4)+2,FALSE)</f>
        <v>12</v>
      </c>
      <c r="G612" t="str">
        <f ca="1">VLOOKUP($A612,Sheet1!$A$2:$J$621,COLUMN(G612)-COLUMN($B$4)+2,FALSE)</f>
        <v>小双</v>
      </c>
      <c r="H612">
        <f ca="1">VLOOKUP($A612,Sheet1!$A$2:$J$621,COLUMN(H612)-COLUMN($B$4)+2,FALSE)</f>
        <v>148.4324</v>
      </c>
      <c r="I612">
        <f ca="1">VLOOKUP($A612,Sheet1!$A$2:$J$621,COLUMN(I612)-COLUMN($B$4)+2,FALSE)</f>
        <v>48.4224</v>
      </c>
      <c r="J612" t="str">
        <f ca="1">VLOOKUP($A612,Sheet1!$A$2:$J$621,COLUMN(J612)-COLUMN($B$4)+2,FALSE)</f>
        <v>是</v>
      </c>
      <c r="K612">
        <f ca="1" t="shared" si="163"/>
        <v>1</v>
      </c>
      <c r="L612" s="7">
        <f ca="1" t="shared" si="164"/>
        <v>1</v>
      </c>
      <c r="M612" s="7" cm="1">
        <f ca="1" t="array" ref="M612">IF(L611="",IF(OR(G611=0,G611=""),M611,""),IF(ROW()&lt;32,"",AVERAGE(IF(OFFSET(L$2,ROW()-31,0,30,1)&lt;&gt;"",OFFSET(L$2,ROW()-31,0,30,1)))))</f>
        <v>0.7</v>
      </c>
      <c r="N612" s="8">
        <f ca="1">IF(OR(G611=0,G611=""),N611,IF(L611="","",IF(ROW()&lt;32,"",IF(ROW()=32,AVERAGE(L581:L610),2/31*L611+(1-2/31)*M611))))</f>
        <v>0.688172043010753</v>
      </c>
      <c r="O612" s="7" cm="1">
        <f ca="1" t="array" ref="O612">IF(L611="",O611,IF(ROW()&lt;32,"",AVERAGE(IF(OFFSET(L$2,ROW()-21,0,20,1)&lt;&gt;"",OFFSET(L$2,ROW()-21,0,20,1)))))</f>
        <v>0.85</v>
      </c>
      <c r="P612" s="8">
        <f ca="1" t="shared" si="167"/>
        <v>0.859677419354839</v>
      </c>
      <c r="Q612" s="7">
        <f ca="1" t="shared" si="168"/>
        <v>48.4224</v>
      </c>
      <c r="R612" s="7">
        <f ca="1" t="shared" si="166"/>
        <v>6854.73519999987</v>
      </c>
      <c r="S612" s="14">
        <f ca="1" t="shared" si="169"/>
        <v>-0.020576390350666</v>
      </c>
      <c r="T612" s="15">
        <f ca="1" t="shared" si="170"/>
        <v>0.688172043010753</v>
      </c>
      <c r="U612" s="14">
        <f ca="1" t="shared" si="171"/>
        <v>0.0822089761962378</v>
      </c>
      <c r="V612" s="9">
        <f ca="1" t="shared" si="172"/>
        <v>-1.97899624654869</v>
      </c>
      <c r="W612" s="16">
        <f ca="1">IF(I611="",W611,IF(ABS(SUMIF(I582:I611,"&lt;0"))=0,10,IF(SUMIF(I582:I611,"&gt;0")/ABS(SUMIF(I582:I611,"&lt;0"))&gt;10,10,SUMIF(I582:I611,"&gt;0")/ABS(SUMIF(I582:I611,"&lt;0")))))</f>
        <v>0.744346913096736</v>
      </c>
      <c r="X612" s="17">
        <f ca="1" t="shared" si="173"/>
        <v>-0.0166661347071164</v>
      </c>
      <c r="Y612" s="9">
        <f ca="1" t="shared" si="174"/>
        <v>-0.178490510820714</v>
      </c>
      <c r="Z612" s="5">
        <f ca="1" t="shared" si="175"/>
        <v>0.0713460741824198</v>
      </c>
      <c r="AA612">
        <f ca="1" t="shared" si="165"/>
        <v>0</v>
      </c>
      <c r="AB612">
        <f ca="1" t="shared" si="162"/>
        <v>9803.4896</v>
      </c>
      <c r="AC612">
        <f ca="1" t="shared" si="176"/>
        <v>0</v>
      </c>
      <c r="AD612" s="5">
        <f ca="1" t="shared" si="161"/>
        <v>0</v>
      </c>
      <c r="AE612">
        <f ca="1">IF(X612&gt;=$Y$1,I612,0)</f>
        <v>0</v>
      </c>
    </row>
    <row r="613" spans="1:31">
      <c r="A613" cm="1">
        <f ca="1" t="array" ref="A613">INDEX(Sheet1!$A$2:$J$621,RANDBETWEEN(1,COUNTA(Sheet1!$A$2:$A$621)),COLUMN(A612))</f>
        <v>3275701</v>
      </c>
      <c r="B613" t="str">
        <f ca="1">VLOOKUP($A613,Sheet1!$A$2:$J$621,COLUMN(B613)-COLUMN($B$4)+2,FALSE)</f>
        <v>2025-04-19 18:18:13</v>
      </c>
      <c r="C613" t="str">
        <f ca="1">VLOOKUP($A613,Sheet1!$A$2:$J$621,COLUMN(C613)-COLUMN($B$4)+2,FALSE)</f>
        <v>小单32.36  小双35.28  大双32.36</v>
      </c>
      <c r="D613" t="str">
        <f ca="1">VLOOKUP($A613,Sheet1!$A$2:$J$621,COLUMN(D613)-COLUMN($B$4)+2,FALSE)</f>
        <v>小双</v>
      </c>
      <c r="E613">
        <f ca="1">VLOOKUP($A613,Sheet1!$A$2:$J$621,COLUMN(E613)-COLUMN($B$4)+2,FALSE)</f>
        <v>100</v>
      </c>
      <c r="F613">
        <f ca="1">VLOOKUP($A613,Sheet1!$A$2:$J$621,COLUMN(F613)-COLUMN($B$4)+2,FALSE)</f>
        <v>13</v>
      </c>
      <c r="G613" t="str">
        <f ca="1">VLOOKUP($A613,Sheet1!$A$2:$J$621,COLUMN(G613)-COLUMN($B$4)+2,FALSE)</f>
        <v>小单</v>
      </c>
      <c r="H613">
        <f ca="1">VLOOKUP($A613,Sheet1!$A$2:$J$621,COLUMN(H613)-COLUMN($B$4)+2,FALSE)</f>
        <v>0</v>
      </c>
      <c r="I613">
        <f ca="1">VLOOKUP($A613,Sheet1!$A$2:$J$621,COLUMN(I613)-COLUMN($B$4)+2,FALSE)</f>
        <v>-100</v>
      </c>
      <c r="J613" t="str">
        <f ca="1">VLOOKUP($A613,Sheet1!$A$2:$J$621,COLUMN(J613)-COLUMN($B$4)+2,FALSE)</f>
        <v>否</v>
      </c>
      <c r="K613">
        <f ca="1" t="shared" si="163"/>
        <v>0</v>
      </c>
      <c r="L613" s="7">
        <f ca="1" t="shared" si="164"/>
        <v>1</v>
      </c>
      <c r="M613" s="7" cm="1">
        <f ca="1" t="array" ref="M613">IF(L612="",IF(OR(G612=0,G612=""),M612,""),IF(ROW()&lt;32,"",AVERAGE(IF(OFFSET(L$2,ROW()-31,0,30,1)&lt;&gt;"",OFFSET(L$2,ROW()-31,0,30,1)))))</f>
        <v>0.733333333333333</v>
      </c>
      <c r="N613" s="8">
        <f ca="1">IF(OR(G612=0,G612=""),N612,IF(L612="","",IF(ROW()&lt;32,"",IF(ROW()=32,AVERAGE(L582:L611),2/31*L612+(1-2/31)*M612))))</f>
        <v>0.719354838709677</v>
      </c>
      <c r="O613" s="7" cm="1">
        <f ca="1" t="array" ref="O613">IF(L612="",O612,IF(ROW()&lt;32,"",AVERAGE(IF(OFFSET(L$2,ROW()-21,0,20,1)&lt;&gt;"",OFFSET(L$2,ROW()-21,0,20,1)))))</f>
        <v>0.85</v>
      </c>
      <c r="P613" s="8">
        <f ca="1" t="shared" si="167"/>
        <v>0.859677419354839</v>
      </c>
      <c r="Q613" s="7">
        <f ca="1" t="shared" si="168"/>
        <v>-68.1</v>
      </c>
      <c r="R613" s="7">
        <f ca="1" t="shared" si="166"/>
        <v>6786.63519999987</v>
      </c>
      <c r="S613" s="14">
        <f ca="1" t="shared" si="169"/>
        <v>0.000794359197058638</v>
      </c>
      <c r="T613" s="15">
        <f ca="1" t="shared" si="170"/>
        <v>0.719354838709677</v>
      </c>
      <c r="U613" s="14">
        <f ca="1" t="shared" si="171"/>
        <v>0.0769201422739299</v>
      </c>
      <c r="V613" s="9">
        <f ca="1" t="shared" si="172"/>
        <v>-1.7942429586797</v>
      </c>
      <c r="W613" s="16">
        <f ca="1">IF(I612="",W612,IF(ABS(SUMIF(I583:I612,"&lt;0"))=0,10,IF(SUMIF(I583:I612,"&gt;0")/ABS(SUMIF(I583:I612,"&lt;0"))&gt;10,10,SUMIF(I583:I612,"&gt;0")/ABS(SUMIF(I583:I612,"&lt;0")))))</f>
        <v>0.85602807094094</v>
      </c>
      <c r="X613" s="17">
        <f ca="1" t="shared" si="173"/>
        <v>0.0272117440449979</v>
      </c>
      <c r="Y613" s="9">
        <f ca="1" t="shared" si="174"/>
        <v>-0.170290716300098</v>
      </c>
      <c r="Z613" s="5">
        <f ca="1" t="shared" si="175"/>
        <v>0.0798708908821335</v>
      </c>
      <c r="AA613">
        <f ca="1" t="shared" si="165"/>
        <v>-100</v>
      </c>
      <c r="AB613">
        <f ca="1" t="shared" si="162"/>
        <v>9703.4896</v>
      </c>
      <c r="AC613">
        <f ca="1" t="shared" si="176"/>
        <v>0</v>
      </c>
      <c r="AD613" s="5">
        <f ca="1" t="shared" si="161"/>
        <v>-100</v>
      </c>
      <c r="AE613">
        <f ca="1">IF(X613&gt;=$Y$1,I613,0)</f>
        <v>0</v>
      </c>
    </row>
    <row r="614" spans="1:31">
      <c r="A614" cm="1">
        <f ca="1" t="array" ref="A614">INDEX(Sheet1!$A$2:$J$621,RANDBETWEEN(1,COUNTA(Sheet1!$A$2:$A$621)),COLUMN(A613))</f>
        <v>3275848</v>
      </c>
      <c r="B614" t="str">
        <f ca="1">VLOOKUP($A614,Sheet1!$A$2:$J$621,COLUMN(B614)-COLUMN($B$4)+2,FALSE)</f>
        <v>2025-04-20 03:25:47</v>
      </c>
      <c r="C614" t="str">
        <f ca="1">VLOOKUP($A614,Sheet1!$A$2:$J$621,COLUMN(C614)-COLUMN($B$4)+2,FALSE)</f>
        <v>小单31.45  小双34.28  大单34.28</v>
      </c>
      <c r="D614" t="str">
        <f ca="1">VLOOKUP($A614,Sheet1!$A$2:$J$621,COLUMN(D614)-COLUMN($B$4)+2,FALSE)</f>
        <v>小单</v>
      </c>
      <c r="E614">
        <f ca="1">VLOOKUP($A614,Sheet1!$A$2:$J$621,COLUMN(E614)-COLUMN($B$4)+2,FALSE)</f>
        <v>100.01</v>
      </c>
      <c r="F614">
        <f ca="1">VLOOKUP($A614,Sheet1!$A$2:$J$621,COLUMN(F614)-COLUMN($B$4)+2,FALSE)</f>
        <v>9</v>
      </c>
      <c r="G614" t="str">
        <f ca="1">VLOOKUP($A614,Sheet1!$A$2:$J$621,COLUMN(G614)-COLUMN($B$4)+2,FALSE)</f>
        <v>小单</v>
      </c>
      <c r="H614">
        <f ca="1">VLOOKUP($A614,Sheet1!$A$2:$J$621,COLUMN(H614)-COLUMN($B$4)+2,FALSE)</f>
        <v>148.444</v>
      </c>
      <c r="I614">
        <f ca="1">VLOOKUP($A614,Sheet1!$A$2:$J$621,COLUMN(I614)-COLUMN($B$4)+2,FALSE)</f>
        <v>48.434</v>
      </c>
      <c r="J614" t="str">
        <f ca="1">VLOOKUP($A614,Sheet1!$A$2:$J$621,COLUMN(J614)-COLUMN($B$4)+2,FALSE)</f>
        <v>是</v>
      </c>
      <c r="K614">
        <f ca="1" t="shared" si="163"/>
        <v>1</v>
      </c>
      <c r="L614" s="7">
        <f ca="1" t="shared" si="164"/>
        <v>1</v>
      </c>
      <c r="M614" s="7" cm="1">
        <f ca="1" t="array" ref="M614">IF(L613="",IF(OR(G613=0,G613=""),M613,""),IF(ROW()&lt;32,"",AVERAGE(IF(OFFSET(L$2,ROW()-31,0,30,1)&lt;&gt;"",OFFSET(L$2,ROW()-31,0,30,1)))))</f>
        <v>0.766666666666667</v>
      </c>
      <c r="N614" s="8">
        <f ca="1">IF(OR(G613=0,G613=""),N613,IF(L613="","",IF(ROW()&lt;32,"",IF(ROW()=32,AVERAGE(L583:L612),2/31*L613+(1-2/31)*M613))))</f>
        <v>0.750537634408602</v>
      </c>
      <c r="O614" s="7" cm="1">
        <f ca="1" t="array" ref="O614">IF(L613="",O613,IF(ROW()&lt;32,"",AVERAGE(IF(OFFSET(L$2,ROW()-21,0,20,1)&lt;&gt;"",OFFSET(L$2,ROW()-21,0,20,1)))))</f>
        <v>0.85</v>
      </c>
      <c r="P614" s="8">
        <f ca="1" t="shared" si="167"/>
        <v>0.859677419354839</v>
      </c>
      <c r="Q614" s="7">
        <f ca="1" t="shared" si="168"/>
        <v>48.434</v>
      </c>
      <c r="R614" s="7">
        <f ca="1" t="shared" si="166"/>
        <v>6835.06919999987</v>
      </c>
      <c r="S614" s="14">
        <f ca="1" t="shared" si="169"/>
        <v>0.00553254870612882</v>
      </c>
      <c r="T614" s="15">
        <f ca="1" t="shared" si="170"/>
        <v>0.750537634408602</v>
      </c>
      <c r="U614" s="14">
        <f ca="1" t="shared" si="171"/>
        <v>0.0769201422739299</v>
      </c>
      <c r="V614" s="9">
        <f ca="1" t="shared" si="172"/>
        <v>-1.62813682326037</v>
      </c>
      <c r="W614" s="16">
        <f ca="1">IF(I613="",W613,IF(ABS(SUMIF(I584:I613,"&lt;0"))=0,10,IF(SUMIF(I584:I613,"&gt;0")/ABS(SUMIF(I584:I613,"&lt;0"))&gt;10,10,SUMIF(I584:I613,"&gt;0")/ABS(SUMIF(I584:I613,"&lt;0")))))</f>
        <v>0.856035852589859</v>
      </c>
      <c r="X614" s="17">
        <f ca="1" t="shared" si="173"/>
        <v>0.0514811517443289</v>
      </c>
      <c r="Y614" s="9">
        <f ca="1" t="shared" si="174"/>
        <v>-0.161391676511216</v>
      </c>
      <c r="Z614" s="5">
        <f ca="1" t="shared" si="175"/>
        <v>0.0887214313555779</v>
      </c>
      <c r="AA614">
        <f ca="1" t="shared" si="165"/>
        <v>48.434</v>
      </c>
      <c r="AB614">
        <f ca="1" t="shared" si="162"/>
        <v>9751.9236</v>
      </c>
      <c r="AC614">
        <f ca="1" t="shared" si="176"/>
        <v>1</v>
      </c>
      <c r="AD614" s="5">
        <f ca="1" t="shared" si="161"/>
        <v>0</v>
      </c>
      <c r="AE614">
        <f ca="1">IF(X614&gt;=$Y$1,I614,0)</f>
        <v>0</v>
      </c>
    </row>
    <row r="615" spans="1:31">
      <c r="A615" cm="1">
        <f ca="1" t="array" ref="A615">INDEX(Sheet1!$A$2:$J$621,RANDBETWEEN(1,COUNTA(Sheet1!$A$2:$A$621)),COLUMN(A614))</f>
        <v>3275526</v>
      </c>
      <c r="B615" t="str">
        <f ca="1">VLOOKUP($A615,Sheet1!$A$2:$J$621,COLUMN(B615)-COLUMN($B$4)+2,FALSE)</f>
        <v>2025-04-19 08:05:43</v>
      </c>
      <c r="C615" t="str">
        <f ca="1">VLOOKUP($A615,Sheet1!$A$2:$J$621,COLUMN(C615)-COLUMN($B$4)+2,FALSE)</f>
        <v>小单31.45  小双34.28  大单34.28</v>
      </c>
      <c r="D615" t="str">
        <f ca="1">VLOOKUP($A615,Sheet1!$A$2:$J$621,COLUMN(D615)-COLUMN($B$4)+2,FALSE)</f>
        <v>小单</v>
      </c>
      <c r="E615">
        <f ca="1">VLOOKUP($A615,Sheet1!$A$2:$J$621,COLUMN(E615)-COLUMN($B$4)+2,FALSE)</f>
        <v>100.01</v>
      </c>
      <c r="F615">
        <f ca="1">VLOOKUP($A615,Sheet1!$A$2:$J$621,COLUMN(F615)-COLUMN($B$4)+2,FALSE)</f>
        <v>17</v>
      </c>
      <c r="G615" t="str">
        <f ca="1">VLOOKUP($A615,Sheet1!$A$2:$J$621,COLUMN(G615)-COLUMN($B$4)+2,FALSE)</f>
        <v>大单</v>
      </c>
      <c r="H615">
        <f ca="1">VLOOKUP($A615,Sheet1!$A$2:$J$621,COLUMN(H615)-COLUMN($B$4)+2,FALSE)</f>
        <v>148.4324</v>
      </c>
      <c r="I615">
        <f ca="1">VLOOKUP($A615,Sheet1!$A$2:$J$621,COLUMN(I615)-COLUMN($B$4)+2,FALSE)</f>
        <v>48.4224</v>
      </c>
      <c r="J615" t="str">
        <f ca="1">VLOOKUP($A615,Sheet1!$A$2:$J$621,COLUMN(J615)-COLUMN($B$4)+2,FALSE)</f>
        <v>是</v>
      </c>
      <c r="K615">
        <f ca="1" t="shared" si="163"/>
        <v>1</v>
      </c>
      <c r="L615" s="7">
        <f ca="1" t="shared" si="164"/>
        <v>1</v>
      </c>
      <c r="M615" s="7" cm="1">
        <f ca="1" t="array" ref="M615">IF(L614="",IF(OR(G614=0,G614=""),M614,""),IF(ROW()&lt;32,"",AVERAGE(IF(OFFSET(L$2,ROW()-31,0,30,1)&lt;&gt;"",OFFSET(L$2,ROW()-31,0,30,1)))))</f>
        <v>0.766666666666667</v>
      </c>
      <c r="N615" s="8">
        <f ca="1">IF(OR(G614=0,G614=""),N614,IF(L614="","",IF(ROW()&lt;32,"",IF(ROW()=32,AVERAGE(L584:L613),2/31*L614+(1-2/31)*M614))))</f>
        <v>0.781720430107527</v>
      </c>
      <c r="O615" s="7" cm="1">
        <f ca="1" t="array" ref="O615">IF(L614="",O614,IF(ROW()&lt;32,"",AVERAGE(IF(OFFSET(L$2,ROW()-21,0,20,1)&lt;&gt;"",OFFSET(L$2,ROW()-21,0,20,1)))))</f>
        <v>0.85</v>
      </c>
      <c r="P615" s="8">
        <f ca="1" t="shared" si="167"/>
        <v>0.859677419354839</v>
      </c>
      <c r="Q615" s="7">
        <f ca="1" t="shared" si="168"/>
        <v>48.4224</v>
      </c>
      <c r="R615" s="7">
        <f ca="1" t="shared" si="166"/>
        <v>6883.49159999987</v>
      </c>
      <c r="S615" s="14">
        <f ca="1" t="shared" si="169"/>
        <v>0.00549484497500724</v>
      </c>
      <c r="T615" s="15">
        <f ca="1" t="shared" si="170"/>
        <v>0.781720430107527</v>
      </c>
      <c r="U615" s="14">
        <f ca="1" t="shared" si="171"/>
        <v>0.0769201422739299</v>
      </c>
      <c r="V615" s="9">
        <f ca="1" t="shared" si="172"/>
        <v>-1.48963082339908</v>
      </c>
      <c r="W615" s="16">
        <f ca="1">IF(I614="",W614,IF(ABS(SUMIF(I585:I614,"&lt;0"))=0,10,IF(SUMIF(I585:I614,"&gt;0")/ABS(SUMIF(I585:I614,"&lt;0"))&gt;10,10,SUMIF(I585:I614,"&gt;0")/ABS(SUMIF(I585:I614,"&lt;0")))))</f>
        <v>0.990065396076236</v>
      </c>
      <c r="X615" s="17">
        <f ca="1" t="shared" si="173"/>
        <v>0.0849599540995437</v>
      </c>
      <c r="Y615" s="9">
        <f ca="1" t="shared" si="174"/>
        <v>-0.151094164091608</v>
      </c>
      <c r="Z615" s="5">
        <f ca="1" t="shared" si="175"/>
        <v>0.0982746595537279</v>
      </c>
      <c r="AA615">
        <f ca="1" t="shared" si="165"/>
        <v>48.4224</v>
      </c>
      <c r="AB615">
        <f ca="1" t="shared" si="162"/>
        <v>9800.346</v>
      </c>
      <c r="AC615">
        <f ca="1" t="shared" si="176"/>
        <v>0</v>
      </c>
      <c r="AD615" s="5">
        <f ca="1" t="shared" si="161"/>
        <v>48.4224</v>
      </c>
      <c r="AE615">
        <f ca="1">IF(X615&gt;=$Y$1,I615,0)</f>
        <v>0</v>
      </c>
    </row>
    <row r="616" spans="1:31">
      <c r="A616" cm="1">
        <f ca="1" t="array" ref="A616">INDEX(Sheet1!$A$2:$J$621,RANDBETWEEN(1,COUNTA(Sheet1!$A$2:$A$621)),COLUMN(A615))</f>
        <v>3275727</v>
      </c>
      <c r="B616" t="str">
        <f ca="1">VLOOKUP($A616,Sheet1!$A$2:$J$621,COLUMN(B616)-COLUMN($B$4)+2,FALSE)</f>
        <v>2025-04-19 20:22:12</v>
      </c>
      <c r="C616" t="str">
        <f ca="1">VLOOKUP($A616,Sheet1!$A$2:$J$621,COLUMN(C616)-COLUMN($B$4)+2,FALSE)</f>
        <v>小单32.36  小双35.28  大双32.36</v>
      </c>
      <c r="D616" t="str">
        <f ca="1">VLOOKUP($A616,Sheet1!$A$2:$J$621,COLUMN(D616)-COLUMN($B$4)+2,FALSE)</f>
        <v>小双</v>
      </c>
      <c r="E616">
        <f ca="1">VLOOKUP($A616,Sheet1!$A$2:$J$621,COLUMN(E616)-COLUMN($B$4)+2,FALSE)</f>
        <v>100</v>
      </c>
      <c r="F616">
        <f ca="1">VLOOKUP($A616,Sheet1!$A$2:$J$621,COLUMN(F616)-COLUMN($B$4)+2,FALSE)</f>
        <v>18</v>
      </c>
      <c r="G616" t="str">
        <f ca="1">VLOOKUP($A616,Sheet1!$A$2:$J$621,COLUMN(G616)-COLUMN($B$4)+2,FALSE)</f>
        <v>大双</v>
      </c>
      <c r="H616">
        <f ca="1">VLOOKUP($A616,Sheet1!$A$2:$J$621,COLUMN(H616)-COLUMN($B$4)+2,FALSE)</f>
        <v>152.7392</v>
      </c>
      <c r="I616">
        <f ca="1">VLOOKUP($A616,Sheet1!$A$2:$J$621,COLUMN(I616)-COLUMN($B$4)+2,FALSE)</f>
        <v>52.7392</v>
      </c>
      <c r="J616" t="str">
        <f ca="1">VLOOKUP($A616,Sheet1!$A$2:$J$621,COLUMN(J616)-COLUMN($B$4)+2,FALSE)</f>
        <v>是</v>
      </c>
      <c r="K616">
        <f ca="1" t="shared" si="163"/>
        <v>1</v>
      </c>
      <c r="L616" s="7">
        <f ca="1" t="shared" si="164"/>
        <v>1</v>
      </c>
      <c r="M616" s="7" cm="1">
        <f ca="1" t="array" ref="M616">IF(L615="",IF(OR(G615=0,G615=""),M615,""),IF(ROW()&lt;32,"",AVERAGE(IF(OFFSET(L$2,ROW()-31,0,30,1)&lt;&gt;"",OFFSET(L$2,ROW()-31,0,30,1)))))</f>
        <v>0.766666666666667</v>
      </c>
      <c r="N616" s="8">
        <f ca="1">IF(OR(G615=0,G615=""),N615,IF(L615="","",IF(ROW()&lt;32,"",IF(ROW()=32,AVERAGE(L585:L614),2/31*L615+(1-2/31)*M615))))</f>
        <v>0.781720430107527</v>
      </c>
      <c r="O616" s="7" cm="1">
        <f ca="1" t="array" ref="O616">IF(L615="",O615,IF(ROW()&lt;32,"",AVERAGE(IF(OFFSET(L$2,ROW()-21,0,20,1)&lt;&gt;"",OFFSET(L$2,ROW()-21,0,20,1)))))</f>
        <v>0.85</v>
      </c>
      <c r="P616" s="8">
        <f ca="1" t="shared" si="167"/>
        <v>0.859677419354839</v>
      </c>
      <c r="Q616" s="7">
        <f ca="1" t="shared" si="168"/>
        <v>52.7392</v>
      </c>
      <c r="R616" s="7">
        <f ca="1" t="shared" si="166"/>
        <v>6936.23079999987</v>
      </c>
      <c r="S616" s="14">
        <f ca="1" t="shared" si="169"/>
        <v>0.00545598021144564</v>
      </c>
      <c r="T616" s="15">
        <f ca="1" t="shared" si="170"/>
        <v>0.781720430107527</v>
      </c>
      <c r="U616" s="14">
        <f ca="1" t="shared" si="171"/>
        <v>0.0769201422739299</v>
      </c>
      <c r="V616" s="9">
        <f ca="1" t="shared" si="172"/>
        <v>-1.37056034284641</v>
      </c>
      <c r="W616" s="16">
        <f ca="1">IF(I615="",W615,IF(ABS(SUMIF(I586:I615,"&lt;0"))=0,10,IF(SUMIF(I586:I615,"&gt;0")/ABS(SUMIF(I586:I615,"&lt;0"))&gt;10,10,SUMIF(I586:I615,"&gt;0")/ABS(SUMIF(I586:I615,"&lt;0")))))</f>
        <v>0.990065396076236</v>
      </c>
      <c r="X616" s="17">
        <f ca="1" t="shared" si="173"/>
        <v>0.0968553427257432</v>
      </c>
      <c r="Y616" s="9">
        <f ca="1" t="shared" si="174"/>
        <v>-0.141572876999069</v>
      </c>
      <c r="Z616" s="5">
        <f ca="1" t="shared" si="175"/>
        <v>0.107560231699588</v>
      </c>
      <c r="AA616">
        <f ca="1" t="shared" si="165"/>
        <v>52.7392</v>
      </c>
      <c r="AB616">
        <f ca="1" t="shared" si="162"/>
        <v>9853.0852</v>
      </c>
      <c r="AC616">
        <f ca="1" t="shared" si="176"/>
        <v>0</v>
      </c>
      <c r="AD616" s="5">
        <f ca="1" t="shared" si="161"/>
        <v>52.7392</v>
      </c>
      <c r="AE616">
        <f ca="1">IF(X616&gt;=$Y$1,I616,0)</f>
        <v>0</v>
      </c>
    </row>
    <row r="617" spans="1:31">
      <c r="A617" cm="1">
        <f ca="1" t="array" ref="A617">INDEX(Sheet1!$A$2:$J$621,RANDBETWEEN(1,COUNTA(Sheet1!$A$2:$A$621)),COLUMN(A616))</f>
        <v>3275495</v>
      </c>
      <c r="B617" t="str">
        <f ca="1">VLOOKUP($A617,Sheet1!$A$2:$J$621,COLUMN(B617)-COLUMN($B$4)+2,FALSE)</f>
        <v>2025-04-19 06:17:10</v>
      </c>
      <c r="C617" t="str">
        <f ca="1">VLOOKUP($A617,Sheet1!$A$2:$J$621,COLUMN(C617)-COLUMN($B$4)+2,FALSE)</f>
        <v>小单32.36  小双35.28  大双32.36</v>
      </c>
      <c r="D617" t="str">
        <f ca="1">VLOOKUP($A617,Sheet1!$A$2:$J$621,COLUMN(D617)-COLUMN($B$4)+2,FALSE)</f>
        <v>小双</v>
      </c>
      <c r="E617">
        <f ca="1">VLOOKUP($A617,Sheet1!$A$2:$J$621,COLUMN(E617)-COLUMN($B$4)+2,FALSE)</f>
        <v>100</v>
      </c>
      <c r="F617">
        <f ca="1">VLOOKUP($A617,Sheet1!$A$2:$J$621,COLUMN(F617)-COLUMN($B$4)+2,FALSE)</f>
        <v>8</v>
      </c>
      <c r="G617" t="str">
        <f ca="1">VLOOKUP($A617,Sheet1!$A$2:$J$621,COLUMN(G617)-COLUMN($B$4)+2,FALSE)</f>
        <v>小双</v>
      </c>
      <c r="H617">
        <f ca="1">VLOOKUP($A617,Sheet1!$A$2:$J$621,COLUMN(H617)-COLUMN($B$4)+2,FALSE)</f>
        <v>152.7624</v>
      </c>
      <c r="I617">
        <f ca="1">VLOOKUP($A617,Sheet1!$A$2:$J$621,COLUMN(I617)-COLUMN($B$4)+2,FALSE)</f>
        <v>52.7624</v>
      </c>
      <c r="J617" t="str">
        <f ca="1">VLOOKUP($A617,Sheet1!$A$2:$J$621,COLUMN(J617)-COLUMN($B$4)+2,FALSE)</f>
        <v>是</v>
      </c>
      <c r="K617">
        <f ca="1" t="shared" si="163"/>
        <v>1</v>
      </c>
      <c r="L617" s="7">
        <f ca="1" t="shared" si="164"/>
        <v>1</v>
      </c>
      <c r="M617" s="7" cm="1">
        <f ca="1" t="array" ref="M617">IF(L616="",IF(OR(G616=0,G616=""),M616,""),IF(ROW()&lt;32,"",AVERAGE(IF(OFFSET(L$2,ROW()-31,0,30,1)&lt;&gt;"",OFFSET(L$2,ROW()-31,0,30,1)))))</f>
        <v>0.8</v>
      </c>
      <c r="N617" s="8">
        <f ca="1">IF(OR(G616=0,G616=""),N616,IF(L616="","",IF(ROW()&lt;32,"",IF(ROW()=32,AVERAGE(L586:L615),2/31*L616+(1-2/31)*M616))))</f>
        <v>0.781720430107527</v>
      </c>
      <c r="O617" s="7" cm="1">
        <f ca="1" t="array" ref="O617">IF(L616="",O616,IF(ROW()&lt;32,"",AVERAGE(IF(OFFSET(L$2,ROW()-21,0,20,1)&lt;&gt;"",OFFSET(L$2,ROW()-21,0,20,1)))))</f>
        <v>0.85</v>
      </c>
      <c r="P617" s="8">
        <f ca="1" t="shared" si="167"/>
        <v>0.859677419354839</v>
      </c>
      <c r="Q617" s="7">
        <f ca="1" t="shared" si="168"/>
        <v>52.7624</v>
      </c>
      <c r="R617" s="7">
        <f ca="1" t="shared" si="166"/>
        <v>6988.99319999987</v>
      </c>
      <c r="S617" s="14">
        <f ca="1" t="shared" si="169"/>
        <v>0.0281778354054724</v>
      </c>
      <c r="T617" s="15">
        <f ca="1" t="shared" si="170"/>
        <v>0.781720430107527</v>
      </c>
      <c r="U617" s="14">
        <f ca="1" t="shared" si="171"/>
        <v>0.0804790982445412</v>
      </c>
      <c r="V617" s="9">
        <f ca="1" t="shared" si="172"/>
        <v>-1.217308955244</v>
      </c>
      <c r="W617" s="16">
        <f ca="1">IF(I616="",W616,IF(ABS(SUMIF(I587:I616,"&lt;0"))=0,10,IF(SUMIF(I587:I616,"&gt;0")/ABS(SUMIF(I587:I616,"&lt;0"))&gt;10,10,SUMIF(I587:I616,"&gt;0")/ABS(SUMIF(I587:I616,"&lt;0")))))</f>
        <v>0.994381937083775</v>
      </c>
      <c r="X617" s="17">
        <f ca="1" t="shared" si="173"/>
        <v>0.118361005353762</v>
      </c>
      <c r="Y617" s="9">
        <f ca="1" t="shared" si="174"/>
        <v>-0.131576654864105</v>
      </c>
      <c r="Z617" s="5">
        <f ca="1" t="shared" si="175"/>
        <v>0.116911329365276</v>
      </c>
      <c r="AA617">
        <f ca="1" t="shared" si="165"/>
        <v>52.7624</v>
      </c>
      <c r="AB617">
        <f ca="1" t="shared" si="162"/>
        <v>9905.8476</v>
      </c>
      <c r="AC617">
        <f ca="1" t="shared" si="176"/>
        <v>0</v>
      </c>
      <c r="AD617" s="5">
        <f ca="1" t="shared" si="161"/>
        <v>52.7624</v>
      </c>
      <c r="AE617">
        <f ca="1">IF(X617&gt;=$Y$1,I617,0)</f>
        <v>0</v>
      </c>
    </row>
    <row r="618" spans="1:31">
      <c r="A618" cm="1">
        <f ca="1" t="array" ref="A618">INDEX(Sheet1!$A$2:$J$621,RANDBETWEEN(1,COUNTA(Sheet1!$A$2:$A$621)),COLUMN(A617))</f>
        <v>3275614</v>
      </c>
      <c r="B618" t="str">
        <f ca="1">VLOOKUP($A618,Sheet1!$A$2:$J$621,COLUMN(B618)-COLUMN($B$4)+2,FALSE)</f>
        <v>2025-04-19 13:13:41</v>
      </c>
      <c r="C618" t="str">
        <f ca="1">VLOOKUP($A618,Sheet1!$A$2:$J$621,COLUMN(C618)-COLUMN($B$4)+2,FALSE)</f>
        <v>大双31.45  小双34.28  大单34.28</v>
      </c>
      <c r="D618" t="str">
        <f ca="1">VLOOKUP($A618,Sheet1!$A$2:$J$621,COLUMN(D618)-COLUMN($B$4)+2,FALSE)</f>
        <v>大双</v>
      </c>
      <c r="E618">
        <f ca="1">VLOOKUP($A618,Sheet1!$A$2:$J$621,COLUMN(E618)-COLUMN($B$4)+2,FALSE)</f>
        <v>100.01</v>
      </c>
      <c r="F618">
        <f ca="1">VLOOKUP($A618,Sheet1!$A$2:$J$621,COLUMN(F618)-COLUMN($B$4)+2,FALSE)</f>
        <v>14</v>
      </c>
      <c r="G618" t="str">
        <f ca="1">VLOOKUP($A618,Sheet1!$A$2:$J$621,COLUMN(G618)-COLUMN($B$4)+2,FALSE)</f>
        <v>大双</v>
      </c>
      <c r="H618">
        <f ca="1">VLOOKUP($A618,Sheet1!$A$2:$J$621,COLUMN(H618)-COLUMN($B$4)+2,FALSE)</f>
        <v>0</v>
      </c>
      <c r="I618">
        <f ca="1">VLOOKUP($A618,Sheet1!$A$2:$J$621,COLUMN(I618)-COLUMN($B$4)+2,FALSE)</f>
        <v>-100.01</v>
      </c>
      <c r="J618" t="str">
        <f ca="1">VLOOKUP($A618,Sheet1!$A$2:$J$621,COLUMN(J618)-COLUMN($B$4)+2,FALSE)</f>
        <v>否</v>
      </c>
      <c r="K618">
        <f ca="1" t="shared" si="163"/>
        <v>0</v>
      </c>
      <c r="L618" s="7">
        <f ca="1" t="shared" si="164"/>
        <v>1</v>
      </c>
      <c r="M618" s="7" cm="1">
        <f ca="1" t="array" ref="M618">IF(L617="",IF(OR(G617=0,G617=""),M617,""),IF(ROW()&lt;32,"",AVERAGE(IF(OFFSET(L$2,ROW()-31,0,30,1)&lt;&gt;"",OFFSET(L$2,ROW()-31,0,30,1)))))</f>
        <v>0.833333333333333</v>
      </c>
      <c r="N618" s="8">
        <f ca="1">IF(OR(G617=0,G617=""),N617,IF(L617="","",IF(ROW()&lt;32,"",IF(ROW()=32,AVERAGE(L587:L616),2/31*L617+(1-2/31)*M617))))</f>
        <v>0.812903225806452</v>
      </c>
      <c r="O618" s="7" cm="1">
        <f ca="1" t="array" ref="O618">IF(L617="",O617,IF(ROW()&lt;32,"",AVERAGE(IF(OFFSET(L$2,ROW()-21,0,20,1)&lt;&gt;"",OFFSET(L$2,ROW()-21,0,20,1)))))</f>
        <v>0.85</v>
      </c>
      <c r="P618" s="8">
        <f ca="1" t="shared" si="167"/>
        <v>0.859677419354839</v>
      </c>
      <c r="Q618" s="7">
        <f ca="1" t="shared" si="168"/>
        <v>-68.1</v>
      </c>
      <c r="R618" s="7">
        <f ca="1" t="shared" si="166"/>
        <v>6920.89319999987</v>
      </c>
      <c r="S618" s="14">
        <f ca="1" t="shared" si="169"/>
        <v>0.0515885246407801</v>
      </c>
      <c r="T618" s="15">
        <f ca="1" t="shared" si="170"/>
        <v>0.812903225806452</v>
      </c>
      <c r="U618" s="14">
        <f ca="1" t="shared" si="171"/>
        <v>0.0874208891775733</v>
      </c>
      <c r="V618" s="9">
        <f ca="1" t="shared" si="172"/>
        <v>-1.04028056087569</v>
      </c>
      <c r="W618" s="16">
        <f ca="1">IF(I617="",W617,IF(ABS(SUMIF(I588:I617,"&lt;0"))=0,10,IF(SUMIF(I588:I617,"&gt;0")/ABS(SUMIF(I588:I617,"&lt;0"))&gt;10,10,SUMIF(I588:I617,"&gt;0")/ABS(SUMIF(I588:I617,"&lt;0")))))</f>
        <v>1.16348243450437</v>
      </c>
      <c r="X618" s="17">
        <f ca="1" t="shared" si="173"/>
        <v>0.16415112316312</v>
      </c>
      <c r="Y618" s="9">
        <f ca="1" t="shared" si="174"/>
        <v>-0.119227367340404</v>
      </c>
      <c r="Z618" s="5">
        <f ca="1" t="shared" si="175"/>
        <v>0.127454547508235</v>
      </c>
      <c r="AA618">
        <f ca="1" t="shared" si="165"/>
        <v>-100.01</v>
      </c>
      <c r="AB618">
        <f ca="1" t="shared" si="162"/>
        <v>9805.8376</v>
      </c>
      <c r="AC618">
        <f ca="1" t="shared" si="176"/>
        <v>0</v>
      </c>
      <c r="AD618" s="5">
        <f ca="1" t="shared" si="161"/>
        <v>-100.01</v>
      </c>
      <c r="AE618">
        <f ca="1">IF(X618&gt;=$Y$1,I618,0)</f>
        <v>0</v>
      </c>
    </row>
    <row r="619" spans="1:31">
      <c r="A619" cm="1">
        <f ca="1" t="array" ref="A619">INDEX(Sheet1!$A$2:$J$621,RANDBETWEEN(1,COUNTA(Sheet1!$A$2:$A$621)),COLUMN(A618))</f>
        <v>3275972</v>
      </c>
      <c r="B619" t="str">
        <f ca="1">VLOOKUP($A619,Sheet1!$A$2:$J$621,COLUMN(B619)-COLUMN($B$4)+2,FALSE)</f>
        <v>2025-04-20 10:39:41</v>
      </c>
      <c r="C619" t="str">
        <f ca="1">VLOOKUP($A619,Sheet1!$A$2:$J$621,COLUMN(C619)-COLUMN($B$4)+2,FALSE)</f>
        <v>小单31.45  小双34.28  大单34.28</v>
      </c>
      <c r="D619" t="str">
        <f ca="1">VLOOKUP($A619,Sheet1!$A$2:$J$621,COLUMN(D619)-COLUMN($B$4)+2,FALSE)</f>
        <v>小单</v>
      </c>
      <c r="E619">
        <f ca="1">VLOOKUP($A619,Sheet1!$A$2:$J$621,COLUMN(E619)-COLUMN($B$4)+2,FALSE)</f>
        <v>100.01</v>
      </c>
      <c r="F619">
        <f ca="1">VLOOKUP($A619,Sheet1!$A$2:$J$621,COLUMN(F619)-COLUMN($B$4)+2,FALSE)</f>
        <v>22</v>
      </c>
      <c r="G619" t="str">
        <f ca="1">VLOOKUP($A619,Sheet1!$A$2:$J$621,COLUMN(G619)-COLUMN($B$4)+2,FALSE)</f>
        <v>大双</v>
      </c>
      <c r="H619">
        <f ca="1">VLOOKUP($A619,Sheet1!$A$2:$J$621,COLUMN(H619)-COLUMN($B$4)+2,FALSE)</f>
        <v>0</v>
      </c>
      <c r="I619">
        <f ca="1">VLOOKUP($A619,Sheet1!$A$2:$J$621,COLUMN(I619)-COLUMN($B$4)+2,FALSE)</f>
        <v>-100.01</v>
      </c>
      <c r="J619" t="str">
        <f ca="1">VLOOKUP($A619,Sheet1!$A$2:$J$621,COLUMN(J619)-COLUMN($B$4)+2,FALSE)</f>
        <v>否</v>
      </c>
      <c r="K619">
        <f ca="1" t="shared" si="163"/>
        <v>0</v>
      </c>
      <c r="L619" s="7">
        <f ca="1" t="shared" si="164"/>
        <v>0</v>
      </c>
      <c r="M619" s="7" cm="1">
        <f ca="1" t="array" ref="M619">IF(L618="",IF(OR(G618=0,G618=""),M618,""),IF(ROW()&lt;32,"",AVERAGE(IF(OFFSET(L$2,ROW()-31,0,30,1)&lt;&gt;"",OFFSET(L$2,ROW()-31,0,30,1)))))</f>
        <v>0.833333333333333</v>
      </c>
      <c r="N619" s="8">
        <f ca="1">IF(OR(G618=0,G618=""),N618,IF(L618="","",IF(ROW()&lt;32,"",IF(ROW()=32,AVERAGE(L588:L617),2/31*L618+(1-2/31)*M618))))</f>
        <v>0.844086021505376</v>
      </c>
      <c r="O619" s="7" cm="1">
        <f ca="1" t="array" ref="O619">IF(L618="",O618,IF(ROW()&lt;32,"",AVERAGE(IF(OFFSET(L$2,ROW()-21,0,20,1)&lt;&gt;"",OFFSET(L$2,ROW()-21,0,20,1)))))</f>
        <v>0.8</v>
      </c>
      <c r="P619" s="8">
        <f ca="1" t="shared" si="167"/>
        <v>0.812903225806452</v>
      </c>
      <c r="Q619" s="7">
        <f ca="1" t="shared" si="168"/>
        <v>-100.01</v>
      </c>
      <c r="R619" s="7">
        <f ca="1" t="shared" si="166"/>
        <v>6820.88319999987</v>
      </c>
      <c r="S619" s="14">
        <f ca="1" t="shared" si="169"/>
        <v>0.0572513253348654</v>
      </c>
      <c r="T619" s="15">
        <f ca="1" t="shared" si="170"/>
        <v>0.844086021505376</v>
      </c>
      <c r="U619" s="14">
        <f ca="1" t="shared" si="171"/>
        <v>0.0874208891775733</v>
      </c>
      <c r="V619" s="9">
        <f ca="1" t="shared" si="172"/>
        <v>-0.887295027388465</v>
      </c>
      <c r="W619" s="16">
        <f ca="1">IF(I618="",W618,IF(ABS(SUMIF(I589:I618,"&lt;0"))=0,10,IF(SUMIF(I589:I618,"&gt;0")/ABS(SUMIF(I589:I618,"&lt;0"))&gt;10,10,SUMIF(I589:I618,"&gt;0")/ABS(SUMIF(I589:I618,"&lt;0")))))</f>
        <v>1.16348243450437</v>
      </c>
      <c r="X619" s="17">
        <f ca="1" t="shared" si="173"/>
        <v>0.187385075859853</v>
      </c>
      <c r="Y619" s="9">
        <f ca="1" t="shared" si="174"/>
        <v>-0.106071128687258</v>
      </c>
      <c r="Z619" s="5">
        <f ca="1" t="shared" si="175"/>
        <v>0.137647047021023</v>
      </c>
      <c r="AA619">
        <f ca="1" t="shared" si="165"/>
        <v>-100.01</v>
      </c>
      <c r="AB619">
        <f ca="1" t="shared" si="162"/>
        <v>9705.8276</v>
      </c>
      <c r="AC619">
        <f ca="1" t="shared" si="176"/>
        <v>1</v>
      </c>
      <c r="AD619" s="5">
        <f ca="1" t="shared" si="161"/>
        <v>0</v>
      </c>
      <c r="AE619">
        <f ca="1">IF(X619&gt;=$Y$1,I619,0)</f>
        <v>0</v>
      </c>
    </row>
    <row r="620" spans="1:31">
      <c r="A620" cm="1">
        <f ca="1" t="array" ref="A620">INDEX(Sheet1!$A$2:$J$621,RANDBETWEEN(1,COUNTA(Sheet1!$A$2:$A$621)),COLUMN(A619))</f>
        <v>3275630</v>
      </c>
      <c r="B620" t="str">
        <f ca="1">VLOOKUP($A620,Sheet1!$A$2:$J$621,COLUMN(B620)-COLUMN($B$4)+2,FALSE)</f>
        <v>2025-04-19 14:09:44</v>
      </c>
      <c r="C620" t="str">
        <f ca="1">VLOOKUP($A620,Sheet1!$A$2:$J$621,COLUMN(C620)-COLUMN($B$4)+2,FALSE)</f>
        <v>大双31.45  小双34.28  大单34.28</v>
      </c>
      <c r="D620" t="str">
        <f ca="1">VLOOKUP($A620,Sheet1!$A$2:$J$621,COLUMN(D620)-COLUMN($B$4)+2,FALSE)</f>
        <v>大双</v>
      </c>
      <c r="E620">
        <f ca="1">VLOOKUP($A620,Sheet1!$A$2:$J$621,COLUMN(E620)-COLUMN($B$4)+2,FALSE)</f>
        <v>100.01</v>
      </c>
      <c r="F620">
        <f ca="1">VLOOKUP($A620,Sheet1!$A$2:$J$621,COLUMN(F620)-COLUMN($B$4)+2,FALSE)</f>
        <v>21</v>
      </c>
      <c r="G620" t="str">
        <f ca="1">VLOOKUP($A620,Sheet1!$A$2:$J$621,COLUMN(G620)-COLUMN($B$4)+2,FALSE)</f>
        <v>大单</v>
      </c>
      <c r="H620">
        <f ca="1">VLOOKUP($A620,Sheet1!$A$2:$J$621,COLUMN(H620)-COLUMN($B$4)+2,FALSE)</f>
        <v>148.4324</v>
      </c>
      <c r="I620">
        <f ca="1">VLOOKUP($A620,Sheet1!$A$2:$J$621,COLUMN(I620)-COLUMN($B$4)+2,FALSE)</f>
        <v>48.4224</v>
      </c>
      <c r="J620" t="str">
        <f ca="1">VLOOKUP($A620,Sheet1!$A$2:$J$621,COLUMN(J620)-COLUMN($B$4)+2,FALSE)</f>
        <v>是</v>
      </c>
      <c r="K620">
        <f ca="1" t="shared" si="163"/>
        <v>1</v>
      </c>
      <c r="L620" s="7">
        <f ca="1" t="shared" si="164"/>
        <v>1</v>
      </c>
      <c r="M620" s="7" cm="1">
        <f ca="1" t="array" ref="M620">IF(L619="",IF(OR(G619=0,G619=""),M619,""),IF(ROW()&lt;32,"",AVERAGE(IF(OFFSET(L$2,ROW()-31,0,30,1)&lt;&gt;"",OFFSET(L$2,ROW()-31,0,30,1)))))</f>
        <v>0.833333333333333</v>
      </c>
      <c r="N620" s="8">
        <f ca="1">IF(OR(G619=0,G619=""),N619,IF(L619="","",IF(ROW()&lt;32,"",IF(ROW()=32,AVERAGE(L589:L618),2/31*L619+(1-2/31)*M619))))</f>
        <v>0.779569892473118</v>
      </c>
      <c r="O620" s="7" cm="1">
        <f ca="1" t="array" ref="O620">IF(L619="",O619,IF(ROW()&lt;32,"",AVERAGE(IF(OFFSET(L$2,ROW()-21,0,20,1)&lt;&gt;"",OFFSET(L$2,ROW()-21,0,20,1)))))</f>
        <v>0.85</v>
      </c>
      <c r="P620" s="8">
        <f ca="1" t="shared" si="167"/>
        <v>0.795161290322581</v>
      </c>
      <c r="Q620" s="7">
        <f ca="1" t="shared" si="168"/>
        <v>48.4224</v>
      </c>
      <c r="R620" s="7">
        <f ca="1" t="shared" si="166"/>
        <v>6869.30559999987</v>
      </c>
      <c r="S620" s="14">
        <f ca="1" t="shared" si="169"/>
        <v>0.0529272898728068</v>
      </c>
      <c r="T620" s="15">
        <f ca="1" t="shared" si="170"/>
        <v>0.779569892473118</v>
      </c>
      <c r="U620" s="14">
        <f ca="1" t="shared" si="171"/>
        <v>0.0874208891775733</v>
      </c>
      <c r="V620" s="9">
        <f ca="1" t="shared" si="172"/>
        <v>-0.761695781246801</v>
      </c>
      <c r="W620" s="16">
        <f ca="1">IF(I619="",W619,IF(ABS(SUMIF(I590:I619,"&lt;0"))=0,10,IF(SUMIF(I590:I619,"&gt;0")/ABS(SUMIF(I590:I619,"&lt;0"))&gt;10,10,SUMIF(I590:I619,"&gt;0")/ABS(SUMIF(I590:I619,"&lt;0")))))</f>
        <v>1.16348243450437</v>
      </c>
      <c r="X620" s="17">
        <f ca="1" t="shared" si="173"/>
        <v>0.18574456402895</v>
      </c>
      <c r="Y620" s="9">
        <f ca="1" t="shared" si="174"/>
        <v>-0.0927166202494487</v>
      </c>
      <c r="Z620" s="5">
        <f ca="1" t="shared" si="175"/>
        <v>0.145644052576321</v>
      </c>
      <c r="AA620">
        <f ca="1" t="shared" si="165"/>
        <v>0</v>
      </c>
      <c r="AB620">
        <f ca="1" t="shared" si="162"/>
        <v>9705.8276</v>
      </c>
      <c r="AC620">
        <f ca="1" t="shared" si="176"/>
        <v>0</v>
      </c>
      <c r="AD620" s="5">
        <f ca="1" t="shared" si="161"/>
        <v>0</v>
      </c>
      <c r="AE620">
        <f ca="1">IF(X620&gt;=$Y$1,I620,0)</f>
        <v>0</v>
      </c>
    </row>
    <row r="621" spans="1:31">
      <c r="A621" cm="1">
        <f ca="1" t="array" ref="A621">INDEX(Sheet1!$A$2:$J$621,RANDBETWEEN(1,COUNTA(Sheet1!$A$2:$A$621)),COLUMN(A620))</f>
        <v>3275639</v>
      </c>
      <c r="B621" t="str">
        <f ca="1">VLOOKUP($A621,Sheet1!$A$2:$J$621,COLUMN(B621)-COLUMN($B$4)+2,FALSE)</f>
        <v>2025-04-19 14:41:11</v>
      </c>
      <c r="C621" t="str">
        <f ca="1">VLOOKUP($A621,Sheet1!$A$2:$J$621,COLUMN(C621)-COLUMN($B$4)+2,FALSE)</f>
        <v>大双31.45  小双34.28  大单34.28</v>
      </c>
      <c r="D621" t="str">
        <f ca="1">VLOOKUP($A621,Sheet1!$A$2:$J$621,COLUMN(D621)-COLUMN($B$4)+2,FALSE)</f>
        <v>大双</v>
      </c>
      <c r="E621">
        <f ca="1">VLOOKUP($A621,Sheet1!$A$2:$J$621,COLUMN(E621)-COLUMN($B$4)+2,FALSE)</f>
        <v>100.01</v>
      </c>
      <c r="F621">
        <f ca="1">VLOOKUP($A621,Sheet1!$A$2:$J$621,COLUMN(F621)-COLUMN($B$4)+2,FALSE)</f>
        <v>14</v>
      </c>
      <c r="G621" t="str">
        <f ca="1">VLOOKUP($A621,Sheet1!$A$2:$J$621,COLUMN(G621)-COLUMN($B$4)+2,FALSE)</f>
        <v>大双</v>
      </c>
      <c r="H621">
        <f ca="1">VLOOKUP($A621,Sheet1!$A$2:$J$621,COLUMN(H621)-COLUMN($B$4)+2,FALSE)</f>
        <v>0</v>
      </c>
      <c r="I621">
        <f ca="1">VLOOKUP($A621,Sheet1!$A$2:$J$621,COLUMN(I621)-COLUMN($B$4)+2,FALSE)</f>
        <v>-100.01</v>
      </c>
      <c r="J621" t="str">
        <f ca="1">VLOOKUP($A621,Sheet1!$A$2:$J$621,COLUMN(J621)-COLUMN($B$4)+2,FALSE)</f>
        <v>否</v>
      </c>
      <c r="K621">
        <f ca="1" t="shared" si="163"/>
        <v>0</v>
      </c>
      <c r="L621" s="7">
        <f ca="1" t="shared" si="164"/>
        <v>1</v>
      </c>
      <c r="M621" s="7" cm="1">
        <f ca="1" t="array" ref="M621">IF(L620="",IF(OR(G620=0,G620=""),M620,""),IF(ROW()&lt;32,"",AVERAGE(IF(OFFSET(L$2,ROW()-31,0,30,1)&lt;&gt;"",OFFSET(L$2,ROW()-31,0,30,1)))))</f>
        <v>0.866666666666667</v>
      </c>
      <c r="N621" s="8">
        <f ca="1">IF(OR(G620=0,G620=""),N620,IF(L620="","",IF(ROW()&lt;32,"",IF(ROW()=32,AVERAGE(L590:L619),2/31*L620+(1-2/31)*M620))))</f>
        <v>0.844086021505376</v>
      </c>
      <c r="O621" s="7" cm="1">
        <f ca="1" t="array" ref="O621">IF(L620="",O620,IF(ROW()&lt;32,"",AVERAGE(IF(OFFSET(L$2,ROW()-21,0,20,1)&lt;&gt;"",OFFSET(L$2,ROW()-21,0,20,1)))))</f>
        <v>0.85</v>
      </c>
      <c r="P621" s="8">
        <f ca="1" t="shared" si="167"/>
        <v>0.859677419354839</v>
      </c>
      <c r="Q621" s="7">
        <f ca="1" t="shared" si="168"/>
        <v>-68.1</v>
      </c>
      <c r="R621" s="7">
        <f ca="1" t="shared" si="166"/>
        <v>6801.20559999987</v>
      </c>
      <c r="S621" s="14">
        <f ca="1" t="shared" si="169"/>
        <v>0.0770297415061759</v>
      </c>
      <c r="T621" s="15">
        <f ca="1" t="shared" si="170"/>
        <v>0.844086021505376</v>
      </c>
      <c r="U621" s="14">
        <f ca="1" t="shared" si="171"/>
        <v>0.0874208891775733</v>
      </c>
      <c r="V621" s="9">
        <f ca="1" t="shared" si="172"/>
        <v>-0.61462473748419</v>
      </c>
      <c r="W621" s="16">
        <f ca="1">IF(I620="",W620,IF(ABS(SUMIF(I591:I620,"&lt;0"))=0,10,IF(SUMIF(I591:I620,"&gt;0")/ABS(SUMIF(I591:I620,"&lt;0"))&gt;10,10,SUMIF(I591:I620,"&gt;0")/ABS(SUMIF(I591:I620,"&lt;0")))))</f>
        <v>1.36943029272805</v>
      </c>
      <c r="X621" s="17">
        <f ca="1" t="shared" si="173"/>
        <v>0.241180415524042</v>
      </c>
      <c r="Y621" s="9">
        <f ca="1" t="shared" si="174"/>
        <v>-0.0781973966856029</v>
      </c>
      <c r="Z621" s="5">
        <f ca="1" t="shared" si="175"/>
        <v>0.15611853839455</v>
      </c>
      <c r="AA621">
        <f ca="1" t="shared" si="165"/>
        <v>-100.01</v>
      </c>
      <c r="AB621">
        <f ca="1" t="shared" si="162"/>
        <v>9605.81759999999</v>
      </c>
      <c r="AC621">
        <f ca="1" t="shared" si="176"/>
        <v>0</v>
      </c>
      <c r="AD621" s="5">
        <f ca="1" t="shared" si="161"/>
        <v>0</v>
      </c>
      <c r="AE621">
        <f ca="1">IF(X621&gt;=$Y$1,I621,0)</f>
        <v>0</v>
      </c>
    </row>
    <row r="622" spans="1:31">
      <c r="A622" cm="1">
        <f ca="1" t="array" ref="A622">INDEX(Sheet1!$A$2:$J$621,RANDBETWEEN(1,COUNTA(Sheet1!$A$2:$A$621)),COLUMN(A621))</f>
        <v>3275583</v>
      </c>
      <c r="B622" t="str">
        <f ca="1">VLOOKUP($A622,Sheet1!$A$2:$J$621,COLUMN(B622)-COLUMN($B$4)+2,FALSE)</f>
        <v>2025-04-19 11:25:16</v>
      </c>
      <c r="C622" t="str">
        <f ca="1">VLOOKUP($A622,Sheet1!$A$2:$J$621,COLUMN(C622)-COLUMN($B$4)+2,FALSE)</f>
        <v>小单32.36  大双32.36  大单35.28</v>
      </c>
      <c r="D622" t="str">
        <f ca="1">VLOOKUP($A622,Sheet1!$A$2:$J$621,COLUMN(D622)-COLUMN($B$4)+2,FALSE)</f>
        <v>大单</v>
      </c>
      <c r="E622">
        <f ca="1">VLOOKUP($A622,Sheet1!$A$2:$J$621,COLUMN(E622)-COLUMN($B$4)+2,FALSE)</f>
        <v>100</v>
      </c>
      <c r="F622">
        <f ca="1">VLOOKUP($A622,Sheet1!$A$2:$J$621,COLUMN(F622)-COLUMN($B$4)+2,FALSE)</f>
        <v>21</v>
      </c>
      <c r="G622" t="str">
        <f ca="1">VLOOKUP($A622,Sheet1!$A$2:$J$621,COLUMN(G622)-COLUMN($B$4)+2,FALSE)</f>
        <v>大单</v>
      </c>
      <c r="H622">
        <f ca="1">VLOOKUP($A622,Sheet1!$A$2:$J$621,COLUMN(H622)-COLUMN($B$4)+2,FALSE)</f>
        <v>152.7624</v>
      </c>
      <c r="I622">
        <f ca="1">VLOOKUP($A622,Sheet1!$A$2:$J$621,COLUMN(I622)-COLUMN($B$4)+2,FALSE)</f>
        <v>52.7624</v>
      </c>
      <c r="J622" t="str">
        <f ca="1">VLOOKUP($A622,Sheet1!$A$2:$J$621,COLUMN(J622)-COLUMN($B$4)+2,FALSE)</f>
        <v>是</v>
      </c>
      <c r="K622">
        <f ca="1" t="shared" si="163"/>
        <v>1</v>
      </c>
      <c r="L622" s="7">
        <f ca="1" t="shared" si="164"/>
        <v>1</v>
      </c>
      <c r="M622" s="7" cm="1">
        <f ca="1" t="array" ref="M622">IF(L621="",IF(OR(G621=0,G621=""),M621,""),IF(ROW()&lt;32,"",AVERAGE(IF(OFFSET(L$2,ROW()-31,0,30,1)&lt;&gt;"",OFFSET(L$2,ROW()-31,0,30,1)))))</f>
        <v>0.866666666666667</v>
      </c>
      <c r="N622" s="8">
        <f ca="1">IF(OR(G621=0,G621=""),N621,IF(L621="","",IF(ROW()&lt;32,"",IF(ROW()=32,AVERAGE(L591:L620),2/31*L621+(1-2/31)*M621))))</f>
        <v>0.875268817204301</v>
      </c>
      <c r="O622" s="7" cm="1">
        <f ca="1" t="array" ref="O622">IF(L621="",O621,IF(ROW()&lt;32,"",AVERAGE(IF(OFFSET(L$2,ROW()-21,0,20,1)&lt;&gt;"",OFFSET(L$2,ROW()-21,0,20,1)))))</f>
        <v>0.85</v>
      </c>
      <c r="P622" s="8">
        <f ca="1" t="shared" si="167"/>
        <v>0.859677419354839</v>
      </c>
      <c r="Q622" s="7">
        <f ca="1" t="shared" si="168"/>
        <v>52.7624</v>
      </c>
      <c r="R622" s="7">
        <f ca="1" t="shared" si="166"/>
        <v>6853.96799999987</v>
      </c>
      <c r="S622" s="14">
        <f ca="1" t="shared" si="169"/>
        <v>0.0583175895002148</v>
      </c>
      <c r="T622" s="15">
        <f ca="1" t="shared" si="170"/>
        <v>0.875268817204301</v>
      </c>
      <c r="U622" s="14">
        <f ca="1" t="shared" si="171"/>
        <v>0.0804925092787344</v>
      </c>
      <c r="V622" s="9">
        <f ca="1" t="shared" si="172"/>
        <v>-0.504255804335721</v>
      </c>
      <c r="W622" s="16">
        <f ca="1">IF(I621="",W621,IF(ABS(SUMIF(I592:I621,"&lt;0"))=0,10,IF(SUMIF(I592:I621,"&gt;0")/ABS(SUMIF(I592:I621,"&lt;0"))&gt;10,10,SUMIF(I592:I621,"&gt;0")/ABS(SUMIF(I592:I621,"&lt;0")))))</f>
        <v>1.36943029272805</v>
      </c>
      <c r="X622" s="17">
        <f ca="1" t="shared" si="173"/>
        <v>0.254918736346537</v>
      </c>
      <c r="Y622" s="9">
        <f ca="1" t="shared" si="174"/>
        <v>-0.06248168027523</v>
      </c>
      <c r="Z622" s="5">
        <f ca="1" t="shared" si="175"/>
        <v>0.164884260547597</v>
      </c>
      <c r="AA622">
        <f ca="1" t="shared" si="165"/>
        <v>0</v>
      </c>
      <c r="AB622">
        <f ca="1" t="shared" si="162"/>
        <v>9605.81759999999</v>
      </c>
      <c r="AC622">
        <f ca="1" t="shared" si="176"/>
        <v>1</v>
      </c>
      <c r="AD622" s="5">
        <f ca="1" t="shared" si="161"/>
        <v>0</v>
      </c>
      <c r="AE622">
        <f ca="1">IF(X622&gt;=$Y$1,I622,0)</f>
        <v>0</v>
      </c>
    </row>
    <row r="623" spans="1:31">
      <c r="A623" cm="1">
        <f ca="1" t="array" ref="A623">INDEX(Sheet1!$A$2:$J$621,RANDBETWEEN(1,COUNTA(Sheet1!$A$2:$A$621)),COLUMN(A622))</f>
        <v>3276086</v>
      </c>
      <c r="B623" t="str">
        <f ca="1">VLOOKUP($A623,Sheet1!$A$2:$J$621,COLUMN(B623)-COLUMN($B$4)+2,FALSE)</f>
        <v>2025-04-20 17:18:42</v>
      </c>
      <c r="C623" t="str">
        <f ca="1">VLOOKUP($A623,Sheet1!$A$2:$J$621,COLUMN(C623)-COLUMN($B$4)+2,FALSE)</f>
        <v>小单32.36  小双35.28  大双32.36</v>
      </c>
      <c r="D623" t="str">
        <f ca="1">VLOOKUP($A623,Sheet1!$A$2:$J$621,COLUMN(D623)-COLUMN($B$4)+2,FALSE)</f>
        <v>小双</v>
      </c>
      <c r="E623">
        <f ca="1">VLOOKUP($A623,Sheet1!$A$2:$J$621,COLUMN(E623)-COLUMN($B$4)+2,FALSE)</f>
        <v>100</v>
      </c>
      <c r="F623">
        <f ca="1">VLOOKUP($A623,Sheet1!$A$2:$J$621,COLUMN(F623)-COLUMN($B$4)+2,FALSE)</f>
        <v>7</v>
      </c>
      <c r="G623" t="str">
        <f ca="1">VLOOKUP($A623,Sheet1!$A$2:$J$621,COLUMN(G623)-COLUMN($B$4)+2,FALSE)</f>
        <v>小单</v>
      </c>
      <c r="H623">
        <f ca="1">VLOOKUP($A623,Sheet1!$A$2:$J$621,COLUMN(H623)-COLUMN($B$4)+2,FALSE)</f>
        <v>152.7392</v>
      </c>
      <c r="I623">
        <f ca="1">VLOOKUP($A623,Sheet1!$A$2:$J$621,COLUMN(I623)-COLUMN($B$4)+2,FALSE)</f>
        <v>52.7392</v>
      </c>
      <c r="J623" t="str">
        <f ca="1">VLOOKUP($A623,Sheet1!$A$2:$J$621,COLUMN(J623)-COLUMN($B$4)+2,FALSE)</f>
        <v>是</v>
      </c>
      <c r="K623">
        <f ca="1" t="shared" si="163"/>
        <v>1</v>
      </c>
      <c r="L623" s="7">
        <f ca="1" t="shared" si="164"/>
        <v>1</v>
      </c>
      <c r="M623" s="7" cm="1">
        <f ca="1" t="array" ref="M623">IF(L622="",IF(OR(G622=0,G622=""),M622,""),IF(ROW()&lt;32,"",AVERAGE(IF(OFFSET(L$2,ROW()-31,0,30,1)&lt;&gt;"",OFFSET(L$2,ROW()-31,0,30,1)))))</f>
        <v>0.866666666666667</v>
      </c>
      <c r="N623" s="8">
        <f ca="1">IF(OR(G622=0,G622=""),N622,IF(L622="","",IF(ROW()&lt;32,"",IF(ROW()=32,AVERAGE(L592:L621),2/31*L622+(1-2/31)*M622))))</f>
        <v>0.875268817204301</v>
      </c>
      <c r="O623" s="7" cm="1">
        <f ca="1" t="array" ref="O623">IF(L622="",O622,IF(ROW()&lt;32,"",AVERAGE(IF(OFFSET(L$2,ROW()-21,0,20,1)&lt;&gt;"",OFFSET(L$2,ROW()-21,0,20,1)))))</f>
        <v>0.85</v>
      </c>
      <c r="P623" s="8">
        <f ca="1" t="shared" si="167"/>
        <v>0.859677419354839</v>
      </c>
      <c r="Q623" s="7">
        <f ca="1" t="shared" si="168"/>
        <v>52.7392</v>
      </c>
      <c r="R623" s="7">
        <f ca="1" t="shared" si="166"/>
        <v>6906.70719999987</v>
      </c>
      <c r="S623" s="14">
        <f ca="1" t="shared" si="169"/>
        <v>0.0578426884578558</v>
      </c>
      <c r="T623" s="15">
        <f ca="1" t="shared" si="170"/>
        <v>0.875268817204301</v>
      </c>
      <c r="U623" s="14">
        <f ca="1" t="shared" si="171"/>
        <v>0.0729431529565677</v>
      </c>
      <c r="V623" s="9">
        <f ca="1" t="shared" si="172"/>
        <v>-0.398912991614756</v>
      </c>
      <c r="W623" s="16">
        <f ca="1">IF(I622="",W622,IF(ABS(SUMIF(I593:I622,"&lt;0"))=0,10,IF(SUMIF(I593:I622,"&gt;0")/ABS(SUMIF(I593:I622,"&lt;0"))&gt;10,10,SUMIF(I593:I622,"&gt;0")/ABS(SUMIF(I593:I622,"&lt;0")))))</f>
        <v>1.37485488588356</v>
      </c>
      <c r="X623" s="17">
        <f ca="1" t="shared" si="173"/>
        <v>0.268117813518127</v>
      </c>
      <c r="Y623" s="9">
        <f ca="1" t="shared" si="174"/>
        <v>-0.0472352889896487</v>
      </c>
      <c r="Z623" s="5">
        <f ca="1" t="shared" si="175"/>
        <v>0.173383078743228</v>
      </c>
      <c r="AA623">
        <f ca="1" t="shared" si="165"/>
        <v>0</v>
      </c>
      <c r="AB623">
        <f ca="1" t="shared" si="162"/>
        <v>9605.81759999999</v>
      </c>
      <c r="AC623">
        <f ca="1" t="shared" si="176"/>
        <v>0</v>
      </c>
      <c r="AD623" s="5">
        <f ca="1" t="shared" si="161"/>
        <v>0</v>
      </c>
      <c r="AE623">
        <f ca="1">IF(X623&gt;=$Y$1,I623,0)</f>
        <v>0</v>
      </c>
    </row>
    <row r="624" spans="1:31">
      <c r="A624" cm="1">
        <f ca="1" t="array" ref="A624">INDEX(Sheet1!$A$2:$J$621,RANDBETWEEN(1,COUNTA(Sheet1!$A$2:$A$621)),COLUMN(A623))</f>
        <v>3275718</v>
      </c>
      <c r="B624" t="str">
        <f ca="1">VLOOKUP($A624,Sheet1!$A$2:$J$621,COLUMN(B624)-COLUMN($B$4)+2,FALSE)</f>
        <v>2025-04-19 19:50:44</v>
      </c>
      <c r="C624" t="str">
        <f ca="1">VLOOKUP($A624,Sheet1!$A$2:$J$621,COLUMN(C624)-COLUMN($B$4)+2,FALSE)</f>
        <v>小单32.36  小双35.28  大双32.36</v>
      </c>
      <c r="D624" t="str">
        <f ca="1">VLOOKUP($A624,Sheet1!$A$2:$J$621,COLUMN(D624)-COLUMN($B$4)+2,FALSE)</f>
        <v>小双</v>
      </c>
      <c r="E624">
        <f ca="1">VLOOKUP($A624,Sheet1!$A$2:$J$621,COLUMN(E624)-COLUMN($B$4)+2,FALSE)</f>
        <v>100</v>
      </c>
      <c r="F624">
        <f ca="1">VLOOKUP($A624,Sheet1!$A$2:$J$621,COLUMN(F624)-COLUMN($B$4)+2,FALSE)</f>
        <v>14</v>
      </c>
      <c r="G624" t="str">
        <f ca="1">VLOOKUP($A624,Sheet1!$A$2:$J$621,COLUMN(G624)-COLUMN($B$4)+2,FALSE)</f>
        <v>大双</v>
      </c>
      <c r="H624">
        <f ca="1">VLOOKUP($A624,Sheet1!$A$2:$J$621,COLUMN(H624)-COLUMN($B$4)+2,FALSE)</f>
        <v>0</v>
      </c>
      <c r="I624">
        <f ca="1">VLOOKUP($A624,Sheet1!$A$2:$J$621,COLUMN(I624)-COLUMN($B$4)+2,FALSE)</f>
        <v>-100</v>
      </c>
      <c r="J624" t="str">
        <f ca="1">VLOOKUP($A624,Sheet1!$A$2:$J$621,COLUMN(J624)-COLUMN($B$4)+2,FALSE)</f>
        <v>否</v>
      </c>
      <c r="K624">
        <f ca="1" t="shared" si="163"/>
        <v>0</v>
      </c>
      <c r="L624" s="7">
        <f ca="1" t="shared" si="164"/>
        <v>1</v>
      </c>
      <c r="M624" s="7" cm="1">
        <f ca="1" t="array" ref="M624">IF(L623="",IF(OR(G623=0,G623=""),M623,""),IF(ROW()&lt;32,"",AVERAGE(IF(OFFSET(L$2,ROW()-31,0,30,1)&lt;&gt;"",OFFSET(L$2,ROW()-31,0,30,1)))))</f>
        <v>0.866666666666667</v>
      </c>
      <c r="N624" s="8">
        <f ca="1">IF(OR(G623=0,G623=""),N623,IF(L623="","",IF(ROW()&lt;32,"",IF(ROW()=32,AVERAGE(L593:L622),2/31*L623+(1-2/31)*M623))))</f>
        <v>0.875268817204301</v>
      </c>
      <c r="O624" s="7" cm="1">
        <f ca="1" t="array" ref="O624">IF(L623="",O623,IF(ROW()&lt;32,"",AVERAGE(IF(OFFSET(L$2,ROW()-21,0,20,1)&lt;&gt;"",OFFSET(L$2,ROW()-21,0,20,1)))))</f>
        <v>0.85</v>
      </c>
      <c r="P624" s="8">
        <f ca="1" t="shared" si="167"/>
        <v>0.859677419354839</v>
      </c>
      <c r="Q624" s="7">
        <f ca="1" t="shared" si="168"/>
        <v>-68.1</v>
      </c>
      <c r="R624" s="7">
        <f ca="1" t="shared" si="166"/>
        <v>6838.60719999987</v>
      </c>
      <c r="S624" s="14">
        <f ca="1" t="shared" si="169"/>
        <v>0.0580730397014058</v>
      </c>
      <c r="T624" s="15">
        <f ca="1" t="shared" si="170"/>
        <v>0.875268817204301</v>
      </c>
      <c r="U624" s="14">
        <f ca="1" t="shared" si="171"/>
        <v>0.0660131133050767</v>
      </c>
      <c r="V624" s="9">
        <f ca="1" t="shared" si="172"/>
        <v>-0.299270015723276</v>
      </c>
      <c r="W624" s="16">
        <f ca="1">IF(I623="",W623,IF(ABS(SUMIF(I594:I623,"&lt;0"))=0,10,IF(SUMIF(I594:I623,"&gt;0")/ABS(SUMIF(I594:I623,"&lt;0"))&gt;10,10,SUMIF(I594:I623,"&gt;0")/ABS(SUMIF(I594:I623,"&lt;0")))))</f>
        <v>1.3748258880584</v>
      </c>
      <c r="X624" s="17">
        <f ca="1" t="shared" si="173"/>
        <v>0.280227328593271</v>
      </c>
      <c r="Y624" s="9">
        <f ca="1" t="shared" si="174"/>
        <v>-0.0317973435294723</v>
      </c>
      <c r="Z624" s="5">
        <f ca="1" t="shared" si="175"/>
        <v>0.181063958574011</v>
      </c>
      <c r="AA624">
        <f ca="1" t="shared" si="165"/>
        <v>0</v>
      </c>
      <c r="AB624">
        <f ca="1" t="shared" si="162"/>
        <v>9605.81759999999</v>
      </c>
      <c r="AC624">
        <f ca="1" t="shared" si="176"/>
        <v>0</v>
      </c>
      <c r="AD624" s="5">
        <f ca="1" t="shared" si="161"/>
        <v>0</v>
      </c>
      <c r="AE624">
        <f ca="1">IF(X624&gt;=$Y$1,I624,0)</f>
        <v>0</v>
      </c>
    </row>
    <row r="625" spans="1:31">
      <c r="A625" cm="1">
        <f ca="1" t="array" ref="A625">INDEX(Sheet1!$A$2:$J$621,RANDBETWEEN(1,COUNTA(Sheet1!$A$2:$A$621)),COLUMN(A624))</f>
        <v>3275608</v>
      </c>
      <c r="B625" t="str">
        <f ca="1">VLOOKUP($A625,Sheet1!$A$2:$J$621,COLUMN(B625)-COLUMN($B$4)+2,FALSE)</f>
        <v>2025-04-19 12:52:46</v>
      </c>
      <c r="C625" t="str">
        <f ca="1">VLOOKUP($A625,Sheet1!$A$2:$J$621,COLUMN(C625)-COLUMN($B$4)+2,FALSE)</f>
        <v>小单32.36  大双32.36  大单35.28</v>
      </c>
      <c r="D625" t="str">
        <f ca="1">VLOOKUP($A625,Sheet1!$A$2:$J$621,COLUMN(D625)-COLUMN($B$4)+2,FALSE)</f>
        <v>大单</v>
      </c>
      <c r="E625">
        <f ca="1">VLOOKUP($A625,Sheet1!$A$2:$J$621,COLUMN(E625)-COLUMN($B$4)+2,FALSE)</f>
        <v>100</v>
      </c>
      <c r="F625">
        <f ca="1">VLOOKUP($A625,Sheet1!$A$2:$J$621,COLUMN(F625)-COLUMN($B$4)+2,FALSE)</f>
        <v>18</v>
      </c>
      <c r="G625" t="str">
        <f ca="1">VLOOKUP($A625,Sheet1!$A$2:$J$621,COLUMN(G625)-COLUMN($B$4)+2,FALSE)</f>
        <v>大双</v>
      </c>
      <c r="H625">
        <f ca="1">VLOOKUP($A625,Sheet1!$A$2:$J$621,COLUMN(H625)-COLUMN($B$4)+2,FALSE)</f>
        <v>152.7392</v>
      </c>
      <c r="I625">
        <f ca="1">VLOOKUP($A625,Sheet1!$A$2:$J$621,COLUMN(I625)-COLUMN($B$4)+2,FALSE)</f>
        <v>52.7392</v>
      </c>
      <c r="J625" t="str">
        <f ca="1">VLOOKUP($A625,Sheet1!$A$2:$J$621,COLUMN(J625)-COLUMN($B$4)+2,FALSE)</f>
        <v>是</v>
      </c>
      <c r="K625">
        <f ca="1" t="shared" si="163"/>
        <v>1</v>
      </c>
      <c r="L625" s="7">
        <f ca="1" t="shared" si="164"/>
        <v>1</v>
      </c>
      <c r="M625" s="7" cm="1">
        <f ca="1" t="array" ref="M625">IF(L624="",IF(OR(G624=0,G624=""),M624,""),IF(ROW()&lt;32,"",AVERAGE(IF(OFFSET(L$2,ROW()-31,0,30,1)&lt;&gt;"",OFFSET(L$2,ROW()-31,0,30,1)))))</f>
        <v>0.866666666666667</v>
      </c>
      <c r="N625" s="8">
        <f ca="1">IF(OR(G624=0,G624=""),N624,IF(L624="","",IF(ROW()&lt;32,"",IF(ROW()=32,AVERAGE(L594:L623),2/31*L624+(1-2/31)*M624))))</f>
        <v>0.875268817204301</v>
      </c>
      <c r="O625" s="7" cm="1">
        <f ca="1" t="array" ref="O625">IF(L624="",O624,IF(ROW()&lt;32,"",AVERAGE(IF(OFFSET(L$2,ROW()-21,0,20,1)&lt;&gt;"",OFFSET(L$2,ROW()-21,0,20,1)))))</f>
        <v>0.85</v>
      </c>
      <c r="P625" s="8">
        <f ca="1" t="shared" si="167"/>
        <v>0.859677419354839</v>
      </c>
      <c r="Q625" s="7">
        <f ca="1" t="shared" si="168"/>
        <v>52.7392</v>
      </c>
      <c r="R625" s="7">
        <f ca="1" t="shared" si="166"/>
        <v>6891.34639999987</v>
      </c>
      <c r="S625" s="14">
        <f ca="1" t="shared" si="169"/>
        <v>0.0392403465909874</v>
      </c>
      <c r="T625" s="15">
        <f ca="1" t="shared" si="170"/>
        <v>0.875268817204301</v>
      </c>
      <c r="U625" s="14">
        <f ca="1" t="shared" si="171"/>
        <v>0.0584637569829099</v>
      </c>
      <c r="V625" s="9">
        <f ca="1" t="shared" si="172"/>
        <v>-0.216165528382277</v>
      </c>
      <c r="W625" s="16">
        <f ca="1">IF(I624="",W624,IF(ABS(SUMIF(I595:I624,"&lt;0"))=0,10,IF(SUMIF(I595:I624,"&gt;0")/ABS(SUMIF(I595:I624,"&lt;0"))&gt;10,10,SUMIF(I595:I624,"&gt;0")/ABS(SUMIF(I595:I624,"&lt;0")))))</f>
        <v>1.16826567117748</v>
      </c>
      <c r="X625" s="17">
        <f ca="1" t="shared" si="173"/>
        <v>0.264496754602803</v>
      </c>
      <c r="Y625" s="9">
        <f ca="1" t="shared" si="174"/>
        <v>-0.0169084474801334</v>
      </c>
      <c r="Z625" s="5">
        <f ca="1" t="shared" si="175"/>
        <v>0.186373509802576</v>
      </c>
      <c r="AA625">
        <f ca="1" t="shared" si="165"/>
        <v>0</v>
      </c>
      <c r="AB625">
        <f ca="1" t="shared" si="162"/>
        <v>9605.81759999999</v>
      </c>
      <c r="AC625">
        <f ca="1" t="shared" si="176"/>
        <v>1</v>
      </c>
      <c r="AD625" s="5">
        <f ca="1" t="shared" si="161"/>
        <v>0</v>
      </c>
      <c r="AE625">
        <f ca="1">IF(X625&gt;=$Y$1,I625,0)</f>
        <v>0</v>
      </c>
    </row>
    <row r="626" spans="1:31">
      <c r="A626" cm="1">
        <f ca="1" t="array" ref="A626">INDEX(Sheet1!$A$2:$J$621,RANDBETWEEN(1,COUNTA(Sheet1!$A$2:$A$621)),COLUMN(A625))</f>
        <v>3275559</v>
      </c>
      <c r="B626" t="str">
        <f ca="1">VLOOKUP($A626,Sheet1!$A$2:$J$621,COLUMN(B626)-COLUMN($B$4)+2,FALSE)</f>
        <v>2025-04-19 10:01:18</v>
      </c>
      <c r="C626" t="str">
        <f ca="1">VLOOKUP($A626,Sheet1!$A$2:$J$621,COLUMN(C626)-COLUMN($B$4)+2,FALSE)</f>
        <v>小单32.36  小双35.28  大双32.36</v>
      </c>
      <c r="D626" t="str">
        <f ca="1">VLOOKUP($A626,Sheet1!$A$2:$J$621,COLUMN(D626)-COLUMN($B$4)+2,FALSE)</f>
        <v>小双</v>
      </c>
      <c r="E626">
        <f ca="1">VLOOKUP($A626,Sheet1!$A$2:$J$621,COLUMN(E626)-COLUMN($B$4)+2,FALSE)</f>
        <v>100</v>
      </c>
      <c r="F626">
        <f ca="1">VLOOKUP($A626,Sheet1!$A$2:$J$621,COLUMN(F626)-COLUMN($B$4)+2,FALSE)</f>
        <v>9</v>
      </c>
      <c r="G626" t="str">
        <f ca="1">VLOOKUP($A626,Sheet1!$A$2:$J$621,COLUMN(G626)-COLUMN($B$4)+2,FALSE)</f>
        <v>小单</v>
      </c>
      <c r="H626">
        <f ca="1">VLOOKUP($A626,Sheet1!$A$2:$J$621,COLUMN(H626)-COLUMN($B$4)+2,FALSE)</f>
        <v>152.7392</v>
      </c>
      <c r="I626">
        <f ca="1">VLOOKUP($A626,Sheet1!$A$2:$J$621,COLUMN(I626)-COLUMN($B$4)+2,FALSE)</f>
        <v>52.7392</v>
      </c>
      <c r="J626" t="str">
        <f ca="1">VLOOKUP($A626,Sheet1!$A$2:$J$621,COLUMN(J626)-COLUMN($B$4)+2,FALSE)</f>
        <v>是</v>
      </c>
      <c r="K626">
        <f ca="1" t="shared" si="163"/>
        <v>1</v>
      </c>
      <c r="L626" s="7">
        <f ca="1" t="shared" si="164"/>
        <v>1</v>
      </c>
      <c r="M626" s="7" cm="1">
        <f ca="1" t="array" ref="M626">IF(L625="",IF(OR(G625=0,G625=""),M625,""),IF(ROW()&lt;32,"",AVERAGE(IF(OFFSET(L$2,ROW()-31,0,30,1)&lt;&gt;"",OFFSET(L$2,ROW()-31,0,30,1)))))</f>
        <v>0.866666666666667</v>
      </c>
      <c r="N626" s="8">
        <f ca="1">IF(OR(G625=0,G625=""),N625,IF(L625="","",IF(ROW()&lt;32,"",IF(ROW()=32,AVERAGE(L595:L624),2/31*L625+(1-2/31)*M625))))</f>
        <v>0.875268817204301</v>
      </c>
      <c r="O626" s="7" cm="1">
        <f ca="1" t="array" ref="O626">IF(L625="",O625,IF(ROW()&lt;32,"",AVERAGE(IF(OFFSET(L$2,ROW()-21,0,20,1)&lt;&gt;"",OFFSET(L$2,ROW()-21,0,20,1)))))</f>
        <v>0.85</v>
      </c>
      <c r="P626" s="8">
        <f ca="1" t="shared" si="167"/>
        <v>0.859677419354839</v>
      </c>
      <c r="Q626" s="7">
        <f ca="1" t="shared" si="168"/>
        <v>52.7392</v>
      </c>
      <c r="R626" s="7">
        <f ca="1" t="shared" si="166"/>
        <v>6944.08559999987</v>
      </c>
      <c r="S626" s="14">
        <f ca="1" t="shared" si="169"/>
        <v>0.0396049199036071</v>
      </c>
      <c r="T626" s="15">
        <f ca="1" t="shared" si="170"/>
        <v>0.875268817204301</v>
      </c>
      <c r="U626" s="14">
        <f ca="1" t="shared" si="171"/>
        <v>0.0515353770840711</v>
      </c>
      <c r="V626" s="9">
        <f ca="1" t="shared" si="172"/>
        <v>-0.12935763433438</v>
      </c>
      <c r="W626" s="16">
        <f ca="1">IF(I625="",W625,IF(ABS(SUMIF(I596:I625,"&lt;0"))=0,10,IF(SUMIF(I596:I625,"&gt;0")/ABS(SUMIF(I596:I625,"&lt;0"))&gt;10,10,SUMIF(I596:I625,"&gt;0")/ABS(SUMIF(I596:I625,"&lt;0")))))</f>
        <v>1.1682398951181</v>
      </c>
      <c r="X626" s="17">
        <f ca="1" t="shared" si="173"/>
        <v>0.275362852365093</v>
      </c>
      <c r="Y626" s="9">
        <f ca="1" t="shared" si="174"/>
        <v>-0.0014651506526415</v>
      </c>
      <c r="Z626" s="5">
        <f ca="1" t="shared" si="175"/>
        <v>0.190706560210973</v>
      </c>
      <c r="AA626">
        <f ca="1" t="shared" si="165"/>
        <v>0</v>
      </c>
      <c r="AB626">
        <f ca="1" t="shared" si="162"/>
        <v>9605.81759999999</v>
      </c>
      <c r="AC626">
        <f ca="1" t="shared" si="176"/>
        <v>0</v>
      </c>
      <c r="AD626" s="5">
        <f ca="1" t="shared" si="161"/>
        <v>0</v>
      </c>
      <c r="AE626">
        <f ca="1">IF(X626&gt;=$Y$1,I626,0)</f>
        <v>0</v>
      </c>
    </row>
    <row r="627" spans="1:31">
      <c r="A627" cm="1">
        <f ca="1" t="array" ref="A627">INDEX(Sheet1!$A$2:$J$621,RANDBETWEEN(1,COUNTA(Sheet1!$A$2:$A$621)),COLUMN(A626))</f>
        <v>3275501</v>
      </c>
      <c r="B627" t="str">
        <f ca="1">VLOOKUP($A627,Sheet1!$A$2:$J$621,COLUMN(B627)-COLUMN($B$4)+2,FALSE)</f>
        <v>2025-04-19 06:38:15</v>
      </c>
      <c r="C627" t="str">
        <f ca="1">VLOOKUP($A627,Sheet1!$A$2:$J$621,COLUMN(C627)-COLUMN($B$4)+2,FALSE)</f>
        <v>小单32.36  小双35.28  大双32.36</v>
      </c>
      <c r="D627" t="str">
        <f ca="1">VLOOKUP($A627,Sheet1!$A$2:$J$621,COLUMN(D627)-COLUMN($B$4)+2,FALSE)</f>
        <v>小双</v>
      </c>
      <c r="E627">
        <f ca="1">VLOOKUP($A627,Sheet1!$A$2:$J$621,COLUMN(E627)-COLUMN($B$4)+2,FALSE)</f>
        <v>100</v>
      </c>
      <c r="F627">
        <f ca="1">VLOOKUP($A627,Sheet1!$A$2:$J$621,COLUMN(F627)-COLUMN($B$4)+2,FALSE)</f>
        <v>9</v>
      </c>
      <c r="G627" t="str">
        <f ca="1">VLOOKUP($A627,Sheet1!$A$2:$J$621,COLUMN(G627)-COLUMN($B$4)+2,FALSE)</f>
        <v>小单</v>
      </c>
      <c r="H627">
        <f ca="1">VLOOKUP($A627,Sheet1!$A$2:$J$621,COLUMN(H627)-COLUMN($B$4)+2,FALSE)</f>
        <v>152.7392</v>
      </c>
      <c r="I627">
        <f ca="1">VLOOKUP($A627,Sheet1!$A$2:$J$621,COLUMN(I627)-COLUMN($B$4)+2,FALSE)</f>
        <v>52.7392</v>
      </c>
      <c r="J627" t="str">
        <f ca="1">VLOOKUP($A627,Sheet1!$A$2:$J$621,COLUMN(J627)-COLUMN($B$4)+2,FALSE)</f>
        <v>是</v>
      </c>
      <c r="K627">
        <f ca="1" t="shared" si="163"/>
        <v>1</v>
      </c>
      <c r="L627" s="7">
        <f ca="1" t="shared" si="164"/>
        <v>1</v>
      </c>
      <c r="M627" s="7" cm="1">
        <f ca="1" t="array" ref="M627">IF(L626="",IF(OR(G626=0,G626=""),M626,""),IF(ROW()&lt;32,"",AVERAGE(IF(OFFSET(L$2,ROW()-31,0,30,1)&lt;&gt;"",OFFSET(L$2,ROW()-31,0,30,1)))))</f>
        <v>0.866666666666667</v>
      </c>
      <c r="N627" s="8">
        <f ca="1">IF(OR(G626=0,G626=""),N626,IF(L626="","",IF(ROW()&lt;32,"",IF(ROW()=32,AVERAGE(L596:L625),2/31*L626+(1-2/31)*M626))))</f>
        <v>0.875268817204301</v>
      </c>
      <c r="O627" s="7" cm="1">
        <f ca="1" t="array" ref="O627">IF(L626="",O626,IF(ROW()&lt;32,"",AVERAGE(IF(OFFSET(L$2,ROW()-21,0,20,1)&lt;&gt;"",OFFSET(L$2,ROW()-21,0,20,1)))))</f>
        <v>0.85</v>
      </c>
      <c r="P627" s="8">
        <f ca="1" t="shared" si="167"/>
        <v>0.859677419354839</v>
      </c>
      <c r="Q627" s="7">
        <f ca="1" t="shared" si="168"/>
        <v>52.7392</v>
      </c>
      <c r="R627" s="7">
        <f ca="1" t="shared" si="166"/>
        <v>6996.82479999987</v>
      </c>
      <c r="S627" s="14">
        <f ca="1" t="shared" si="169"/>
        <v>0.0399642055442356</v>
      </c>
      <c r="T627" s="15">
        <f ca="1" t="shared" si="170"/>
        <v>0.875268817204301</v>
      </c>
      <c r="U627" s="14">
        <f ca="1" t="shared" si="171"/>
        <v>0.0450584499066341</v>
      </c>
      <c r="V627" s="9">
        <f ca="1" t="shared" si="172"/>
        <v>-0.0356978478817851</v>
      </c>
      <c r="W627" s="16">
        <f ca="1">IF(I626="",W626,IF(ABS(SUMIF(I597:I626,"&lt;0"))=0,10,IF(SUMIF(I597:I626,"&gt;0")/ABS(SUMIF(I597:I626,"&lt;0"))&gt;10,10,SUMIF(I597:I626,"&gt;0")/ABS(SUMIF(I597:I626,"&lt;0")))))</f>
        <v>1.1730360198209</v>
      </c>
      <c r="X627" s="17">
        <f ca="1" t="shared" si="173"/>
        <v>0.287259307326052</v>
      </c>
      <c r="Y627" s="9">
        <f ca="1" t="shared" si="174"/>
        <v>0.0149389426848726</v>
      </c>
      <c r="Z627" s="5">
        <f ca="1" t="shared" si="175"/>
        <v>0.193648122628418</v>
      </c>
      <c r="AA627">
        <f ca="1" t="shared" si="165"/>
        <v>0</v>
      </c>
      <c r="AB627">
        <f ca="1" t="shared" si="162"/>
        <v>9605.81759999999</v>
      </c>
      <c r="AC627">
        <f ca="1" t="shared" si="176"/>
        <v>0</v>
      </c>
      <c r="AD627" s="5">
        <f ca="1" t="shared" si="161"/>
        <v>0</v>
      </c>
      <c r="AE627">
        <f ca="1">IF(X627&gt;=$Y$1,I627,0)</f>
        <v>0</v>
      </c>
    </row>
    <row r="628" spans="1:31">
      <c r="A628" cm="1">
        <f ca="1" t="array" ref="A628">INDEX(Sheet1!$A$2:$J$621,RANDBETWEEN(1,COUNTA(Sheet1!$A$2:$A$621)),COLUMN(A627))</f>
        <v>3276069</v>
      </c>
      <c r="B628" t="str">
        <f ca="1">VLOOKUP($A628,Sheet1!$A$2:$J$621,COLUMN(B628)-COLUMN($B$4)+2,FALSE)</f>
        <v>2025-04-20 16:19:15</v>
      </c>
      <c r="C628" t="str">
        <f ca="1">VLOOKUP($A628,Sheet1!$A$2:$J$621,COLUMN(C628)-COLUMN($B$4)+2,FALSE)</f>
        <v>小单32.36  大双32.36  大单35.28</v>
      </c>
      <c r="D628" t="str">
        <f ca="1">VLOOKUP($A628,Sheet1!$A$2:$J$621,COLUMN(D628)-COLUMN($B$4)+2,FALSE)</f>
        <v>大单</v>
      </c>
      <c r="E628">
        <f ca="1">VLOOKUP($A628,Sheet1!$A$2:$J$621,COLUMN(E628)-COLUMN($B$4)+2,FALSE)</f>
        <v>100</v>
      </c>
      <c r="F628">
        <f ca="1">VLOOKUP($A628,Sheet1!$A$2:$J$621,COLUMN(F628)-COLUMN($B$4)+2,FALSE)</f>
        <v>11</v>
      </c>
      <c r="G628" t="str">
        <f ca="1">VLOOKUP($A628,Sheet1!$A$2:$J$621,COLUMN(G628)-COLUMN($B$4)+2,FALSE)</f>
        <v>小单</v>
      </c>
      <c r="H628">
        <f ca="1">VLOOKUP($A628,Sheet1!$A$2:$J$621,COLUMN(H628)-COLUMN($B$4)+2,FALSE)</f>
        <v>152.7392</v>
      </c>
      <c r="I628">
        <f ca="1">VLOOKUP($A628,Sheet1!$A$2:$J$621,COLUMN(I628)-COLUMN($B$4)+2,FALSE)</f>
        <v>52.7392</v>
      </c>
      <c r="J628" t="str">
        <f ca="1">VLOOKUP($A628,Sheet1!$A$2:$J$621,COLUMN(J628)-COLUMN($B$4)+2,FALSE)</f>
        <v>是</v>
      </c>
      <c r="K628">
        <f ca="1" t="shared" si="163"/>
        <v>1</v>
      </c>
      <c r="L628" s="7">
        <f ca="1" t="shared" si="164"/>
        <v>1</v>
      </c>
      <c r="M628" s="7" cm="1">
        <f ca="1" t="array" ref="M628">IF(L627="",IF(OR(G627=0,G627=""),M627,""),IF(ROW()&lt;32,"",AVERAGE(IF(OFFSET(L$2,ROW()-31,0,30,1)&lt;&gt;"",OFFSET(L$2,ROW()-31,0,30,1)))))</f>
        <v>0.866666666666667</v>
      </c>
      <c r="N628" s="8">
        <f ca="1">IF(OR(G627=0,G627=""),N627,IF(L627="","",IF(ROW()&lt;32,"",IF(ROW()=32,AVERAGE(L597:L626),2/31*L627+(1-2/31)*M627))))</f>
        <v>0.875268817204301</v>
      </c>
      <c r="O628" s="7" cm="1">
        <f ca="1" t="array" ref="O628">IF(L627="",O627,IF(ROW()&lt;32,"",AVERAGE(IF(OFFSET(L$2,ROW()-21,0,20,1)&lt;&gt;"",OFFSET(L$2,ROW()-21,0,20,1)))))</f>
        <v>0.9</v>
      </c>
      <c r="P628" s="8">
        <f ca="1" t="shared" si="167"/>
        <v>0.906451612903226</v>
      </c>
      <c r="Q628" s="7">
        <f ca="1" t="shared" si="168"/>
        <v>52.7392</v>
      </c>
      <c r="R628" s="7">
        <f ca="1" t="shared" si="166"/>
        <v>7049.56399999987</v>
      </c>
      <c r="S628" s="14">
        <f ca="1" t="shared" si="169"/>
        <v>0.0403183177210813</v>
      </c>
      <c r="T628" s="15">
        <f ca="1" t="shared" si="170"/>
        <v>0.875268817204301</v>
      </c>
      <c r="U628" s="14">
        <f ca="1" t="shared" si="171"/>
        <v>0.0461273233538741</v>
      </c>
      <c r="V628" s="9">
        <f ca="1" t="shared" si="172"/>
        <v>0.0567495208773612</v>
      </c>
      <c r="W628" s="16">
        <f ca="1">IF(I627="",W627,IF(ABS(SUMIF(I598:I627,"&lt;0"))=0,10,IF(SUMIF(I598:I627,"&gt;0")/ABS(SUMIF(I598:I627,"&lt;0"))&gt;10,10,SUMIF(I598:I627,"&gt;0")/ABS(SUMIF(I598:I627,"&lt;0")))))</f>
        <v>1.1778321445237</v>
      </c>
      <c r="X628" s="17">
        <f ca="1" t="shared" si="173"/>
        <v>0.296769228291128</v>
      </c>
      <c r="Y628" s="9">
        <f ca="1" t="shared" si="174"/>
        <v>0.0320493711779786</v>
      </c>
      <c r="Z628" s="5">
        <f ca="1" t="shared" si="175"/>
        <v>0.195110993118986</v>
      </c>
      <c r="AA628">
        <f ca="1" t="shared" si="165"/>
        <v>0</v>
      </c>
      <c r="AB628">
        <f ca="1" t="shared" si="162"/>
        <v>9605.81759999999</v>
      </c>
      <c r="AC628">
        <f ca="1" t="shared" si="176"/>
        <v>0</v>
      </c>
      <c r="AD628" s="5">
        <f ca="1" t="shared" si="161"/>
        <v>0</v>
      </c>
      <c r="AE628">
        <f ca="1">IF(X628&gt;=$Y$1,I628,0)</f>
        <v>0</v>
      </c>
    </row>
    <row r="629" spans="1:31">
      <c r="A629" cm="1">
        <f ca="1" t="array" ref="A629">INDEX(Sheet1!$A$2:$J$621,RANDBETWEEN(1,COUNTA(Sheet1!$A$2:$A$621)),COLUMN(A628))</f>
        <v>3275668</v>
      </c>
      <c r="B629" t="str">
        <f ca="1">VLOOKUP($A629,Sheet1!$A$2:$J$621,COLUMN(B629)-COLUMN($B$4)+2,FALSE)</f>
        <v>2025-04-19 16:22:46</v>
      </c>
      <c r="C629" t="str">
        <f ca="1">VLOOKUP($A629,Sheet1!$A$2:$J$621,COLUMN(C629)-COLUMN($B$4)+2,FALSE)</f>
        <v>小单31.45  小双34.28  大单34.28</v>
      </c>
      <c r="D629" t="str">
        <f ca="1">VLOOKUP($A629,Sheet1!$A$2:$J$621,COLUMN(D629)-COLUMN($B$4)+2,FALSE)</f>
        <v>小单</v>
      </c>
      <c r="E629">
        <f ca="1">VLOOKUP($A629,Sheet1!$A$2:$J$621,COLUMN(E629)-COLUMN($B$4)+2,FALSE)</f>
        <v>100.01</v>
      </c>
      <c r="F629">
        <f ca="1">VLOOKUP($A629,Sheet1!$A$2:$J$621,COLUMN(F629)-COLUMN($B$4)+2,FALSE)</f>
        <v>9</v>
      </c>
      <c r="G629" t="str">
        <f ca="1">VLOOKUP($A629,Sheet1!$A$2:$J$621,COLUMN(G629)-COLUMN($B$4)+2,FALSE)</f>
        <v>小单</v>
      </c>
      <c r="H629">
        <f ca="1">VLOOKUP($A629,Sheet1!$A$2:$J$621,COLUMN(H629)-COLUMN($B$4)+2,FALSE)</f>
        <v>148.444</v>
      </c>
      <c r="I629">
        <f ca="1">VLOOKUP($A629,Sheet1!$A$2:$J$621,COLUMN(I629)-COLUMN($B$4)+2,FALSE)</f>
        <v>48.434</v>
      </c>
      <c r="J629" t="str">
        <f ca="1">VLOOKUP($A629,Sheet1!$A$2:$J$621,COLUMN(J629)-COLUMN($B$4)+2,FALSE)</f>
        <v>是</v>
      </c>
      <c r="K629">
        <f ca="1" t="shared" si="163"/>
        <v>1</v>
      </c>
      <c r="L629" s="7">
        <f ca="1" t="shared" si="164"/>
        <v>1</v>
      </c>
      <c r="M629" s="7" cm="1">
        <f ca="1" t="array" ref="M629">IF(L628="",IF(OR(G628=0,G628=""),M628,""),IF(ROW()&lt;32,"",AVERAGE(IF(OFFSET(L$2,ROW()-31,0,30,1)&lt;&gt;"",OFFSET(L$2,ROW()-31,0,30,1)))))</f>
        <v>0.866666666666667</v>
      </c>
      <c r="N629" s="8">
        <f ca="1">IF(OR(G628=0,G628=""),N628,IF(L628="","",IF(ROW()&lt;32,"",IF(ROW()=32,AVERAGE(L598:L627),2/31*L628+(1-2/31)*M628))))</f>
        <v>0.875268817204301</v>
      </c>
      <c r="O629" s="7" cm="1">
        <f ca="1" t="array" ref="O629">IF(L628="",O628,IF(ROW()&lt;32,"",AVERAGE(IF(OFFSET(L$2,ROW()-21,0,20,1)&lt;&gt;"",OFFSET(L$2,ROW()-21,0,20,1)))))</f>
        <v>0.9</v>
      </c>
      <c r="P629" s="8">
        <f ca="1" t="shared" si="167"/>
        <v>0.906451612903226</v>
      </c>
      <c r="Q629" s="7">
        <f ca="1" t="shared" si="168"/>
        <v>48.434</v>
      </c>
      <c r="R629" s="7">
        <f ca="1" t="shared" si="166"/>
        <v>7097.99799999987</v>
      </c>
      <c r="S629" s="14">
        <f ca="1" t="shared" si="169"/>
        <v>0.0406673673768253</v>
      </c>
      <c r="T629" s="15">
        <f ca="1" t="shared" si="170"/>
        <v>0.875268817204301</v>
      </c>
      <c r="U629" s="14">
        <f ca="1" t="shared" si="171"/>
        <v>0.0532634358663892</v>
      </c>
      <c r="V629" s="9">
        <f ca="1" t="shared" si="172"/>
        <v>0.14036256536486</v>
      </c>
      <c r="W629" s="16">
        <f ca="1">IF(I628="",W628,IF(ABS(SUMIF(I599:I628,"&lt;0"))=0,10,IF(SUMIF(I599:I628,"&gt;0")/ABS(SUMIF(I599:I628,"&lt;0"))&gt;10,10,SUMIF(I599:I628,"&gt;0")/ABS(SUMIF(I599:I628,"&lt;0")))))</f>
        <v>1.1826282692265</v>
      </c>
      <c r="X629" s="17">
        <f ca="1" t="shared" si="173"/>
        <v>0.303574026353127</v>
      </c>
      <c r="Y629" s="9">
        <f ca="1" t="shared" si="174"/>
        <v>0.0494809932290262</v>
      </c>
      <c r="Z629" s="5">
        <f ca="1" t="shared" si="175"/>
        <v>0.19523018491447</v>
      </c>
      <c r="AA629">
        <f ca="1" t="shared" si="165"/>
        <v>0</v>
      </c>
      <c r="AB629">
        <f ca="1" t="shared" si="162"/>
        <v>9605.81759999999</v>
      </c>
      <c r="AC629">
        <f ca="1" t="shared" si="176"/>
        <v>0</v>
      </c>
      <c r="AD629" s="5">
        <f ca="1" t="shared" si="161"/>
        <v>0</v>
      </c>
      <c r="AE629">
        <f ca="1">IF(X629&gt;=$Y$1,I629,0)</f>
        <v>0</v>
      </c>
    </row>
    <row r="630" spans="1:31">
      <c r="A630" cm="1">
        <f ca="1" t="array" ref="A630">INDEX(Sheet1!$A$2:$J$621,RANDBETWEEN(1,COUNTA(Sheet1!$A$2:$A$621)),COLUMN(A629))</f>
        <v>3275593</v>
      </c>
      <c r="B630" t="str">
        <f ca="1">VLOOKUP($A630,Sheet1!$A$2:$J$621,COLUMN(B630)-COLUMN($B$4)+2,FALSE)</f>
        <v>2025-04-19 12:00:14</v>
      </c>
      <c r="C630" t="str">
        <f ca="1">VLOOKUP($A630,Sheet1!$A$2:$J$621,COLUMN(C630)-COLUMN($B$4)+2,FALSE)</f>
        <v>小单32.36  大双32.36  大单35.28</v>
      </c>
      <c r="D630" t="str">
        <f ca="1">VLOOKUP($A630,Sheet1!$A$2:$J$621,COLUMN(D630)-COLUMN($B$4)+2,FALSE)</f>
        <v>大单</v>
      </c>
      <c r="E630">
        <f ca="1">VLOOKUP($A630,Sheet1!$A$2:$J$621,COLUMN(E630)-COLUMN($B$4)+2,FALSE)</f>
        <v>100</v>
      </c>
      <c r="F630">
        <f ca="1">VLOOKUP($A630,Sheet1!$A$2:$J$621,COLUMN(F630)-COLUMN($B$4)+2,FALSE)</f>
        <v>12</v>
      </c>
      <c r="G630" t="str">
        <f ca="1">VLOOKUP($A630,Sheet1!$A$2:$J$621,COLUMN(G630)-COLUMN($B$4)+2,FALSE)</f>
        <v>小双</v>
      </c>
      <c r="H630">
        <f ca="1">VLOOKUP($A630,Sheet1!$A$2:$J$621,COLUMN(H630)-COLUMN($B$4)+2,FALSE)</f>
        <v>0</v>
      </c>
      <c r="I630">
        <f ca="1">VLOOKUP($A630,Sheet1!$A$2:$J$621,COLUMN(I630)-COLUMN($B$4)+2,FALSE)</f>
        <v>-100</v>
      </c>
      <c r="J630" t="str">
        <f ca="1">VLOOKUP($A630,Sheet1!$A$2:$J$621,COLUMN(J630)-COLUMN($B$4)+2,FALSE)</f>
        <v>否</v>
      </c>
      <c r="K630">
        <f ca="1" t="shared" si="163"/>
        <v>0</v>
      </c>
      <c r="L630" s="7">
        <f ca="1" t="shared" si="164"/>
        <v>0</v>
      </c>
      <c r="M630" s="7" cm="1">
        <f ca="1" t="array" ref="M630">IF(L629="",IF(OR(G629=0,G629=""),M629,""),IF(ROW()&lt;32,"",AVERAGE(IF(OFFSET(L$2,ROW()-31,0,30,1)&lt;&gt;"",OFFSET(L$2,ROW()-31,0,30,1)))))</f>
        <v>0.866666666666667</v>
      </c>
      <c r="N630" s="8">
        <f ca="1">IF(OR(G629=0,G629=""),N629,IF(L629="","",IF(ROW()&lt;32,"",IF(ROW()=32,AVERAGE(L599:L628),2/31*L629+(1-2/31)*M629))))</f>
        <v>0.875268817204301</v>
      </c>
      <c r="O630" s="7" cm="1">
        <f ca="1" t="array" ref="O630">IF(L629="",O629,IF(ROW()&lt;32,"",AVERAGE(IF(OFFSET(L$2,ROW()-21,0,20,1)&lt;&gt;"",OFFSET(L$2,ROW()-21,0,20,1)))))</f>
        <v>0.9</v>
      </c>
      <c r="P630" s="8">
        <f ca="1" t="shared" si="167"/>
        <v>0.906451612903226</v>
      </c>
      <c r="Q630" s="7">
        <f ca="1" t="shared" si="168"/>
        <v>-100</v>
      </c>
      <c r="R630" s="7">
        <f ca="1" t="shared" si="166"/>
        <v>6997.99799999987</v>
      </c>
      <c r="S630" s="14">
        <f ca="1" t="shared" si="169"/>
        <v>0.0635170690192517</v>
      </c>
      <c r="T630" s="15">
        <f ca="1" t="shared" si="170"/>
        <v>0.875268817204301</v>
      </c>
      <c r="U630" s="14">
        <f ca="1" t="shared" si="171"/>
        <v>0.0597236009364904</v>
      </c>
      <c r="V630" s="9">
        <f ca="1" t="shared" si="172"/>
        <v>0.244487266179956</v>
      </c>
      <c r="W630" s="16">
        <f ca="1">IF(I629="",W629,IF(ABS(SUMIF(I600:I629,"&lt;0"))=0,10,IF(SUMIF(I600:I629,"&gt;0")/ABS(SUMIF(I600:I629,"&lt;0"))&gt;10,10,SUMIF(I600:I629,"&gt;0")/ABS(SUMIF(I600:I629,"&lt;0")))))</f>
        <v>1.18264115725618</v>
      </c>
      <c r="X630" s="17">
        <f ca="1" t="shared" si="173"/>
        <v>0.318904646209303</v>
      </c>
      <c r="Y630" s="9">
        <f ca="1" t="shared" si="174"/>
        <v>0.0674496918662862</v>
      </c>
      <c r="Z630" s="5">
        <f ca="1" t="shared" si="175"/>
        <v>0.194391645658515</v>
      </c>
      <c r="AA630">
        <f ca="1" t="shared" si="165"/>
        <v>0</v>
      </c>
      <c r="AB630">
        <f ca="1" t="shared" si="162"/>
        <v>9605.81759999999</v>
      </c>
      <c r="AC630">
        <f ca="1" t="shared" si="176"/>
        <v>0</v>
      </c>
      <c r="AD630" s="5">
        <f ca="1" t="shared" si="161"/>
        <v>0</v>
      </c>
      <c r="AE630">
        <f ca="1">IF(X630&gt;=$Y$1,I630,0)</f>
        <v>0</v>
      </c>
    </row>
    <row r="631" spans="1:31">
      <c r="A631" cm="1">
        <f ca="1" t="array" ref="A631">INDEX(Sheet1!$A$2:$J$621,RANDBETWEEN(1,COUNTA(Sheet1!$A$2:$A$621)),COLUMN(A630))</f>
        <v>3275583</v>
      </c>
      <c r="B631" t="str">
        <f ca="1">VLOOKUP($A631,Sheet1!$A$2:$J$621,COLUMN(B631)-COLUMN($B$4)+2,FALSE)</f>
        <v>2025-04-19 11:25:16</v>
      </c>
      <c r="C631" t="str">
        <f ca="1">VLOOKUP($A631,Sheet1!$A$2:$J$621,COLUMN(C631)-COLUMN($B$4)+2,FALSE)</f>
        <v>小单32.36  大双32.36  大单35.28</v>
      </c>
      <c r="D631" t="str">
        <f ca="1">VLOOKUP($A631,Sheet1!$A$2:$J$621,COLUMN(D631)-COLUMN($B$4)+2,FALSE)</f>
        <v>大单</v>
      </c>
      <c r="E631">
        <f ca="1">VLOOKUP($A631,Sheet1!$A$2:$J$621,COLUMN(E631)-COLUMN($B$4)+2,FALSE)</f>
        <v>100</v>
      </c>
      <c r="F631">
        <f ca="1">VLOOKUP($A631,Sheet1!$A$2:$J$621,COLUMN(F631)-COLUMN($B$4)+2,FALSE)</f>
        <v>21</v>
      </c>
      <c r="G631" t="str">
        <f ca="1">VLOOKUP($A631,Sheet1!$A$2:$J$621,COLUMN(G631)-COLUMN($B$4)+2,FALSE)</f>
        <v>大单</v>
      </c>
      <c r="H631">
        <f ca="1">VLOOKUP($A631,Sheet1!$A$2:$J$621,COLUMN(H631)-COLUMN($B$4)+2,FALSE)</f>
        <v>152.7624</v>
      </c>
      <c r="I631">
        <f ca="1">VLOOKUP($A631,Sheet1!$A$2:$J$621,COLUMN(I631)-COLUMN($B$4)+2,FALSE)</f>
        <v>52.7624</v>
      </c>
      <c r="J631" t="str">
        <f ca="1">VLOOKUP($A631,Sheet1!$A$2:$J$621,COLUMN(J631)-COLUMN($B$4)+2,FALSE)</f>
        <v>是</v>
      </c>
      <c r="K631">
        <f ca="1" t="shared" si="163"/>
        <v>1</v>
      </c>
      <c r="L631" s="7">
        <f ca="1" t="shared" si="164"/>
        <v>1</v>
      </c>
      <c r="M631" s="7" cm="1">
        <f ca="1" t="array" ref="M631">IF(L630="",IF(OR(G630=0,G630=""),M630,""),IF(ROW()&lt;32,"",AVERAGE(IF(OFFSET(L$2,ROW()-31,0,30,1)&lt;&gt;"",OFFSET(L$2,ROW()-31,0,30,1)))))</f>
        <v>0.866666666666667</v>
      </c>
      <c r="N631" s="8">
        <f ca="1">IF(OR(G630=0,G630=""),N630,IF(L630="","",IF(ROW()&lt;32,"",IF(ROW()=32,AVERAGE(L600:L629),2/31*L630+(1-2/31)*M630))))</f>
        <v>0.810752688172043</v>
      </c>
      <c r="O631" s="7" cm="1">
        <f ca="1" t="array" ref="O631">IF(L630="",O630,IF(ROW()&lt;32,"",AVERAGE(IF(OFFSET(L$2,ROW()-21,0,20,1)&lt;&gt;"",OFFSET(L$2,ROW()-21,0,20,1)))))</f>
        <v>0.9</v>
      </c>
      <c r="P631" s="8">
        <f ca="1" t="shared" si="167"/>
        <v>0.841935483870968</v>
      </c>
      <c r="Q631" s="7">
        <f ca="1" t="shared" si="168"/>
        <v>52.7624</v>
      </c>
      <c r="R631" s="7">
        <f ca="1" t="shared" si="166"/>
        <v>7050.76039999987</v>
      </c>
      <c r="S631" s="14">
        <f ca="1" t="shared" si="169"/>
        <v>0.0409811084634205</v>
      </c>
      <c r="T631" s="15">
        <f ca="1" t="shared" si="170"/>
        <v>0.810752688172043</v>
      </c>
      <c r="U631" s="14">
        <f ca="1" t="shared" si="171"/>
        <v>0.0529016209922863</v>
      </c>
      <c r="V631" s="9">
        <f ca="1" t="shared" si="172"/>
        <v>0.345465988237029</v>
      </c>
      <c r="W631" s="16">
        <f ca="1">IF(I630="",W630,IF(ABS(SUMIF(I601:I630,"&lt;0"))=0,10,IF(SUMIF(I601:I630,"&gt;0")/ABS(SUMIF(I601:I630,"&lt;0"))&gt;10,10,SUMIF(I601:I630,"&gt;0")/ABS(SUMIF(I601:I630,"&lt;0")))))</f>
        <v>1.18264115725618</v>
      </c>
      <c r="X631" s="17">
        <f ca="1" t="shared" si="173"/>
        <v>0.31138509842507</v>
      </c>
      <c r="Y631" s="9">
        <f ca="1" t="shared" si="174"/>
        <v>0.0875939907487759</v>
      </c>
      <c r="Z631" s="5">
        <f ca="1" t="shared" si="175"/>
        <v>0.187179996997088</v>
      </c>
      <c r="AA631">
        <f ca="1" t="shared" si="165"/>
        <v>0</v>
      </c>
      <c r="AB631">
        <f ca="1" t="shared" si="162"/>
        <v>9605.81759999999</v>
      </c>
      <c r="AC631">
        <f ca="1" t="shared" si="176"/>
        <v>0</v>
      </c>
      <c r="AD631" s="5">
        <f ca="1" t="shared" si="161"/>
        <v>0</v>
      </c>
      <c r="AE631">
        <f ca="1">IF(X631&gt;=$Y$1,I631,0)</f>
        <v>0</v>
      </c>
    </row>
    <row r="632" spans="1:31">
      <c r="A632" cm="1">
        <f ca="1" t="array" ref="A632">INDEX(Sheet1!$A$2:$J$621,RANDBETWEEN(1,COUNTA(Sheet1!$A$2:$A$621)),COLUMN(A631))</f>
        <v>3275521</v>
      </c>
      <c r="B632" t="str">
        <f ca="1">VLOOKUP($A632,Sheet1!$A$2:$J$621,COLUMN(B632)-COLUMN($B$4)+2,FALSE)</f>
        <v>2025-04-19 07:48:19</v>
      </c>
      <c r="C632" t="str">
        <f ca="1">VLOOKUP($A632,Sheet1!$A$2:$J$621,COLUMN(C632)-COLUMN($B$4)+2,FALSE)</f>
        <v>小单31.45  小双34.28  大单34.28</v>
      </c>
      <c r="D632" t="str">
        <f ca="1">VLOOKUP($A632,Sheet1!$A$2:$J$621,COLUMN(D632)-COLUMN($B$4)+2,FALSE)</f>
        <v>小单</v>
      </c>
      <c r="E632">
        <f ca="1">VLOOKUP($A632,Sheet1!$A$2:$J$621,COLUMN(E632)-COLUMN($B$4)+2,FALSE)</f>
        <v>100.01</v>
      </c>
      <c r="F632">
        <f ca="1">VLOOKUP($A632,Sheet1!$A$2:$J$621,COLUMN(F632)-COLUMN($B$4)+2,FALSE)</f>
        <v>17</v>
      </c>
      <c r="G632" t="str">
        <f ca="1">VLOOKUP($A632,Sheet1!$A$2:$J$621,COLUMN(G632)-COLUMN($B$4)+2,FALSE)</f>
        <v>大单</v>
      </c>
      <c r="H632">
        <f ca="1">VLOOKUP($A632,Sheet1!$A$2:$J$621,COLUMN(H632)-COLUMN($B$4)+2,FALSE)</f>
        <v>148.4324</v>
      </c>
      <c r="I632">
        <f ca="1">VLOOKUP($A632,Sheet1!$A$2:$J$621,COLUMN(I632)-COLUMN($B$4)+2,FALSE)</f>
        <v>48.4224</v>
      </c>
      <c r="J632" t="str">
        <f ca="1">VLOOKUP($A632,Sheet1!$A$2:$J$621,COLUMN(J632)-COLUMN($B$4)+2,FALSE)</f>
        <v>是</v>
      </c>
      <c r="K632">
        <f ca="1" t="shared" si="163"/>
        <v>1</v>
      </c>
      <c r="L632" s="7">
        <f ca="1" t="shared" si="164"/>
        <v>1</v>
      </c>
      <c r="M632" s="7" cm="1">
        <f ca="1" t="array" ref="M632">IF(L631="",IF(OR(G631=0,G631=""),M631,""),IF(ROW()&lt;32,"",AVERAGE(IF(OFFSET(L$2,ROW()-31,0,30,1)&lt;&gt;"",OFFSET(L$2,ROW()-31,0,30,1)))))</f>
        <v>0.866666666666667</v>
      </c>
      <c r="N632" s="8">
        <f ca="1">IF(OR(G631=0,G631=""),N631,IF(L631="","",IF(ROW()&lt;32,"",IF(ROW()=32,AVERAGE(L601:L630),2/31*L631+(1-2/31)*M631))))</f>
        <v>0.875268817204301</v>
      </c>
      <c r="O632" s="7" cm="1">
        <f ca="1" t="array" ref="O632">IF(L631="",O631,IF(ROW()&lt;32,"",AVERAGE(IF(OFFSET(L$2,ROW()-21,0,20,1)&lt;&gt;"",OFFSET(L$2,ROW()-21,0,20,1)))))</f>
        <v>0.9</v>
      </c>
      <c r="P632" s="8">
        <f ca="1">IF(G631=0,P631,IF(L631="","",IF(ROW()&lt;32,"",IF(ROW()=32,AVERAGE(L601:L630),2/31*L631+(1-2/31)*O632))))</f>
        <v>0.906451612903226</v>
      </c>
      <c r="Q632" s="7">
        <f ca="1">IF(OR(F632=13,F632=14),IF(L632=1,-68.1,I632),I632)</f>
        <v>48.4224</v>
      </c>
      <c r="R632" s="7">
        <f ca="1" t="shared" si="166"/>
        <v>7099.18279999987</v>
      </c>
      <c r="S632" s="14">
        <f ca="1" t="shared" si="169"/>
        <v>0.0413290072280826</v>
      </c>
      <c r="T632" s="15">
        <f ca="1" t="shared" si="170"/>
        <v>0.875268817204301</v>
      </c>
      <c r="U632" s="14">
        <f ca="1" t="shared" si="171"/>
        <v>0.0482437442219631</v>
      </c>
      <c r="V632" s="9">
        <f ca="1" t="shared" si="172"/>
        <v>0.463228316280662</v>
      </c>
      <c r="W632" s="16">
        <f ca="1">IF(I631="",W631,IF(ABS(SUMIF(I602:I631,"&lt;0"))=0,10,IF(SUMIF(I602:I631,"&gt;0")/ABS(SUMIF(I602:I631,"&lt;0"))&gt;10,10,SUMIF(I602:I631,"&gt;0")/ABS(SUMIF(I602:I631,"&lt;0")))))</f>
        <v>1.18746305801835</v>
      </c>
      <c r="X632" s="17">
        <f ca="1" t="shared" si="173"/>
        <v>0.338048479772598</v>
      </c>
      <c r="Y632" s="9">
        <f ca="1" t="shared" si="174"/>
        <v>0.10853171831871</v>
      </c>
      <c r="Z632" s="5">
        <f ca="1" t="shared" si="175"/>
        <v>0.178701442316367</v>
      </c>
      <c r="AA632">
        <f ca="1" t="shared" si="165"/>
        <v>0</v>
      </c>
      <c r="AB632">
        <f ca="1" t="shared" si="162"/>
        <v>9605.81759999999</v>
      </c>
      <c r="AC632">
        <f ca="1" t="shared" si="176"/>
        <v>0</v>
      </c>
      <c r="AD632" s="5">
        <f ca="1" t="shared" si="161"/>
        <v>0</v>
      </c>
      <c r="AE632">
        <f ca="1">IF(X632&gt;=$Y$1,I632,0)</f>
        <v>0</v>
      </c>
    </row>
    <row r="633" spans="1:31">
      <c r="A633" cm="1">
        <f ca="1" t="array" ref="A633">INDEX(Sheet1!$A$2:$J$621,RANDBETWEEN(1,COUNTA(Sheet1!$A$2:$A$621)),COLUMN(A632))</f>
        <v>3275565</v>
      </c>
      <c r="B633" t="str">
        <f ca="1">VLOOKUP($A633,Sheet1!$A$2:$J$621,COLUMN(B633)-COLUMN($B$4)+2,FALSE)</f>
        <v>2025-04-19 10:22:12</v>
      </c>
      <c r="C633" t="str">
        <f ca="1">VLOOKUP($A633,Sheet1!$A$2:$J$621,COLUMN(C633)-COLUMN($B$4)+2,FALSE)</f>
        <v>大双31.45  小双34.28  大单34.28</v>
      </c>
      <c r="D633" t="str">
        <f ca="1">VLOOKUP($A633,Sheet1!$A$2:$J$621,COLUMN(D633)-COLUMN($B$4)+2,FALSE)</f>
        <v>大双</v>
      </c>
      <c r="E633">
        <f ca="1">VLOOKUP($A633,Sheet1!$A$2:$J$621,COLUMN(E633)-COLUMN($B$4)+2,FALSE)</f>
        <v>100.01</v>
      </c>
      <c r="F633">
        <f ca="1">VLOOKUP($A633,Sheet1!$A$2:$J$621,COLUMN(F633)-COLUMN($B$4)+2,FALSE)</f>
        <v>26</v>
      </c>
      <c r="G633" t="str">
        <f ca="1">VLOOKUP($A633,Sheet1!$A$2:$J$621,COLUMN(G633)-COLUMN($B$4)+2,FALSE)</f>
        <v>大双</v>
      </c>
      <c r="H633">
        <f ca="1">VLOOKUP($A633,Sheet1!$A$2:$J$621,COLUMN(H633)-COLUMN($B$4)+2,FALSE)</f>
        <v>148.444</v>
      </c>
      <c r="I633">
        <f ca="1">VLOOKUP($A633,Sheet1!$A$2:$J$621,COLUMN(I633)-COLUMN($B$4)+2,FALSE)</f>
        <v>48.434</v>
      </c>
      <c r="J633" t="str">
        <f ca="1">VLOOKUP($A633,Sheet1!$A$2:$J$621,COLUMN(J633)-COLUMN($B$4)+2,FALSE)</f>
        <v>是</v>
      </c>
      <c r="K633">
        <f ca="1" t="shared" si="163"/>
        <v>1</v>
      </c>
      <c r="L633" s="7">
        <f ca="1" t="shared" si="164"/>
        <v>1</v>
      </c>
      <c r="M633" s="7" cm="1">
        <f ca="1" t="array" ref="M633">IF(L632="",IF(OR(G632=0,G632=""),M632,""),IF(ROW()&lt;32,"",AVERAGE(IF(OFFSET(L$2,ROW()-31,0,30,1)&lt;&gt;"",OFFSET(L$2,ROW()-31,0,30,1)))))</f>
        <v>0.866666666666667</v>
      </c>
      <c r="N633" s="8">
        <f ca="1">IF(OR(G632=0,G632=""),N632,IF(L632="","",IF(ROW()&lt;32,"",IF(ROW()=32,AVERAGE(L602:L631),2/31*L632+(1-2/31)*M632))))</f>
        <v>0.875268817204301</v>
      </c>
      <c r="O633" s="7" cm="1">
        <f ca="1" t="array" ref="O633">IF(L632="",O632,IF(ROW()&lt;32,"",AVERAGE(IF(OFFSET(L$2,ROW()-21,0,20,1)&lt;&gt;"",OFFSET(L$2,ROW()-21,0,20,1)))))</f>
        <v>0.9</v>
      </c>
      <c r="P633" s="8">
        <f ca="1">IF(G632=0,P632,IF(L632="","",IF(ROW()&lt;32,"",IF(ROW()=32,AVERAGE(L602:L631),2/31*L632+(1-2/31)*O633))))</f>
        <v>0.906451612903226</v>
      </c>
      <c r="Q633" s="7">
        <f ca="1">IF(OR(F633=13,F633=14),IF(L633=1,-68.1,I633),I633)</f>
        <v>48.434</v>
      </c>
      <c r="R633" s="7">
        <f ca="1" t="shared" si="166"/>
        <v>7147.61679999987</v>
      </c>
      <c r="S633" s="14">
        <f ca="1" t="shared" si="169"/>
        <v>0.0403769587717103</v>
      </c>
      <c r="T633" s="15">
        <f ca="1" t="shared" si="170"/>
        <v>0.875268817204301</v>
      </c>
      <c r="U633" s="14">
        <f ca="1" t="shared" si="171"/>
        <v>0.0484025851538864</v>
      </c>
      <c r="V633" s="9">
        <f ca="1" t="shared" si="172"/>
        <v>0.563463739252174</v>
      </c>
      <c r="W633" s="16">
        <f ca="1">IF(I632="",W632,IF(ABS(SUMIF(I603:I632,"&lt;0"))=0,10,IF(SUMIF(I603:I632,"&gt;0")/ABS(SUMIF(I603:I632,"&lt;0"))&gt;10,10,SUMIF(I603:I632,"&gt;0")/ABS(SUMIF(I603:I632,"&lt;0")))))</f>
        <v>1.18746305801835</v>
      </c>
      <c r="X633" s="17">
        <f ca="1" t="shared" si="173"/>
        <v>0.34773875525326</v>
      </c>
      <c r="Y633" s="9">
        <f ca="1" t="shared" si="174"/>
        <v>0.129510429588959</v>
      </c>
      <c r="Z633" s="5">
        <f ca="1" t="shared" si="175"/>
        <v>0.168307516427219</v>
      </c>
      <c r="AA633">
        <f ca="1" t="shared" si="165"/>
        <v>0</v>
      </c>
      <c r="AB633">
        <f ca="1" t="shared" si="162"/>
        <v>9605.81759999999</v>
      </c>
      <c r="AC633">
        <f ca="1" t="shared" si="176"/>
        <v>0</v>
      </c>
      <c r="AD633" s="5">
        <f ca="1" t="shared" si="161"/>
        <v>0</v>
      </c>
      <c r="AE633">
        <f ca="1">IF(X633&gt;=$Y$1,I633,0)</f>
        <v>0</v>
      </c>
    </row>
  </sheetData>
  <autoFilter xmlns:etc="http://www.wps.cn/officeDocument/2017/etCustomData" ref="A1:AM633" etc:filterBottomFollowUsedRange="0">
    <extLst/>
  </autoFilter>
  <conditionalFormatting sqref="F$1:F$1048576">
    <cfRule type="cellIs" dxfId="1" priority="199" operator="equal">
      <formula>13</formula>
    </cfRule>
    <cfRule type="cellIs" dxfId="1" priority="198" operator="equal">
      <formula>14</formula>
    </cfRule>
    <cfRule type="cellIs" dxfId="0" priority="196" operator="greaterThanOrEqual">
      <formula>22</formula>
    </cfRule>
    <cfRule type="cellIs" dxfId="0" priority="195" operator="lessThanOrEqual">
      <formula>5</formula>
    </cfRule>
  </conditionalFormatting>
  <conditionalFormatting sqref="F2:F633">
    <cfRule type="cellIs" dxfId="1" priority="54" operator="equal">
      <formula>13</formula>
    </cfRule>
    <cfRule type="cellIs" dxfId="1" priority="45" operator="equal">
      <formula>14</formula>
    </cfRule>
    <cfRule type="cellIs" dxfId="0" priority="36" operator="greaterThanOrEqual">
      <formula>22</formula>
    </cfRule>
    <cfRule type="cellIs" dxfId="0" priority="27" operator="lessThanOrEqual">
      <formula>5</formula>
    </cfRule>
  </conditionalFormatting>
  <conditionalFormatting sqref="G$1:G$1048576">
    <cfRule type="cellIs" dxfId="2" priority="194" operator="equal">
      <formula>"小双"</formula>
    </cfRule>
    <cfRule type="cellIs" dxfId="2" priority="193" operator="equal">
      <formula>"大单"</formula>
    </cfRule>
  </conditionalFormatting>
  <conditionalFormatting sqref="G2:G633">
    <cfRule type="cellIs" dxfId="2" priority="18" operator="equal">
      <formula>"小双"</formula>
    </cfRule>
    <cfRule type="cellIs" dxfId="2" priority="9" operator="equal">
      <formula>"大单"</formula>
    </cfRule>
  </conditionalFormatting>
  <conditionalFormatting sqref="J2:J633">
    <cfRule type="cellIs" dxfId="3" priority="63" operator="equal">
      <formula>"是"</formula>
    </cfRule>
  </conditionalFormatting>
  <conditionalFormatting sqref="M1:P31 M634:P1048576 L$1:L$1048576">
    <cfRule type="cellIs" dxfId="3" priority="197" operator="equal">
      <formula>1</formula>
    </cfRule>
  </conditionalFormatting>
  <conditionalFormatting sqref="AC1 AF2 AC27:AC1048576">
    <cfRule type="cellIs" dxfId="4" priority="190" operator="equal">
      <formula>1</formula>
    </cfRule>
  </conditionalFormatting>
  <conditionalFormatting sqref="J2:K633">
    <cfRule type="cellIs" dxfId="3" priority="200" operator="equal">
      <formula>"是"</formula>
    </cfRule>
  </conditionalFormatting>
  <conditionalFormatting sqref="M32:N633">
    <cfRule type="cellIs" dxfId="3" priority="192" operator="equal">
      <formula>1</formula>
    </cfRule>
  </conditionalFormatting>
  <conditionalFormatting sqref="O32:P633">
    <cfRule type="cellIs" dxfId="3" priority="191" operator="equal">
      <formula>1</formula>
    </cfRule>
  </conditionalFormatting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3"/>
  <sheetViews>
    <sheetView workbookViewId="0">
      <selection activeCell="A306" sqref="$A306:$XFD306"/>
    </sheetView>
  </sheetViews>
  <sheetFormatPr defaultColWidth="9" defaultRowHeight="13.5"/>
  <cols>
    <col min="1" max="1" width="12" customWidth="1"/>
    <col min="2" max="2" width="21" customWidth="1"/>
    <col min="3" max="3" width="34" customWidth="1"/>
    <col min="5" max="5" width="9" customWidth="1"/>
    <col min="8" max="9" width="9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>
        <v>3275383</v>
      </c>
      <c r="B2" t="s">
        <v>26</v>
      </c>
      <c r="C2" t="s">
        <v>27</v>
      </c>
      <c r="D2" t="s">
        <v>28</v>
      </c>
      <c r="E2">
        <v>100.01</v>
      </c>
      <c r="F2">
        <v>9</v>
      </c>
      <c r="G2" t="s">
        <v>29</v>
      </c>
      <c r="H2">
        <v>0</v>
      </c>
      <c r="I2">
        <v>-100.01</v>
      </c>
      <c r="J2" t="s">
        <v>30</v>
      </c>
      <c r="L2" s="6"/>
    </row>
    <row r="3" spans="1:12">
      <c r="A3">
        <v>3275384</v>
      </c>
      <c r="B3" t="s">
        <v>31</v>
      </c>
      <c r="C3" t="s">
        <v>27</v>
      </c>
      <c r="D3" t="s">
        <v>28</v>
      </c>
      <c r="E3">
        <v>100.01</v>
      </c>
      <c r="F3">
        <v>17</v>
      </c>
      <c r="G3" t="s">
        <v>32</v>
      </c>
      <c r="H3">
        <v>148.4324</v>
      </c>
      <c r="I3">
        <v>48.4224</v>
      </c>
      <c r="J3" t="s">
        <v>33</v>
      </c>
      <c r="L3" s="6"/>
    </row>
    <row r="4" spans="1:12">
      <c r="A4">
        <v>3275385</v>
      </c>
      <c r="B4" t="s">
        <v>34</v>
      </c>
      <c r="C4" t="s">
        <v>27</v>
      </c>
      <c r="D4" t="s">
        <v>28</v>
      </c>
      <c r="E4">
        <v>100.01</v>
      </c>
      <c r="F4">
        <v>17</v>
      </c>
      <c r="G4" t="s">
        <v>32</v>
      </c>
      <c r="H4">
        <v>148.4324</v>
      </c>
      <c r="I4">
        <v>48.4224</v>
      </c>
      <c r="J4" t="s">
        <v>33</v>
      </c>
      <c r="L4" s="6"/>
    </row>
    <row r="5" spans="1:12">
      <c r="A5">
        <v>3275386</v>
      </c>
      <c r="B5" t="s">
        <v>35</v>
      </c>
      <c r="C5" t="s">
        <v>27</v>
      </c>
      <c r="D5" t="s">
        <v>28</v>
      </c>
      <c r="E5">
        <v>100.01</v>
      </c>
      <c r="F5">
        <v>16</v>
      </c>
      <c r="G5" t="s">
        <v>28</v>
      </c>
      <c r="H5">
        <v>148.444</v>
      </c>
      <c r="I5">
        <v>48.434</v>
      </c>
      <c r="J5" t="s">
        <v>33</v>
      </c>
      <c r="L5" s="6"/>
    </row>
    <row r="6" spans="1:12">
      <c r="A6">
        <v>3275387</v>
      </c>
      <c r="B6" t="s">
        <v>36</v>
      </c>
      <c r="C6" t="s">
        <v>27</v>
      </c>
      <c r="D6" t="s">
        <v>28</v>
      </c>
      <c r="E6">
        <v>100.01</v>
      </c>
      <c r="F6">
        <v>16</v>
      </c>
      <c r="G6" t="s">
        <v>28</v>
      </c>
      <c r="H6">
        <v>148.444</v>
      </c>
      <c r="I6">
        <v>48.434</v>
      </c>
      <c r="J6" t="s">
        <v>33</v>
      </c>
      <c r="L6" s="6"/>
    </row>
    <row r="7" spans="1:12">
      <c r="A7">
        <v>3275388</v>
      </c>
      <c r="B7" t="s">
        <v>37</v>
      </c>
      <c r="C7" t="s">
        <v>27</v>
      </c>
      <c r="D7" t="s">
        <v>28</v>
      </c>
      <c r="E7">
        <v>100.01</v>
      </c>
      <c r="F7" t="s">
        <v>38</v>
      </c>
      <c r="G7">
        <v>0</v>
      </c>
      <c r="H7">
        <v>0</v>
      </c>
      <c r="I7">
        <v>0</v>
      </c>
      <c r="J7" t="s">
        <v>39</v>
      </c>
      <c r="L7" s="6"/>
    </row>
    <row r="8" spans="1:12">
      <c r="A8">
        <v>3275409</v>
      </c>
      <c r="B8" t="s">
        <v>40</v>
      </c>
      <c r="C8" t="s">
        <v>41</v>
      </c>
      <c r="D8" t="s">
        <v>42</v>
      </c>
      <c r="E8">
        <v>100</v>
      </c>
      <c r="F8">
        <v>9</v>
      </c>
      <c r="G8" t="s">
        <v>29</v>
      </c>
      <c r="H8">
        <v>152.7392</v>
      </c>
      <c r="I8">
        <v>52.7392</v>
      </c>
      <c r="J8" t="s">
        <v>33</v>
      </c>
      <c r="L8" s="6"/>
    </row>
    <row r="9" spans="1:12">
      <c r="A9">
        <v>3275410</v>
      </c>
      <c r="B9" t="s">
        <v>43</v>
      </c>
      <c r="C9" t="s">
        <v>41</v>
      </c>
      <c r="D9" t="s">
        <v>42</v>
      </c>
      <c r="E9">
        <v>100</v>
      </c>
      <c r="F9">
        <v>16</v>
      </c>
      <c r="G9" t="s">
        <v>28</v>
      </c>
      <c r="H9">
        <v>152.7392</v>
      </c>
      <c r="I9">
        <v>52.7392</v>
      </c>
      <c r="J9" t="s">
        <v>33</v>
      </c>
      <c r="L9" s="6"/>
    </row>
    <row r="10" spans="1:12">
      <c r="A10" s="5">
        <v>3275411</v>
      </c>
      <c r="B10" t="s">
        <v>44</v>
      </c>
      <c r="C10" t="s">
        <v>41</v>
      </c>
      <c r="D10" t="s">
        <v>42</v>
      </c>
      <c r="E10">
        <v>100</v>
      </c>
      <c r="F10">
        <v>10</v>
      </c>
      <c r="G10" t="s">
        <v>42</v>
      </c>
      <c r="H10">
        <v>152.7624</v>
      </c>
      <c r="I10">
        <v>52.7624</v>
      </c>
      <c r="J10" t="s">
        <v>33</v>
      </c>
      <c r="L10" s="6"/>
    </row>
    <row r="11" spans="1:12">
      <c r="A11">
        <v>3275412</v>
      </c>
      <c r="B11" t="s">
        <v>45</v>
      </c>
      <c r="C11" t="s">
        <v>41</v>
      </c>
      <c r="D11" t="s">
        <v>42</v>
      </c>
      <c r="E11">
        <v>100</v>
      </c>
      <c r="F11">
        <v>15</v>
      </c>
      <c r="G11" t="s">
        <v>32</v>
      </c>
      <c r="H11">
        <v>0</v>
      </c>
      <c r="I11">
        <v>-100</v>
      </c>
      <c r="J11" t="s">
        <v>30</v>
      </c>
      <c r="L11" s="6"/>
    </row>
    <row r="12" spans="1:12">
      <c r="A12">
        <v>3275413</v>
      </c>
      <c r="B12" t="s">
        <v>46</v>
      </c>
      <c r="C12" t="s">
        <v>41</v>
      </c>
      <c r="D12" t="s">
        <v>42</v>
      </c>
      <c r="E12">
        <v>100</v>
      </c>
      <c r="F12">
        <v>7</v>
      </c>
      <c r="G12" t="s">
        <v>29</v>
      </c>
      <c r="H12">
        <v>152.7392</v>
      </c>
      <c r="I12">
        <v>52.7392</v>
      </c>
      <c r="J12" t="s">
        <v>33</v>
      </c>
      <c r="L12" s="6"/>
    </row>
    <row r="13" spans="1:12">
      <c r="A13">
        <v>3275414</v>
      </c>
      <c r="B13" t="s">
        <v>47</v>
      </c>
      <c r="C13" t="s">
        <v>41</v>
      </c>
      <c r="D13" t="s">
        <v>42</v>
      </c>
      <c r="E13">
        <v>100</v>
      </c>
      <c r="F13">
        <v>16</v>
      </c>
      <c r="G13" t="s">
        <v>28</v>
      </c>
      <c r="H13">
        <v>152.7392</v>
      </c>
      <c r="I13">
        <v>52.7392</v>
      </c>
      <c r="J13" t="s">
        <v>33</v>
      </c>
      <c r="L13" s="6"/>
    </row>
    <row r="14" spans="1:10">
      <c r="A14">
        <v>3275415</v>
      </c>
      <c r="B14" t="s">
        <v>48</v>
      </c>
      <c r="C14" t="s">
        <v>41</v>
      </c>
      <c r="D14" t="s">
        <v>42</v>
      </c>
      <c r="E14">
        <v>100</v>
      </c>
      <c r="F14">
        <v>9</v>
      </c>
      <c r="G14" t="s">
        <v>29</v>
      </c>
      <c r="H14">
        <v>152.7392</v>
      </c>
      <c r="I14">
        <v>52.7392</v>
      </c>
      <c r="J14" t="s">
        <v>33</v>
      </c>
    </row>
    <row r="15" spans="1:10">
      <c r="A15">
        <v>3275416</v>
      </c>
      <c r="B15" t="s">
        <v>49</v>
      </c>
      <c r="C15" t="s">
        <v>41</v>
      </c>
      <c r="D15" t="s">
        <v>42</v>
      </c>
      <c r="E15">
        <v>100</v>
      </c>
      <c r="F15">
        <v>14</v>
      </c>
      <c r="G15" t="s">
        <v>28</v>
      </c>
      <c r="H15">
        <v>0</v>
      </c>
      <c r="I15">
        <v>-100</v>
      </c>
      <c r="J15" t="s">
        <v>30</v>
      </c>
    </row>
    <row r="16" spans="1:10">
      <c r="A16">
        <v>3275417</v>
      </c>
      <c r="B16" t="s">
        <v>50</v>
      </c>
      <c r="C16" t="s">
        <v>41</v>
      </c>
      <c r="D16" t="s">
        <v>42</v>
      </c>
      <c r="E16">
        <v>100</v>
      </c>
      <c r="F16">
        <v>15</v>
      </c>
      <c r="G16" t="s">
        <v>32</v>
      </c>
      <c r="H16">
        <v>0</v>
      </c>
      <c r="I16">
        <v>-100</v>
      </c>
      <c r="J16" t="s">
        <v>30</v>
      </c>
    </row>
    <row r="17" spans="1:10">
      <c r="A17">
        <v>3275418</v>
      </c>
      <c r="B17" t="s">
        <v>51</v>
      </c>
      <c r="C17" t="s">
        <v>41</v>
      </c>
      <c r="D17" t="s">
        <v>42</v>
      </c>
      <c r="E17">
        <v>100</v>
      </c>
      <c r="F17">
        <v>7</v>
      </c>
      <c r="G17" t="s">
        <v>29</v>
      </c>
      <c r="H17">
        <v>152.7392</v>
      </c>
      <c r="I17">
        <v>52.7392</v>
      </c>
      <c r="J17" t="s">
        <v>33</v>
      </c>
    </row>
    <row r="18" spans="1:10">
      <c r="A18">
        <v>3275419</v>
      </c>
      <c r="B18" t="s">
        <v>52</v>
      </c>
      <c r="C18" t="s">
        <v>53</v>
      </c>
      <c r="D18" t="s">
        <v>29</v>
      </c>
      <c r="E18">
        <v>100.01</v>
      </c>
      <c r="F18">
        <v>6</v>
      </c>
      <c r="G18" t="s">
        <v>42</v>
      </c>
      <c r="H18">
        <v>148.4324</v>
      </c>
      <c r="I18">
        <v>48.4224</v>
      </c>
      <c r="J18" t="s">
        <v>33</v>
      </c>
    </row>
    <row r="19" spans="1:10">
      <c r="A19">
        <v>3275420</v>
      </c>
      <c r="B19" t="s">
        <v>54</v>
      </c>
      <c r="C19" t="s">
        <v>41</v>
      </c>
      <c r="D19" t="s">
        <v>42</v>
      </c>
      <c r="E19">
        <v>100</v>
      </c>
      <c r="F19">
        <v>20</v>
      </c>
      <c r="G19" t="s">
        <v>28</v>
      </c>
      <c r="H19">
        <v>152.7392</v>
      </c>
      <c r="I19">
        <v>52.7392</v>
      </c>
      <c r="J19" t="s">
        <v>33</v>
      </c>
    </row>
    <row r="20" spans="1:10">
      <c r="A20">
        <v>3275421</v>
      </c>
      <c r="B20" t="s">
        <v>55</v>
      </c>
      <c r="C20" t="s">
        <v>41</v>
      </c>
      <c r="D20" t="s">
        <v>42</v>
      </c>
      <c r="E20">
        <v>100</v>
      </c>
      <c r="F20">
        <v>6</v>
      </c>
      <c r="G20" t="s">
        <v>42</v>
      </c>
      <c r="H20">
        <v>152.7624</v>
      </c>
      <c r="I20">
        <v>52.7624</v>
      </c>
      <c r="J20" t="s">
        <v>33</v>
      </c>
    </row>
    <row r="21" spans="1:10">
      <c r="A21">
        <v>3275422</v>
      </c>
      <c r="B21" t="s">
        <v>56</v>
      </c>
      <c r="C21" t="s">
        <v>41</v>
      </c>
      <c r="D21" t="s">
        <v>42</v>
      </c>
      <c r="E21">
        <v>100</v>
      </c>
      <c r="F21">
        <v>10</v>
      </c>
      <c r="G21" t="s">
        <v>42</v>
      </c>
      <c r="H21">
        <v>152.7624</v>
      </c>
      <c r="I21">
        <v>52.7624</v>
      </c>
      <c r="J21" t="s">
        <v>33</v>
      </c>
    </row>
    <row r="22" spans="1:10">
      <c r="A22">
        <v>3275423</v>
      </c>
      <c r="B22" t="s">
        <v>57</v>
      </c>
      <c r="C22" t="s">
        <v>41</v>
      </c>
      <c r="D22" t="s">
        <v>42</v>
      </c>
      <c r="E22">
        <v>100</v>
      </c>
      <c r="F22">
        <v>15</v>
      </c>
      <c r="G22" t="s">
        <v>32</v>
      </c>
      <c r="H22">
        <v>0</v>
      </c>
      <c r="I22">
        <v>-100</v>
      </c>
      <c r="J22" t="s">
        <v>30</v>
      </c>
    </row>
    <row r="23" spans="1:10">
      <c r="A23">
        <v>3275424</v>
      </c>
      <c r="B23" t="s">
        <v>58</v>
      </c>
      <c r="C23" t="s">
        <v>41</v>
      </c>
      <c r="D23" t="s">
        <v>42</v>
      </c>
      <c r="E23">
        <v>100</v>
      </c>
      <c r="F23">
        <v>14</v>
      </c>
      <c r="G23" t="s">
        <v>28</v>
      </c>
      <c r="H23">
        <v>0</v>
      </c>
      <c r="I23">
        <v>-100</v>
      </c>
      <c r="J23" t="s">
        <v>30</v>
      </c>
    </row>
    <row r="24" spans="1:10">
      <c r="A24">
        <v>3275425</v>
      </c>
      <c r="B24" t="s">
        <v>59</v>
      </c>
      <c r="C24" t="s">
        <v>41</v>
      </c>
      <c r="D24" t="s">
        <v>42</v>
      </c>
      <c r="E24">
        <v>100</v>
      </c>
      <c r="F24">
        <v>13</v>
      </c>
      <c r="G24" t="s">
        <v>29</v>
      </c>
      <c r="H24">
        <v>0</v>
      </c>
      <c r="I24">
        <v>-100</v>
      </c>
      <c r="J24" t="s">
        <v>30</v>
      </c>
    </row>
    <row r="25" spans="1:10">
      <c r="A25">
        <v>3275426</v>
      </c>
      <c r="B25" t="s">
        <v>60</v>
      </c>
      <c r="C25" t="s">
        <v>41</v>
      </c>
      <c r="D25" t="s">
        <v>42</v>
      </c>
      <c r="E25">
        <v>100</v>
      </c>
      <c r="F25">
        <v>17</v>
      </c>
      <c r="G25" t="s">
        <v>32</v>
      </c>
      <c r="H25">
        <v>0</v>
      </c>
      <c r="I25">
        <v>-100</v>
      </c>
      <c r="J25" t="s">
        <v>30</v>
      </c>
    </row>
    <row r="26" spans="1:10">
      <c r="A26">
        <v>3275427</v>
      </c>
      <c r="B26" t="s">
        <v>61</v>
      </c>
      <c r="C26" t="s">
        <v>41</v>
      </c>
      <c r="D26" t="s">
        <v>42</v>
      </c>
      <c r="E26">
        <v>100</v>
      </c>
      <c r="F26">
        <v>10</v>
      </c>
      <c r="G26" t="s">
        <v>42</v>
      </c>
      <c r="H26">
        <v>152.7624</v>
      </c>
      <c r="I26">
        <v>52.7624</v>
      </c>
      <c r="J26" t="s">
        <v>33</v>
      </c>
    </row>
    <row r="27" spans="1:10">
      <c r="A27">
        <v>3275428</v>
      </c>
      <c r="B27" t="s">
        <v>62</v>
      </c>
      <c r="C27" t="s">
        <v>41</v>
      </c>
      <c r="D27" t="s">
        <v>42</v>
      </c>
      <c r="E27">
        <v>100</v>
      </c>
      <c r="F27">
        <v>17</v>
      </c>
      <c r="G27" t="s">
        <v>32</v>
      </c>
      <c r="H27">
        <v>0</v>
      </c>
      <c r="I27">
        <v>-100</v>
      </c>
      <c r="J27" t="s">
        <v>30</v>
      </c>
    </row>
    <row r="28" spans="1:10">
      <c r="A28">
        <v>3275429</v>
      </c>
      <c r="B28" t="s">
        <v>63</v>
      </c>
      <c r="C28" t="s">
        <v>27</v>
      </c>
      <c r="D28" t="s">
        <v>28</v>
      </c>
      <c r="E28">
        <v>100.01</v>
      </c>
      <c r="F28">
        <v>13</v>
      </c>
      <c r="G28" t="s">
        <v>29</v>
      </c>
      <c r="H28">
        <v>0</v>
      </c>
      <c r="I28">
        <v>-100.01</v>
      </c>
      <c r="J28" t="s">
        <v>30</v>
      </c>
    </row>
    <row r="29" spans="1:10">
      <c r="A29">
        <v>3275430</v>
      </c>
      <c r="B29" t="s">
        <v>64</v>
      </c>
      <c r="C29" t="s">
        <v>65</v>
      </c>
      <c r="D29" t="s">
        <v>32</v>
      </c>
      <c r="E29">
        <v>100</v>
      </c>
      <c r="F29">
        <v>13</v>
      </c>
      <c r="G29" t="s">
        <v>29</v>
      </c>
      <c r="H29">
        <v>0</v>
      </c>
      <c r="I29">
        <v>-100</v>
      </c>
      <c r="J29" t="s">
        <v>30</v>
      </c>
    </row>
    <row r="30" spans="1:10">
      <c r="A30">
        <v>3275431</v>
      </c>
      <c r="B30" t="s">
        <v>66</v>
      </c>
      <c r="C30" t="s">
        <v>53</v>
      </c>
      <c r="D30" t="s">
        <v>29</v>
      </c>
      <c r="E30">
        <v>100.01</v>
      </c>
      <c r="F30">
        <v>18</v>
      </c>
      <c r="G30" t="s">
        <v>28</v>
      </c>
      <c r="H30">
        <v>0</v>
      </c>
      <c r="I30">
        <v>-100.01</v>
      </c>
      <c r="J30" t="s">
        <v>30</v>
      </c>
    </row>
    <row r="31" spans="1:10">
      <c r="A31">
        <v>3275432</v>
      </c>
      <c r="B31" t="s">
        <v>67</v>
      </c>
      <c r="C31" t="s">
        <v>65</v>
      </c>
      <c r="D31" t="s">
        <v>32</v>
      </c>
      <c r="E31">
        <v>100</v>
      </c>
      <c r="F31">
        <v>11</v>
      </c>
      <c r="G31" t="s">
        <v>29</v>
      </c>
      <c r="H31">
        <v>152.7392</v>
      </c>
      <c r="I31">
        <v>52.7392</v>
      </c>
      <c r="J31" t="s">
        <v>33</v>
      </c>
    </row>
    <row r="32" spans="1:10">
      <c r="A32">
        <v>3275433</v>
      </c>
      <c r="B32" t="s">
        <v>68</v>
      </c>
      <c r="C32" t="s">
        <v>53</v>
      </c>
      <c r="D32" t="s">
        <v>29</v>
      </c>
      <c r="E32">
        <v>100.01</v>
      </c>
      <c r="F32">
        <v>19</v>
      </c>
      <c r="G32" t="s">
        <v>32</v>
      </c>
      <c r="H32">
        <v>148.4324</v>
      </c>
      <c r="I32">
        <v>48.4224</v>
      </c>
      <c r="J32" t="s">
        <v>33</v>
      </c>
    </row>
    <row r="33" spans="1:10">
      <c r="A33" s="5">
        <v>3275434</v>
      </c>
      <c r="B33" s="5" t="s">
        <v>69</v>
      </c>
      <c r="C33" s="5" t="s">
        <v>53</v>
      </c>
      <c r="D33" s="5" t="s">
        <v>29</v>
      </c>
      <c r="E33" s="5">
        <v>100.01</v>
      </c>
      <c r="F33" s="5">
        <v>10</v>
      </c>
      <c r="G33" s="5" t="s">
        <v>42</v>
      </c>
      <c r="H33" s="5">
        <v>148.4324</v>
      </c>
      <c r="I33" s="5">
        <v>48.4224</v>
      </c>
      <c r="J33" s="5" t="s">
        <v>33</v>
      </c>
    </row>
    <row r="34" spans="1:10">
      <c r="A34">
        <v>3275435</v>
      </c>
      <c r="B34" t="s">
        <v>70</v>
      </c>
      <c r="C34" t="s">
        <v>53</v>
      </c>
      <c r="D34" t="s">
        <v>29</v>
      </c>
      <c r="E34">
        <v>100.01</v>
      </c>
      <c r="F34">
        <v>10</v>
      </c>
      <c r="G34" t="s">
        <v>42</v>
      </c>
      <c r="H34">
        <v>148.4324</v>
      </c>
      <c r="I34">
        <v>48.4224</v>
      </c>
      <c r="J34" t="s">
        <v>33</v>
      </c>
    </row>
    <row r="35" spans="1:10">
      <c r="A35">
        <v>3275436</v>
      </c>
      <c r="B35" t="s">
        <v>71</v>
      </c>
      <c r="C35" t="s">
        <v>53</v>
      </c>
      <c r="D35" t="s">
        <v>29</v>
      </c>
      <c r="E35">
        <v>100.01</v>
      </c>
      <c r="F35">
        <v>9</v>
      </c>
      <c r="G35" t="s">
        <v>29</v>
      </c>
      <c r="H35">
        <v>148.444</v>
      </c>
      <c r="I35">
        <v>48.434</v>
      </c>
      <c r="J35" t="s">
        <v>33</v>
      </c>
    </row>
    <row r="36" spans="1:10">
      <c r="A36">
        <v>3275437</v>
      </c>
      <c r="B36" t="s">
        <v>72</v>
      </c>
      <c r="C36" t="s">
        <v>53</v>
      </c>
      <c r="D36" t="s">
        <v>29</v>
      </c>
      <c r="E36">
        <v>100.01</v>
      </c>
      <c r="F36">
        <v>13</v>
      </c>
      <c r="G36" t="s">
        <v>29</v>
      </c>
      <c r="H36">
        <v>0</v>
      </c>
      <c r="I36">
        <v>-100.01</v>
      </c>
      <c r="J36" t="s">
        <v>30</v>
      </c>
    </row>
    <row r="37" spans="1:10">
      <c r="A37">
        <v>3275438</v>
      </c>
      <c r="B37" t="s">
        <v>73</v>
      </c>
      <c r="C37" t="s">
        <v>53</v>
      </c>
      <c r="D37" t="s">
        <v>29</v>
      </c>
      <c r="E37">
        <v>100.01</v>
      </c>
      <c r="F37">
        <v>23</v>
      </c>
      <c r="G37" t="s">
        <v>32</v>
      </c>
      <c r="H37">
        <v>148.4324</v>
      </c>
      <c r="I37">
        <v>48.4224</v>
      </c>
      <c r="J37" t="s">
        <v>33</v>
      </c>
    </row>
    <row r="38" spans="1:10">
      <c r="A38">
        <v>3275439</v>
      </c>
      <c r="B38" t="s">
        <v>74</v>
      </c>
      <c r="C38" t="s">
        <v>53</v>
      </c>
      <c r="D38" t="s">
        <v>29</v>
      </c>
      <c r="E38">
        <v>100.01</v>
      </c>
      <c r="F38">
        <v>13</v>
      </c>
      <c r="G38" t="s">
        <v>29</v>
      </c>
      <c r="H38">
        <v>0</v>
      </c>
      <c r="I38">
        <v>-100.01</v>
      </c>
      <c r="J38" t="s">
        <v>30</v>
      </c>
    </row>
    <row r="39" spans="1:10">
      <c r="A39">
        <v>3275440</v>
      </c>
      <c r="B39" t="s">
        <v>75</v>
      </c>
      <c r="C39" t="s">
        <v>53</v>
      </c>
      <c r="D39" t="s">
        <v>29</v>
      </c>
      <c r="E39">
        <v>100.01</v>
      </c>
      <c r="F39">
        <v>11</v>
      </c>
      <c r="G39" t="s">
        <v>29</v>
      </c>
      <c r="H39">
        <v>148.444</v>
      </c>
      <c r="I39">
        <v>48.434</v>
      </c>
      <c r="J39" t="s">
        <v>33</v>
      </c>
    </row>
    <row r="40" spans="1:10">
      <c r="A40">
        <v>3275441</v>
      </c>
      <c r="B40" t="s">
        <v>76</v>
      </c>
      <c r="C40" t="s">
        <v>53</v>
      </c>
      <c r="D40" t="s">
        <v>29</v>
      </c>
      <c r="E40">
        <v>100.01</v>
      </c>
      <c r="F40">
        <v>20</v>
      </c>
      <c r="G40" t="s">
        <v>28</v>
      </c>
      <c r="H40">
        <v>0</v>
      </c>
      <c r="I40">
        <v>-100.01</v>
      </c>
      <c r="J40" t="s">
        <v>30</v>
      </c>
    </row>
    <row r="41" spans="1:10">
      <c r="A41">
        <v>3275442</v>
      </c>
      <c r="B41" t="s">
        <v>77</v>
      </c>
      <c r="C41" t="s">
        <v>53</v>
      </c>
      <c r="D41" t="s">
        <v>29</v>
      </c>
      <c r="E41">
        <v>100.01</v>
      </c>
      <c r="F41">
        <v>13</v>
      </c>
      <c r="G41" t="s">
        <v>29</v>
      </c>
      <c r="H41">
        <v>0</v>
      </c>
      <c r="I41">
        <v>-100.01</v>
      </c>
      <c r="J41" t="s">
        <v>30</v>
      </c>
    </row>
    <row r="42" spans="1:10">
      <c r="A42">
        <v>3275443</v>
      </c>
      <c r="B42" t="s">
        <v>78</v>
      </c>
      <c r="C42" t="s">
        <v>53</v>
      </c>
      <c r="D42" t="s">
        <v>29</v>
      </c>
      <c r="E42">
        <v>100.01</v>
      </c>
      <c r="F42">
        <v>17</v>
      </c>
      <c r="G42" t="s">
        <v>32</v>
      </c>
      <c r="H42">
        <v>148.4324</v>
      </c>
      <c r="I42">
        <v>48.4224</v>
      </c>
      <c r="J42" t="s">
        <v>33</v>
      </c>
    </row>
    <row r="43" spans="1:10">
      <c r="A43">
        <v>3275444</v>
      </c>
      <c r="B43" t="s">
        <v>79</v>
      </c>
      <c r="C43" t="s">
        <v>53</v>
      </c>
      <c r="D43" t="s">
        <v>29</v>
      </c>
      <c r="E43">
        <v>100.01</v>
      </c>
      <c r="F43">
        <v>12</v>
      </c>
      <c r="G43" t="s">
        <v>42</v>
      </c>
      <c r="H43">
        <v>148.4324</v>
      </c>
      <c r="I43">
        <v>48.4224</v>
      </c>
      <c r="J43" t="s">
        <v>33</v>
      </c>
    </row>
    <row r="44" spans="1:10">
      <c r="A44">
        <v>3275445</v>
      </c>
      <c r="B44" t="s">
        <v>80</v>
      </c>
      <c r="C44" t="s">
        <v>53</v>
      </c>
      <c r="D44" t="s">
        <v>29</v>
      </c>
      <c r="E44">
        <v>100.01</v>
      </c>
      <c r="F44">
        <v>15</v>
      </c>
      <c r="G44" t="s">
        <v>32</v>
      </c>
      <c r="H44">
        <v>148.4324</v>
      </c>
      <c r="I44">
        <v>48.4224</v>
      </c>
      <c r="J44" t="s">
        <v>33</v>
      </c>
    </row>
    <row r="45" spans="1:10">
      <c r="A45">
        <v>3275446</v>
      </c>
      <c r="B45" t="s">
        <v>81</v>
      </c>
      <c r="C45" t="s">
        <v>53</v>
      </c>
      <c r="D45" t="s">
        <v>29</v>
      </c>
      <c r="E45">
        <v>100.01</v>
      </c>
      <c r="F45">
        <v>11</v>
      </c>
      <c r="G45" t="s">
        <v>29</v>
      </c>
      <c r="H45">
        <v>148.444</v>
      </c>
      <c r="I45">
        <v>48.434</v>
      </c>
      <c r="J45" t="s">
        <v>33</v>
      </c>
    </row>
    <row r="46" spans="1:10">
      <c r="A46">
        <v>3275447</v>
      </c>
      <c r="B46" t="s">
        <v>82</v>
      </c>
      <c r="C46" t="s">
        <v>53</v>
      </c>
      <c r="D46" t="s">
        <v>29</v>
      </c>
      <c r="E46">
        <v>100.01</v>
      </c>
      <c r="F46">
        <v>13</v>
      </c>
      <c r="G46" t="s">
        <v>29</v>
      </c>
      <c r="H46">
        <v>0</v>
      </c>
      <c r="I46">
        <v>-100.01</v>
      </c>
      <c r="J46" t="s">
        <v>30</v>
      </c>
    </row>
    <row r="47" spans="1:10">
      <c r="A47">
        <v>3275448</v>
      </c>
      <c r="B47" t="s">
        <v>83</v>
      </c>
      <c r="C47" t="s">
        <v>53</v>
      </c>
      <c r="D47" t="s">
        <v>29</v>
      </c>
      <c r="E47">
        <v>100.01</v>
      </c>
      <c r="F47">
        <v>16</v>
      </c>
      <c r="G47" t="s">
        <v>28</v>
      </c>
      <c r="H47">
        <v>0</v>
      </c>
      <c r="I47">
        <v>-100.01</v>
      </c>
      <c r="J47" t="s">
        <v>30</v>
      </c>
    </row>
    <row r="48" spans="1:10">
      <c r="A48">
        <v>3275449</v>
      </c>
      <c r="B48" t="s">
        <v>84</v>
      </c>
      <c r="C48" t="s">
        <v>53</v>
      </c>
      <c r="D48" t="s">
        <v>29</v>
      </c>
      <c r="E48">
        <v>100.01</v>
      </c>
      <c r="F48">
        <v>11</v>
      </c>
      <c r="G48" t="s">
        <v>29</v>
      </c>
      <c r="H48">
        <v>148.444</v>
      </c>
      <c r="I48">
        <v>48.434</v>
      </c>
      <c r="J48" t="s">
        <v>33</v>
      </c>
    </row>
    <row r="49" spans="1:10">
      <c r="A49">
        <v>3275450</v>
      </c>
      <c r="B49" t="s">
        <v>85</v>
      </c>
      <c r="C49" t="s">
        <v>53</v>
      </c>
      <c r="D49" t="s">
        <v>29</v>
      </c>
      <c r="E49">
        <v>100.01</v>
      </c>
      <c r="F49">
        <v>10</v>
      </c>
      <c r="G49" t="s">
        <v>42</v>
      </c>
      <c r="H49">
        <v>148.4324</v>
      </c>
      <c r="I49">
        <v>48.4224</v>
      </c>
      <c r="J49" t="s">
        <v>33</v>
      </c>
    </row>
    <row r="50" spans="1:10">
      <c r="A50">
        <v>3275451</v>
      </c>
      <c r="B50" t="s">
        <v>86</v>
      </c>
      <c r="C50" t="s">
        <v>53</v>
      </c>
      <c r="D50" t="s">
        <v>29</v>
      </c>
      <c r="E50">
        <v>100.01</v>
      </c>
      <c r="F50">
        <v>14</v>
      </c>
      <c r="G50" t="s">
        <v>28</v>
      </c>
      <c r="H50">
        <v>0</v>
      </c>
      <c r="I50">
        <v>-100.01</v>
      </c>
      <c r="J50" t="s">
        <v>30</v>
      </c>
    </row>
    <row r="51" spans="1:10">
      <c r="A51">
        <v>3275452</v>
      </c>
      <c r="B51" t="s">
        <v>87</v>
      </c>
      <c r="C51" t="s">
        <v>53</v>
      </c>
      <c r="D51" t="s">
        <v>29</v>
      </c>
      <c r="E51">
        <v>100.01</v>
      </c>
      <c r="F51">
        <v>11</v>
      </c>
      <c r="G51" t="s">
        <v>29</v>
      </c>
      <c r="H51">
        <v>148.444</v>
      </c>
      <c r="I51">
        <v>48.434</v>
      </c>
      <c r="J51" t="s">
        <v>33</v>
      </c>
    </row>
    <row r="52" spans="1:10">
      <c r="A52">
        <v>3275453</v>
      </c>
      <c r="B52" t="s">
        <v>88</v>
      </c>
      <c r="C52" t="s">
        <v>53</v>
      </c>
      <c r="D52" t="s">
        <v>29</v>
      </c>
      <c r="E52">
        <v>100.01</v>
      </c>
      <c r="F52">
        <v>9</v>
      </c>
      <c r="G52" t="s">
        <v>29</v>
      </c>
      <c r="H52">
        <v>148.444</v>
      </c>
      <c r="I52">
        <v>48.434</v>
      </c>
      <c r="J52" t="s">
        <v>33</v>
      </c>
    </row>
    <row r="53" spans="1:10">
      <c r="A53">
        <v>3275454</v>
      </c>
      <c r="B53" t="s">
        <v>89</v>
      </c>
      <c r="C53" t="s">
        <v>53</v>
      </c>
      <c r="D53" t="s">
        <v>29</v>
      </c>
      <c r="E53">
        <v>100.01</v>
      </c>
      <c r="F53">
        <v>9</v>
      </c>
      <c r="G53" t="s">
        <v>29</v>
      </c>
      <c r="H53">
        <v>148.444</v>
      </c>
      <c r="I53">
        <v>48.434</v>
      </c>
      <c r="J53" t="s">
        <v>33</v>
      </c>
    </row>
    <row r="54" spans="1:10">
      <c r="A54">
        <v>3275455</v>
      </c>
      <c r="B54" t="s">
        <v>90</v>
      </c>
      <c r="C54" t="s">
        <v>53</v>
      </c>
      <c r="D54" t="s">
        <v>29</v>
      </c>
      <c r="E54">
        <v>100.01</v>
      </c>
      <c r="F54">
        <v>20</v>
      </c>
      <c r="G54" t="s">
        <v>28</v>
      </c>
      <c r="H54">
        <v>0</v>
      </c>
      <c r="I54">
        <v>-100.01</v>
      </c>
      <c r="J54" t="s">
        <v>30</v>
      </c>
    </row>
    <row r="55" spans="1:10">
      <c r="A55">
        <v>3275456</v>
      </c>
      <c r="B55" t="s">
        <v>91</v>
      </c>
      <c r="C55" t="s">
        <v>53</v>
      </c>
      <c r="D55" t="s">
        <v>29</v>
      </c>
      <c r="E55">
        <v>100.01</v>
      </c>
      <c r="F55">
        <v>18</v>
      </c>
      <c r="G55" t="s">
        <v>28</v>
      </c>
      <c r="H55">
        <v>0</v>
      </c>
      <c r="I55">
        <v>-100.01</v>
      </c>
      <c r="J55" t="s">
        <v>30</v>
      </c>
    </row>
    <row r="56" spans="1:10">
      <c r="A56">
        <v>3275457</v>
      </c>
      <c r="B56" t="s">
        <v>92</v>
      </c>
      <c r="C56" t="s">
        <v>53</v>
      </c>
      <c r="D56" t="s">
        <v>29</v>
      </c>
      <c r="E56">
        <v>100.01</v>
      </c>
      <c r="F56">
        <v>13</v>
      </c>
      <c r="G56" t="s">
        <v>29</v>
      </c>
      <c r="H56">
        <v>0</v>
      </c>
      <c r="I56">
        <v>-100.01</v>
      </c>
      <c r="J56" t="s">
        <v>30</v>
      </c>
    </row>
    <row r="57" spans="1:10">
      <c r="A57">
        <v>3275458</v>
      </c>
      <c r="B57" t="s">
        <v>93</v>
      </c>
      <c r="C57" t="s">
        <v>53</v>
      </c>
      <c r="D57" t="s">
        <v>29</v>
      </c>
      <c r="E57">
        <v>100.01</v>
      </c>
      <c r="F57">
        <v>14</v>
      </c>
      <c r="G57" t="s">
        <v>28</v>
      </c>
      <c r="H57">
        <v>0</v>
      </c>
      <c r="I57">
        <v>-100.01</v>
      </c>
      <c r="J57" t="s">
        <v>30</v>
      </c>
    </row>
    <row r="58" spans="1:10">
      <c r="A58">
        <v>3275459</v>
      </c>
      <c r="B58" t="s">
        <v>94</v>
      </c>
      <c r="C58" t="s">
        <v>53</v>
      </c>
      <c r="D58" t="s">
        <v>29</v>
      </c>
      <c r="E58">
        <v>100.01</v>
      </c>
      <c r="F58">
        <v>9</v>
      </c>
      <c r="G58" t="s">
        <v>29</v>
      </c>
      <c r="H58">
        <v>148.444</v>
      </c>
      <c r="I58">
        <v>48.434</v>
      </c>
      <c r="J58" t="s">
        <v>33</v>
      </c>
    </row>
    <row r="59" spans="1:10">
      <c r="A59">
        <v>3275460</v>
      </c>
      <c r="B59" t="s">
        <v>95</v>
      </c>
      <c r="C59" t="s">
        <v>53</v>
      </c>
      <c r="D59" t="s">
        <v>29</v>
      </c>
      <c r="E59">
        <v>100.01</v>
      </c>
      <c r="F59">
        <v>13</v>
      </c>
      <c r="G59" t="s">
        <v>29</v>
      </c>
      <c r="H59">
        <v>0</v>
      </c>
      <c r="I59">
        <v>-100.01</v>
      </c>
      <c r="J59" t="s">
        <v>30</v>
      </c>
    </row>
    <row r="60" spans="1:10">
      <c r="A60">
        <v>3275461</v>
      </c>
      <c r="B60" t="s">
        <v>96</v>
      </c>
      <c r="C60" t="s">
        <v>53</v>
      </c>
      <c r="D60" t="s">
        <v>29</v>
      </c>
      <c r="E60">
        <v>100.01</v>
      </c>
      <c r="F60">
        <v>8</v>
      </c>
      <c r="G60" t="s">
        <v>42</v>
      </c>
      <c r="H60">
        <v>148.4324</v>
      </c>
      <c r="I60">
        <v>48.4224</v>
      </c>
      <c r="J60" t="s">
        <v>33</v>
      </c>
    </row>
    <row r="61" spans="1:10">
      <c r="A61">
        <v>3275462</v>
      </c>
      <c r="B61" t="s">
        <v>97</v>
      </c>
      <c r="C61" t="s">
        <v>53</v>
      </c>
      <c r="D61" t="s">
        <v>29</v>
      </c>
      <c r="E61">
        <v>100.01</v>
      </c>
      <c r="F61">
        <v>15</v>
      </c>
      <c r="G61" t="s">
        <v>32</v>
      </c>
      <c r="H61">
        <v>148.4324</v>
      </c>
      <c r="I61">
        <v>48.4224</v>
      </c>
      <c r="J61" t="s">
        <v>33</v>
      </c>
    </row>
    <row r="62" spans="1:10">
      <c r="A62">
        <v>3275463</v>
      </c>
      <c r="B62" t="s">
        <v>98</v>
      </c>
      <c r="C62" t="s">
        <v>53</v>
      </c>
      <c r="D62" t="s">
        <v>29</v>
      </c>
      <c r="E62">
        <v>100.01</v>
      </c>
      <c r="F62">
        <v>15</v>
      </c>
      <c r="G62" t="s">
        <v>32</v>
      </c>
      <c r="H62">
        <v>148.4324</v>
      </c>
      <c r="I62">
        <v>48.4224</v>
      </c>
      <c r="J62" t="s">
        <v>33</v>
      </c>
    </row>
    <row r="63" spans="1:10">
      <c r="A63">
        <v>3275464</v>
      </c>
      <c r="B63" t="s">
        <v>99</v>
      </c>
      <c r="C63" t="s">
        <v>53</v>
      </c>
      <c r="D63" t="s">
        <v>29</v>
      </c>
      <c r="E63">
        <v>100.01</v>
      </c>
      <c r="F63">
        <v>15</v>
      </c>
      <c r="G63" t="s">
        <v>32</v>
      </c>
      <c r="H63">
        <v>148.4324</v>
      </c>
      <c r="I63">
        <v>48.4224</v>
      </c>
      <c r="J63" t="s">
        <v>33</v>
      </c>
    </row>
    <row r="64" spans="1:10">
      <c r="A64">
        <v>3275465</v>
      </c>
      <c r="B64" t="s">
        <v>100</v>
      </c>
      <c r="C64" t="s">
        <v>53</v>
      </c>
      <c r="D64" t="s">
        <v>29</v>
      </c>
      <c r="E64">
        <v>100.01</v>
      </c>
      <c r="F64">
        <v>14</v>
      </c>
      <c r="G64" t="s">
        <v>28</v>
      </c>
      <c r="H64">
        <v>0</v>
      </c>
      <c r="I64">
        <v>-100.01</v>
      </c>
      <c r="J64" t="s">
        <v>30</v>
      </c>
    </row>
    <row r="65" spans="1:10">
      <c r="A65">
        <v>3275466</v>
      </c>
      <c r="B65" t="s">
        <v>101</v>
      </c>
      <c r="C65" t="s">
        <v>53</v>
      </c>
      <c r="D65" t="s">
        <v>29</v>
      </c>
      <c r="E65">
        <v>100.01</v>
      </c>
      <c r="F65">
        <v>16</v>
      </c>
      <c r="G65" t="s">
        <v>28</v>
      </c>
      <c r="H65">
        <v>0</v>
      </c>
      <c r="I65">
        <v>-100.01</v>
      </c>
      <c r="J65" t="s">
        <v>30</v>
      </c>
    </row>
    <row r="66" spans="1:10">
      <c r="A66">
        <v>3275467</v>
      </c>
      <c r="B66" t="s">
        <v>102</v>
      </c>
      <c r="C66" t="s">
        <v>53</v>
      </c>
      <c r="D66" t="s">
        <v>29</v>
      </c>
      <c r="E66">
        <v>100.01</v>
      </c>
      <c r="F66">
        <v>20</v>
      </c>
      <c r="G66" t="s">
        <v>28</v>
      </c>
      <c r="H66">
        <v>0</v>
      </c>
      <c r="I66">
        <v>-100.01</v>
      </c>
      <c r="J66" t="s">
        <v>30</v>
      </c>
    </row>
    <row r="67" spans="1:10">
      <c r="A67">
        <v>3275468</v>
      </c>
      <c r="B67" t="s">
        <v>103</v>
      </c>
      <c r="C67" t="s">
        <v>65</v>
      </c>
      <c r="D67" t="s">
        <v>32</v>
      </c>
      <c r="E67">
        <v>100</v>
      </c>
      <c r="F67">
        <v>16</v>
      </c>
      <c r="G67" t="s">
        <v>28</v>
      </c>
      <c r="H67">
        <v>152.7392</v>
      </c>
      <c r="I67">
        <v>52.7392</v>
      </c>
      <c r="J67" t="s">
        <v>33</v>
      </c>
    </row>
    <row r="68" spans="1:10">
      <c r="A68">
        <v>3275469</v>
      </c>
      <c r="B68" t="s">
        <v>104</v>
      </c>
      <c r="C68" t="s">
        <v>65</v>
      </c>
      <c r="D68" t="s">
        <v>32</v>
      </c>
      <c r="E68">
        <v>100</v>
      </c>
      <c r="F68">
        <v>12</v>
      </c>
      <c r="G68" t="s">
        <v>42</v>
      </c>
      <c r="H68">
        <v>0</v>
      </c>
      <c r="I68">
        <v>-100</v>
      </c>
      <c r="J68" t="s">
        <v>30</v>
      </c>
    </row>
    <row r="69" spans="1:10">
      <c r="A69">
        <v>3275470</v>
      </c>
      <c r="B69" t="s">
        <v>105</v>
      </c>
      <c r="C69" t="s">
        <v>65</v>
      </c>
      <c r="D69" t="s">
        <v>32</v>
      </c>
      <c r="E69">
        <v>100</v>
      </c>
      <c r="F69">
        <v>12</v>
      </c>
      <c r="G69" t="s">
        <v>42</v>
      </c>
      <c r="H69">
        <v>0</v>
      </c>
      <c r="I69">
        <v>-100</v>
      </c>
      <c r="J69" t="s">
        <v>30</v>
      </c>
    </row>
    <row r="70" spans="1:10">
      <c r="A70">
        <v>3275471</v>
      </c>
      <c r="B70" t="s">
        <v>106</v>
      </c>
      <c r="C70" t="s">
        <v>41</v>
      </c>
      <c r="D70" t="s">
        <v>42</v>
      </c>
      <c r="E70">
        <v>100</v>
      </c>
      <c r="F70">
        <v>20</v>
      </c>
      <c r="G70" t="s">
        <v>28</v>
      </c>
      <c r="H70">
        <v>152.7392</v>
      </c>
      <c r="I70">
        <v>52.7392</v>
      </c>
      <c r="J70" t="s">
        <v>33</v>
      </c>
    </row>
    <row r="71" spans="1:10">
      <c r="A71">
        <v>3275472</v>
      </c>
      <c r="B71" t="s">
        <v>107</v>
      </c>
      <c r="C71" t="s">
        <v>27</v>
      </c>
      <c r="D71" t="s">
        <v>28</v>
      </c>
      <c r="E71">
        <v>100.01</v>
      </c>
      <c r="F71">
        <v>15</v>
      </c>
      <c r="G71" t="s">
        <v>32</v>
      </c>
      <c r="H71">
        <v>148.4324</v>
      </c>
      <c r="I71">
        <v>48.4224</v>
      </c>
      <c r="J71" t="s">
        <v>33</v>
      </c>
    </row>
    <row r="72" spans="1:10">
      <c r="A72">
        <v>3275473</v>
      </c>
      <c r="B72" t="s">
        <v>108</v>
      </c>
      <c r="C72" t="s">
        <v>27</v>
      </c>
      <c r="D72" t="s">
        <v>28</v>
      </c>
      <c r="E72">
        <v>100.01</v>
      </c>
      <c r="F72">
        <v>16</v>
      </c>
      <c r="G72" t="s">
        <v>28</v>
      </c>
      <c r="H72">
        <v>148.444</v>
      </c>
      <c r="I72">
        <v>48.434</v>
      </c>
      <c r="J72" t="s">
        <v>33</v>
      </c>
    </row>
    <row r="73" spans="1:10">
      <c r="A73">
        <v>3275474</v>
      </c>
      <c r="B73" t="s">
        <v>109</v>
      </c>
      <c r="C73" t="s">
        <v>27</v>
      </c>
      <c r="D73" t="s">
        <v>28</v>
      </c>
      <c r="E73">
        <v>100.01</v>
      </c>
      <c r="F73">
        <v>13</v>
      </c>
      <c r="G73" t="s">
        <v>29</v>
      </c>
      <c r="H73">
        <v>0</v>
      </c>
      <c r="I73">
        <v>-100.01</v>
      </c>
      <c r="J73" t="s">
        <v>30</v>
      </c>
    </row>
    <row r="74" spans="1:10">
      <c r="A74">
        <v>3275475</v>
      </c>
      <c r="B74" t="s">
        <v>110</v>
      </c>
      <c r="C74" t="s">
        <v>27</v>
      </c>
      <c r="D74" t="s">
        <v>28</v>
      </c>
      <c r="E74">
        <v>100.01</v>
      </c>
      <c r="F74">
        <v>11</v>
      </c>
      <c r="G74" t="s">
        <v>29</v>
      </c>
      <c r="H74">
        <v>0</v>
      </c>
      <c r="I74">
        <v>-100.01</v>
      </c>
      <c r="J74" t="s">
        <v>30</v>
      </c>
    </row>
    <row r="75" spans="1:10">
      <c r="A75">
        <v>3275476</v>
      </c>
      <c r="B75" t="s">
        <v>111</v>
      </c>
      <c r="C75" t="s">
        <v>27</v>
      </c>
      <c r="D75" t="s">
        <v>28</v>
      </c>
      <c r="E75">
        <v>100.01</v>
      </c>
      <c r="F75">
        <v>11</v>
      </c>
      <c r="G75" t="s">
        <v>29</v>
      </c>
      <c r="H75">
        <v>0</v>
      </c>
      <c r="I75">
        <v>-100.01</v>
      </c>
      <c r="J75" t="s">
        <v>30</v>
      </c>
    </row>
    <row r="76" spans="1:10">
      <c r="A76">
        <v>3275477</v>
      </c>
      <c r="B76" t="s">
        <v>112</v>
      </c>
      <c r="C76" t="s">
        <v>65</v>
      </c>
      <c r="D76" t="s">
        <v>32</v>
      </c>
      <c r="E76">
        <v>100</v>
      </c>
      <c r="F76">
        <v>1</v>
      </c>
      <c r="G76" t="s">
        <v>29</v>
      </c>
      <c r="H76">
        <v>152.7392</v>
      </c>
      <c r="I76">
        <v>52.7392</v>
      </c>
      <c r="J76" t="s">
        <v>33</v>
      </c>
    </row>
    <row r="77" spans="1:10">
      <c r="A77">
        <v>3275478</v>
      </c>
      <c r="B77" t="s">
        <v>113</v>
      </c>
      <c r="C77" t="s">
        <v>65</v>
      </c>
      <c r="D77" t="s">
        <v>32</v>
      </c>
      <c r="E77">
        <v>100</v>
      </c>
      <c r="F77">
        <v>9</v>
      </c>
      <c r="G77" t="s">
        <v>29</v>
      </c>
      <c r="H77">
        <v>152.7392</v>
      </c>
      <c r="I77">
        <v>52.7392</v>
      </c>
      <c r="J77" t="s">
        <v>33</v>
      </c>
    </row>
    <row r="78" spans="1:10">
      <c r="A78">
        <v>3275479</v>
      </c>
      <c r="B78" t="s">
        <v>114</v>
      </c>
      <c r="C78" t="s">
        <v>65</v>
      </c>
      <c r="D78" t="s">
        <v>32</v>
      </c>
      <c r="E78">
        <v>100</v>
      </c>
      <c r="F78">
        <v>12</v>
      </c>
      <c r="G78" t="s">
        <v>42</v>
      </c>
      <c r="H78">
        <v>0</v>
      </c>
      <c r="I78">
        <v>-100</v>
      </c>
      <c r="J78" t="s">
        <v>30</v>
      </c>
    </row>
    <row r="79" spans="1:10">
      <c r="A79">
        <v>3275480</v>
      </c>
      <c r="B79" t="s">
        <v>115</v>
      </c>
      <c r="C79" t="s">
        <v>27</v>
      </c>
      <c r="D79" t="s">
        <v>28</v>
      </c>
      <c r="E79">
        <v>100.01</v>
      </c>
      <c r="F79">
        <v>18</v>
      </c>
      <c r="G79" t="s">
        <v>28</v>
      </c>
      <c r="H79">
        <v>148.444</v>
      </c>
      <c r="I79">
        <v>48.434</v>
      </c>
      <c r="J79" t="s">
        <v>33</v>
      </c>
    </row>
    <row r="80" spans="1:10">
      <c r="A80">
        <v>3275481</v>
      </c>
      <c r="B80" t="s">
        <v>116</v>
      </c>
      <c r="C80" t="s">
        <v>27</v>
      </c>
      <c r="D80" t="s">
        <v>28</v>
      </c>
      <c r="E80">
        <v>100.01</v>
      </c>
      <c r="F80">
        <v>8</v>
      </c>
      <c r="G80" t="s">
        <v>42</v>
      </c>
      <c r="H80">
        <v>148.4324</v>
      </c>
      <c r="I80">
        <v>48.4224</v>
      </c>
      <c r="J80" t="s">
        <v>33</v>
      </c>
    </row>
    <row r="81" spans="1:10">
      <c r="A81">
        <v>3275482</v>
      </c>
      <c r="B81" t="s">
        <v>117</v>
      </c>
      <c r="C81" t="s">
        <v>41</v>
      </c>
      <c r="D81" t="s">
        <v>42</v>
      </c>
      <c r="E81">
        <v>100</v>
      </c>
      <c r="F81">
        <v>5</v>
      </c>
      <c r="G81" t="s">
        <v>29</v>
      </c>
      <c r="H81">
        <v>152.7392</v>
      </c>
      <c r="I81">
        <v>52.7392</v>
      </c>
      <c r="J81" t="s">
        <v>33</v>
      </c>
    </row>
    <row r="82" spans="1:10">
      <c r="A82">
        <v>3275483</v>
      </c>
      <c r="B82" t="s">
        <v>118</v>
      </c>
      <c r="C82" t="s">
        <v>41</v>
      </c>
      <c r="D82" t="s">
        <v>42</v>
      </c>
      <c r="E82">
        <v>100</v>
      </c>
      <c r="F82">
        <v>16</v>
      </c>
      <c r="G82" t="s">
        <v>28</v>
      </c>
      <c r="H82">
        <v>152.7392</v>
      </c>
      <c r="I82">
        <v>52.7392</v>
      </c>
      <c r="J82" t="s">
        <v>33</v>
      </c>
    </row>
    <row r="83" spans="1:10">
      <c r="A83">
        <v>3275484</v>
      </c>
      <c r="B83" t="s">
        <v>119</v>
      </c>
      <c r="C83" t="s">
        <v>41</v>
      </c>
      <c r="D83" t="s">
        <v>42</v>
      </c>
      <c r="E83">
        <v>100</v>
      </c>
      <c r="F83">
        <v>16</v>
      </c>
      <c r="G83" t="s">
        <v>28</v>
      </c>
      <c r="H83">
        <v>152.7392</v>
      </c>
      <c r="I83">
        <v>52.7392</v>
      </c>
      <c r="J83" t="s">
        <v>33</v>
      </c>
    </row>
    <row r="84" spans="1:10">
      <c r="A84">
        <v>3275485</v>
      </c>
      <c r="B84" t="s">
        <v>120</v>
      </c>
      <c r="C84" t="s">
        <v>27</v>
      </c>
      <c r="D84" t="s">
        <v>28</v>
      </c>
      <c r="E84">
        <v>100.01</v>
      </c>
      <c r="F84">
        <v>14</v>
      </c>
      <c r="G84" t="s">
        <v>28</v>
      </c>
      <c r="H84">
        <v>0</v>
      </c>
      <c r="I84">
        <v>-100.01</v>
      </c>
      <c r="J84" t="s">
        <v>30</v>
      </c>
    </row>
    <row r="85" spans="1:10">
      <c r="A85">
        <v>3275486</v>
      </c>
      <c r="B85" t="s">
        <v>121</v>
      </c>
      <c r="C85" t="s">
        <v>27</v>
      </c>
      <c r="D85" t="s">
        <v>28</v>
      </c>
      <c r="E85">
        <v>100.01</v>
      </c>
      <c r="F85">
        <v>21</v>
      </c>
      <c r="G85" t="s">
        <v>32</v>
      </c>
      <c r="H85">
        <v>148.4324</v>
      </c>
      <c r="I85">
        <v>48.4224</v>
      </c>
      <c r="J85" t="s">
        <v>33</v>
      </c>
    </row>
    <row r="86" spans="1:10">
      <c r="A86">
        <v>3275487</v>
      </c>
      <c r="B86" t="s">
        <v>122</v>
      </c>
      <c r="C86" t="s">
        <v>27</v>
      </c>
      <c r="D86" t="s">
        <v>28</v>
      </c>
      <c r="E86">
        <v>100.01</v>
      </c>
      <c r="F86">
        <v>10</v>
      </c>
      <c r="G86" t="s">
        <v>42</v>
      </c>
      <c r="H86">
        <v>148.4324</v>
      </c>
      <c r="I86">
        <v>48.4224</v>
      </c>
      <c r="J86" t="s">
        <v>33</v>
      </c>
    </row>
    <row r="87" spans="1:10">
      <c r="A87">
        <v>3275488</v>
      </c>
      <c r="B87" t="s">
        <v>123</v>
      </c>
      <c r="C87" t="s">
        <v>27</v>
      </c>
      <c r="D87" t="s">
        <v>28</v>
      </c>
      <c r="E87">
        <v>100.01</v>
      </c>
      <c r="F87">
        <v>16</v>
      </c>
      <c r="G87" t="s">
        <v>28</v>
      </c>
      <c r="H87">
        <v>148.444</v>
      </c>
      <c r="I87">
        <v>48.434</v>
      </c>
      <c r="J87" t="s">
        <v>33</v>
      </c>
    </row>
    <row r="88" spans="1:10">
      <c r="A88">
        <v>3275489</v>
      </c>
      <c r="B88" t="s">
        <v>124</v>
      </c>
      <c r="C88" t="s">
        <v>27</v>
      </c>
      <c r="D88" t="s">
        <v>28</v>
      </c>
      <c r="E88">
        <v>100.01</v>
      </c>
      <c r="F88">
        <v>2</v>
      </c>
      <c r="G88" t="s">
        <v>42</v>
      </c>
      <c r="H88">
        <v>148.4324</v>
      </c>
      <c r="I88">
        <v>48.4224</v>
      </c>
      <c r="J88" t="s">
        <v>33</v>
      </c>
    </row>
    <row r="89" spans="1:10">
      <c r="A89">
        <v>3275490</v>
      </c>
      <c r="B89" t="s">
        <v>125</v>
      </c>
      <c r="C89" t="s">
        <v>27</v>
      </c>
      <c r="D89" t="s">
        <v>28</v>
      </c>
      <c r="E89">
        <v>100.01</v>
      </c>
      <c r="F89">
        <v>18</v>
      </c>
      <c r="G89" t="s">
        <v>28</v>
      </c>
      <c r="H89">
        <v>148.444</v>
      </c>
      <c r="I89">
        <v>48.434</v>
      </c>
      <c r="J89" t="s">
        <v>33</v>
      </c>
    </row>
    <row r="90" spans="1:10">
      <c r="A90">
        <v>3275491</v>
      </c>
      <c r="B90" t="s">
        <v>126</v>
      </c>
      <c r="C90" t="s">
        <v>27</v>
      </c>
      <c r="D90" t="s">
        <v>28</v>
      </c>
      <c r="E90">
        <v>100.01</v>
      </c>
      <c r="F90">
        <v>9</v>
      </c>
      <c r="G90" t="s">
        <v>29</v>
      </c>
      <c r="H90">
        <v>0</v>
      </c>
      <c r="I90">
        <v>-100.01</v>
      </c>
      <c r="J90" t="s">
        <v>30</v>
      </c>
    </row>
    <row r="91" spans="1:10">
      <c r="A91">
        <v>3275492</v>
      </c>
      <c r="B91" t="s">
        <v>127</v>
      </c>
      <c r="C91" t="s">
        <v>41</v>
      </c>
      <c r="D91" t="s">
        <v>42</v>
      </c>
      <c r="E91">
        <v>100</v>
      </c>
      <c r="F91">
        <v>11</v>
      </c>
      <c r="G91" t="s">
        <v>29</v>
      </c>
      <c r="H91">
        <v>152.7392</v>
      </c>
      <c r="I91">
        <v>52.7392</v>
      </c>
      <c r="J91" t="s">
        <v>33</v>
      </c>
    </row>
    <row r="92" spans="1:10">
      <c r="A92">
        <v>3275493</v>
      </c>
      <c r="B92" t="s">
        <v>128</v>
      </c>
      <c r="C92" t="s">
        <v>41</v>
      </c>
      <c r="D92" t="s">
        <v>42</v>
      </c>
      <c r="E92">
        <v>100</v>
      </c>
      <c r="F92">
        <v>5</v>
      </c>
      <c r="G92" t="s">
        <v>29</v>
      </c>
      <c r="H92">
        <v>152.7392</v>
      </c>
      <c r="I92">
        <v>52.7392</v>
      </c>
      <c r="J92" t="s">
        <v>33</v>
      </c>
    </row>
    <row r="93" spans="1:10">
      <c r="A93">
        <v>3275494</v>
      </c>
      <c r="B93" t="s">
        <v>129</v>
      </c>
      <c r="C93" t="s">
        <v>41</v>
      </c>
      <c r="D93" t="s">
        <v>42</v>
      </c>
      <c r="E93">
        <v>100</v>
      </c>
      <c r="F93">
        <v>7</v>
      </c>
      <c r="G93" t="s">
        <v>29</v>
      </c>
      <c r="H93">
        <v>152.7392</v>
      </c>
      <c r="I93">
        <v>52.7392</v>
      </c>
      <c r="J93" t="s">
        <v>33</v>
      </c>
    </row>
    <row r="94" spans="1:10">
      <c r="A94">
        <v>3275495</v>
      </c>
      <c r="B94" t="s">
        <v>130</v>
      </c>
      <c r="C94" t="s">
        <v>41</v>
      </c>
      <c r="D94" t="s">
        <v>42</v>
      </c>
      <c r="E94">
        <v>100</v>
      </c>
      <c r="F94">
        <v>8</v>
      </c>
      <c r="G94" t="s">
        <v>42</v>
      </c>
      <c r="H94">
        <v>152.7624</v>
      </c>
      <c r="I94">
        <v>52.7624</v>
      </c>
      <c r="J94" t="s">
        <v>33</v>
      </c>
    </row>
    <row r="95" spans="1:10">
      <c r="A95">
        <v>3275496</v>
      </c>
      <c r="B95" t="s">
        <v>131</v>
      </c>
      <c r="C95" t="s">
        <v>41</v>
      </c>
      <c r="D95" t="s">
        <v>42</v>
      </c>
      <c r="E95">
        <v>100</v>
      </c>
      <c r="F95">
        <v>4</v>
      </c>
      <c r="G95" t="s">
        <v>42</v>
      </c>
      <c r="H95">
        <v>152.7624</v>
      </c>
      <c r="I95">
        <v>52.7624</v>
      </c>
      <c r="J95" t="s">
        <v>33</v>
      </c>
    </row>
    <row r="96" spans="1:10">
      <c r="A96" s="5">
        <v>3275497</v>
      </c>
      <c r="B96" s="5" t="s">
        <v>132</v>
      </c>
      <c r="C96" s="5" t="s">
        <v>41</v>
      </c>
      <c r="D96" s="5" t="s">
        <v>42</v>
      </c>
      <c r="E96" s="5">
        <v>100</v>
      </c>
      <c r="F96" s="5">
        <v>9</v>
      </c>
      <c r="G96" s="5" t="s">
        <v>29</v>
      </c>
      <c r="H96" s="5">
        <v>152.7392</v>
      </c>
      <c r="I96" s="5">
        <v>52.7392</v>
      </c>
      <c r="J96" s="5" t="s">
        <v>33</v>
      </c>
    </row>
    <row r="97" spans="1:10">
      <c r="A97">
        <v>3275498</v>
      </c>
      <c r="B97" t="s">
        <v>133</v>
      </c>
      <c r="C97" t="s">
        <v>41</v>
      </c>
      <c r="D97" t="s">
        <v>42</v>
      </c>
      <c r="E97">
        <v>100</v>
      </c>
      <c r="F97">
        <v>17</v>
      </c>
      <c r="G97" t="s">
        <v>32</v>
      </c>
      <c r="H97">
        <v>0</v>
      </c>
      <c r="I97">
        <v>-100</v>
      </c>
      <c r="J97" t="s">
        <v>30</v>
      </c>
    </row>
    <row r="98" spans="1:10">
      <c r="A98">
        <v>3275499</v>
      </c>
      <c r="B98" t="s">
        <v>134</v>
      </c>
      <c r="C98" t="s">
        <v>53</v>
      </c>
      <c r="D98" t="s">
        <v>29</v>
      </c>
      <c r="E98">
        <v>100.01</v>
      </c>
      <c r="F98">
        <v>20</v>
      </c>
      <c r="G98" t="s">
        <v>28</v>
      </c>
      <c r="H98">
        <v>0</v>
      </c>
      <c r="I98">
        <v>-100.01</v>
      </c>
      <c r="J98" t="s">
        <v>30</v>
      </c>
    </row>
    <row r="99" spans="1:10">
      <c r="A99">
        <v>3275500</v>
      </c>
      <c r="B99" t="s">
        <v>135</v>
      </c>
      <c r="C99" t="s">
        <v>41</v>
      </c>
      <c r="D99" t="s">
        <v>42</v>
      </c>
      <c r="E99">
        <v>100</v>
      </c>
      <c r="F99">
        <v>16</v>
      </c>
      <c r="G99" t="s">
        <v>28</v>
      </c>
      <c r="H99">
        <v>152.7392</v>
      </c>
      <c r="I99">
        <v>52.7392</v>
      </c>
      <c r="J99" t="s">
        <v>33</v>
      </c>
    </row>
    <row r="100" spans="1:10">
      <c r="A100">
        <v>3275501</v>
      </c>
      <c r="B100" t="s">
        <v>136</v>
      </c>
      <c r="C100" t="s">
        <v>41</v>
      </c>
      <c r="D100" t="s">
        <v>42</v>
      </c>
      <c r="E100">
        <v>100</v>
      </c>
      <c r="F100">
        <v>9</v>
      </c>
      <c r="G100" t="s">
        <v>29</v>
      </c>
      <c r="H100">
        <v>152.7392</v>
      </c>
      <c r="I100">
        <v>52.7392</v>
      </c>
      <c r="J100" t="s">
        <v>33</v>
      </c>
    </row>
    <row r="101" spans="1:10">
      <c r="A101">
        <v>3275502</v>
      </c>
      <c r="B101" t="s">
        <v>137</v>
      </c>
      <c r="C101" t="s">
        <v>41</v>
      </c>
      <c r="D101" t="s">
        <v>42</v>
      </c>
      <c r="E101">
        <v>100</v>
      </c>
      <c r="F101">
        <v>11</v>
      </c>
      <c r="G101" t="s">
        <v>29</v>
      </c>
      <c r="H101">
        <v>152.7392</v>
      </c>
      <c r="I101">
        <v>52.7392</v>
      </c>
      <c r="J101" t="s">
        <v>33</v>
      </c>
    </row>
    <row r="102" spans="1:10">
      <c r="A102">
        <v>3275503</v>
      </c>
      <c r="B102" t="s">
        <v>138</v>
      </c>
      <c r="C102" t="s">
        <v>41</v>
      </c>
      <c r="D102" t="s">
        <v>42</v>
      </c>
      <c r="E102">
        <v>100</v>
      </c>
      <c r="F102">
        <v>9</v>
      </c>
      <c r="G102" t="s">
        <v>29</v>
      </c>
      <c r="H102">
        <v>152.7392</v>
      </c>
      <c r="I102">
        <v>52.7392</v>
      </c>
      <c r="J102" t="s">
        <v>33</v>
      </c>
    </row>
    <row r="103" spans="1:10">
      <c r="A103">
        <v>3275504</v>
      </c>
      <c r="B103" t="s">
        <v>139</v>
      </c>
      <c r="C103" t="s">
        <v>41</v>
      </c>
      <c r="D103" t="s">
        <v>42</v>
      </c>
      <c r="E103">
        <v>100</v>
      </c>
      <c r="F103">
        <v>13</v>
      </c>
      <c r="G103" t="s">
        <v>29</v>
      </c>
      <c r="H103">
        <v>0</v>
      </c>
      <c r="I103">
        <v>-100</v>
      </c>
      <c r="J103" t="s">
        <v>30</v>
      </c>
    </row>
    <row r="104" spans="1:10">
      <c r="A104">
        <v>3275505</v>
      </c>
      <c r="B104" t="s">
        <v>140</v>
      </c>
      <c r="C104" t="s">
        <v>41</v>
      </c>
      <c r="D104" t="s">
        <v>42</v>
      </c>
      <c r="E104">
        <v>100</v>
      </c>
      <c r="F104">
        <v>16</v>
      </c>
      <c r="G104" t="s">
        <v>28</v>
      </c>
      <c r="H104">
        <v>152.7392</v>
      </c>
      <c r="I104">
        <v>52.7392</v>
      </c>
      <c r="J104" t="s">
        <v>33</v>
      </c>
    </row>
    <row r="105" spans="1:10">
      <c r="A105">
        <v>3275506</v>
      </c>
      <c r="B105" t="s">
        <v>141</v>
      </c>
      <c r="C105" t="s">
        <v>41</v>
      </c>
      <c r="D105" t="s">
        <v>42</v>
      </c>
      <c r="E105">
        <v>100</v>
      </c>
      <c r="F105">
        <v>4</v>
      </c>
      <c r="G105" t="s">
        <v>42</v>
      </c>
      <c r="H105">
        <v>152.7624</v>
      </c>
      <c r="I105">
        <v>52.7624</v>
      </c>
      <c r="J105" t="s">
        <v>33</v>
      </c>
    </row>
    <row r="106" spans="1:10">
      <c r="A106">
        <v>3275507</v>
      </c>
      <c r="B106" t="s">
        <v>142</v>
      </c>
      <c r="C106" t="s">
        <v>41</v>
      </c>
      <c r="D106" t="s">
        <v>42</v>
      </c>
      <c r="E106">
        <v>100</v>
      </c>
      <c r="F106">
        <v>16</v>
      </c>
      <c r="G106" t="s">
        <v>28</v>
      </c>
      <c r="H106">
        <v>152.7392</v>
      </c>
      <c r="I106">
        <v>52.7392</v>
      </c>
      <c r="J106" t="s">
        <v>33</v>
      </c>
    </row>
    <row r="107" spans="1:10">
      <c r="A107">
        <v>3275508</v>
      </c>
      <c r="B107" t="s">
        <v>143</v>
      </c>
      <c r="C107" t="s">
        <v>41</v>
      </c>
      <c r="D107" t="s">
        <v>42</v>
      </c>
      <c r="E107">
        <v>100</v>
      </c>
      <c r="F107">
        <v>6</v>
      </c>
      <c r="G107" t="s">
        <v>42</v>
      </c>
      <c r="H107">
        <v>152.7624</v>
      </c>
      <c r="I107">
        <v>52.7624</v>
      </c>
      <c r="J107" t="s">
        <v>33</v>
      </c>
    </row>
    <row r="108" spans="1:10">
      <c r="A108">
        <v>3275509</v>
      </c>
      <c r="B108" t="s">
        <v>144</v>
      </c>
      <c r="C108" t="s">
        <v>41</v>
      </c>
      <c r="D108" t="s">
        <v>42</v>
      </c>
      <c r="E108">
        <v>100</v>
      </c>
      <c r="F108">
        <v>15</v>
      </c>
      <c r="G108" t="s">
        <v>32</v>
      </c>
      <c r="H108">
        <v>0</v>
      </c>
      <c r="I108">
        <v>-100</v>
      </c>
      <c r="J108" t="s">
        <v>30</v>
      </c>
    </row>
    <row r="109" spans="1:10">
      <c r="A109">
        <v>3275510</v>
      </c>
      <c r="B109" t="s">
        <v>145</v>
      </c>
      <c r="C109" t="s">
        <v>41</v>
      </c>
      <c r="D109" t="s">
        <v>42</v>
      </c>
      <c r="E109">
        <v>100</v>
      </c>
      <c r="F109">
        <v>14</v>
      </c>
      <c r="G109" t="s">
        <v>28</v>
      </c>
      <c r="H109">
        <v>0</v>
      </c>
      <c r="I109">
        <v>-100</v>
      </c>
      <c r="J109" t="s">
        <v>30</v>
      </c>
    </row>
    <row r="110" spans="1:10">
      <c r="A110">
        <v>3275511</v>
      </c>
      <c r="B110" t="s">
        <v>146</v>
      </c>
      <c r="C110" t="s">
        <v>41</v>
      </c>
      <c r="D110" t="s">
        <v>42</v>
      </c>
      <c r="E110">
        <v>100</v>
      </c>
      <c r="F110">
        <v>15</v>
      </c>
      <c r="G110" t="s">
        <v>32</v>
      </c>
      <c r="H110">
        <v>0</v>
      </c>
      <c r="I110">
        <v>-100</v>
      </c>
      <c r="J110" t="s">
        <v>30</v>
      </c>
    </row>
    <row r="111" spans="1:10">
      <c r="A111">
        <v>3275512</v>
      </c>
      <c r="B111" t="s">
        <v>147</v>
      </c>
      <c r="C111" t="s">
        <v>41</v>
      </c>
      <c r="D111" t="s">
        <v>42</v>
      </c>
      <c r="E111">
        <v>100</v>
      </c>
      <c r="F111">
        <v>13</v>
      </c>
      <c r="G111" t="s">
        <v>29</v>
      </c>
      <c r="H111">
        <v>0</v>
      </c>
      <c r="I111">
        <v>-100</v>
      </c>
      <c r="J111" t="s">
        <v>30</v>
      </c>
    </row>
    <row r="112" spans="1:10">
      <c r="A112">
        <v>3275513</v>
      </c>
      <c r="B112" t="s">
        <v>148</v>
      </c>
      <c r="C112" t="s">
        <v>53</v>
      </c>
      <c r="D112" t="s">
        <v>29</v>
      </c>
      <c r="E112">
        <v>100.01</v>
      </c>
      <c r="F112">
        <v>10</v>
      </c>
      <c r="G112" t="s">
        <v>42</v>
      </c>
      <c r="H112">
        <v>148.4324</v>
      </c>
      <c r="I112">
        <v>48.4224</v>
      </c>
      <c r="J112" t="s">
        <v>33</v>
      </c>
    </row>
    <row r="113" spans="1:10">
      <c r="A113">
        <v>3275514</v>
      </c>
      <c r="B113" t="s">
        <v>149</v>
      </c>
      <c r="C113" t="s">
        <v>53</v>
      </c>
      <c r="D113" t="s">
        <v>29</v>
      </c>
      <c r="E113">
        <v>100.01</v>
      </c>
      <c r="F113">
        <v>8</v>
      </c>
      <c r="G113" t="s">
        <v>42</v>
      </c>
      <c r="H113">
        <v>148.4324</v>
      </c>
      <c r="I113">
        <v>48.4224</v>
      </c>
      <c r="J113" t="s">
        <v>33</v>
      </c>
    </row>
    <row r="114" spans="1:10">
      <c r="A114">
        <v>3275515</v>
      </c>
      <c r="B114" t="s">
        <v>150</v>
      </c>
      <c r="C114" t="s">
        <v>53</v>
      </c>
      <c r="D114" t="s">
        <v>29</v>
      </c>
      <c r="E114">
        <v>100.01</v>
      </c>
      <c r="F114">
        <v>6</v>
      </c>
      <c r="G114" t="s">
        <v>42</v>
      </c>
      <c r="H114">
        <v>148.4324</v>
      </c>
      <c r="I114">
        <v>48.4224</v>
      </c>
      <c r="J114" t="s">
        <v>33</v>
      </c>
    </row>
    <row r="115" spans="1:10">
      <c r="A115">
        <v>3275516</v>
      </c>
      <c r="B115" t="s">
        <v>151</v>
      </c>
      <c r="C115" t="s">
        <v>53</v>
      </c>
      <c r="D115" t="s">
        <v>29</v>
      </c>
      <c r="E115">
        <v>100.01</v>
      </c>
      <c r="F115">
        <v>9</v>
      </c>
      <c r="G115" t="s">
        <v>29</v>
      </c>
      <c r="H115">
        <v>148.444</v>
      </c>
      <c r="I115">
        <v>48.434</v>
      </c>
      <c r="J115" t="s">
        <v>33</v>
      </c>
    </row>
    <row r="116" spans="1:10">
      <c r="A116">
        <v>3275517</v>
      </c>
      <c r="B116" t="s">
        <v>152</v>
      </c>
      <c r="C116" t="s">
        <v>53</v>
      </c>
      <c r="D116" t="s">
        <v>29</v>
      </c>
      <c r="E116">
        <v>100.01</v>
      </c>
      <c r="F116">
        <v>20</v>
      </c>
      <c r="G116" t="s">
        <v>28</v>
      </c>
      <c r="H116">
        <v>0</v>
      </c>
      <c r="I116">
        <v>-100.01</v>
      </c>
      <c r="J116" t="s">
        <v>30</v>
      </c>
    </row>
    <row r="117" spans="1:10">
      <c r="A117">
        <v>3275518</v>
      </c>
      <c r="B117" t="s">
        <v>153</v>
      </c>
      <c r="C117" t="s">
        <v>41</v>
      </c>
      <c r="D117" t="s">
        <v>42</v>
      </c>
      <c r="E117">
        <v>100</v>
      </c>
      <c r="F117">
        <v>23</v>
      </c>
      <c r="G117" t="s">
        <v>32</v>
      </c>
      <c r="H117">
        <v>0</v>
      </c>
      <c r="I117">
        <v>-100</v>
      </c>
      <c r="J117" t="s">
        <v>30</v>
      </c>
    </row>
    <row r="118" spans="1:10">
      <c r="A118">
        <v>3275519</v>
      </c>
      <c r="B118" t="s">
        <v>154</v>
      </c>
      <c r="C118" t="s">
        <v>41</v>
      </c>
      <c r="D118" t="s">
        <v>42</v>
      </c>
      <c r="E118">
        <v>100</v>
      </c>
      <c r="F118">
        <v>13</v>
      </c>
      <c r="G118" t="s">
        <v>29</v>
      </c>
      <c r="H118">
        <v>0</v>
      </c>
      <c r="I118">
        <v>-100</v>
      </c>
      <c r="J118" t="s">
        <v>30</v>
      </c>
    </row>
    <row r="119" spans="1:10">
      <c r="A119">
        <v>3275520</v>
      </c>
      <c r="B119" t="s">
        <v>155</v>
      </c>
      <c r="C119" t="s">
        <v>41</v>
      </c>
      <c r="D119" t="s">
        <v>42</v>
      </c>
      <c r="E119">
        <v>100</v>
      </c>
      <c r="F119">
        <v>13</v>
      </c>
      <c r="G119" t="s">
        <v>29</v>
      </c>
      <c r="H119">
        <v>0</v>
      </c>
      <c r="I119">
        <v>-100</v>
      </c>
      <c r="J119" t="s">
        <v>30</v>
      </c>
    </row>
    <row r="120" spans="1:10">
      <c r="A120">
        <v>3275521</v>
      </c>
      <c r="B120" t="s">
        <v>156</v>
      </c>
      <c r="C120" t="s">
        <v>53</v>
      </c>
      <c r="D120" t="s">
        <v>29</v>
      </c>
      <c r="E120">
        <v>100.01</v>
      </c>
      <c r="F120">
        <v>17</v>
      </c>
      <c r="G120" t="s">
        <v>32</v>
      </c>
      <c r="H120">
        <v>148.4324</v>
      </c>
      <c r="I120">
        <v>48.4224</v>
      </c>
      <c r="J120" t="s">
        <v>33</v>
      </c>
    </row>
    <row r="121" spans="1:10">
      <c r="A121">
        <v>3275522</v>
      </c>
      <c r="B121" t="s">
        <v>157</v>
      </c>
      <c r="C121" t="s">
        <v>53</v>
      </c>
      <c r="D121" t="s">
        <v>29</v>
      </c>
      <c r="E121">
        <v>100.01</v>
      </c>
      <c r="F121">
        <v>9</v>
      </c>
      <c r="G121" t="s">
        <v>29</v>
      </c>
      <c r="H121">
        <v>148.444</v>
      </c>
      <c r="I121">
        <v>48.434</v>
      </c>
      <c r="J121" t="s">
        <v>33</v>
      </c>
    </row>
    <row r="122" spans="1:10">
      <c r="A122">
        <v>3275523</v>
      </c>
      <c r="B122" t="s">
        <v>158</v>
      </c>
      <c r="C122" t="s">
        <v>53</v>
      </c>
      <c r="D122" t="s">
        <v>29</v>
      </c>
      <c r="E122">
        <v>100.01</v>
      </c>
      <c r="F122">
        <v>6</v>
      </c>
      <c r="G122" t="s">
        <v>42</v>
      </c>
      <c r="H122">
        <v>148.4324</v>
      </c>
      <c r="I122">
        <v>48.4224</v>
      </c>
      <c r="J122" t="s">
        <v>33</v>
      </c>
    </row>
    <row r="123" spans="1:10">
      <c r="A123">
        <v>3275524</v>
      </c>
      <c r="B123" t="s">
        <v>159</v>
      </c>
      <c r="C123" t="s">
        <v>53</v>
      </c>
      <c r="D123" t="s">
        <v>29</v>
      </c>
      <c r="E123">
        <v>100.01</v>
      </c>
      <c r="F123">
        <v>12</v>
      </c>
      <c r="G123" t="s">
        <v>42</v>
      </c>
      <c r="H123">
        <v>148.4324</v>
      </c>
      <c r="I123">
        <v>48.4224</v>
      </c>
      <c r="J123" t="s">
        <v>33</v>
      </c>
    </row>
    <row r="124" spans="1:10">
      <c r="A124">
        <v>3275525</v>
      </c>
      <c r="B124" t="s">
        <v>160</v>
      </c>
      <c r="C124" t="s">
        <v>53</v>
      </c>
      <c r="D124" t="s">
        <v>29</v>
      </c>
      <c r="E124">
        <v>100.01</v>
      </c>
      <c r="F124">
        <v>11</v>
      </c>
      <c r="G124" t="s">
        <v>29</v>
      </c>
      <c r="H124">
        <v>148.444</v>
      </c>
      <c r="I124">
        <v>48.434</v>
      </c>
      <c r="J124" t="s">
        <v>33</v>
      </c>
    </row>
    <row r="125" spans="1:10">
      <c r="A125">
        <v>3275526</v>
      </c>
      <c r="B125" t="s">
        <v>161</v>
      </c>
      <c r="C125" t="s">
        <v>53</v>
      </c>
      <c r="D125" t="s">
        <v>29</v>
      </c>
      <c r="E125">
        <v>100.01</v>
      </c>
      <c r="F125">
        <v>17</v>
      </c>
      <c r="G125" t="s">
        <v>32</v>
      </c>
      <c r="H125">
        <v>148.4324</v>
      </c>
      <c r="I125">
        <v>48.4224</v>
      </c>
      <c r="J125" t="s">
        <v>33</v>
      </c>
    </row>
    <row r="126" spans="1:10">
      <c r="A126">
        <v>3275527</v>
      </c>
      <c r="B126" t="s">
        <v>162</v>
      </c>
      <c r="C126" t="s">
        <v>53</v>
      </c>
      <c r="D126" t="s">
        <v>29</v>
      </c>
      <c r="E126">
        <v>100.01</v>
      </c>
      <c r="F126">
        <v>11</v>
      </c>
      <c r="G126" t="s">
        <v>29</v>
      </c>
      <c r="H126">
        <v>148.444</v>
      </c>
      <c r="I126">
        <v>48.434</v>
      </c>
      <c r="J126" t="s">
        <v>33</v>
      </c>
    </row>
    <row r="127" spans="1:10">
      <c r="A127">
        <v>3275528</v>
      </c>
      <c r="B127" t="s">
        <v>163</v>
      </c>
      <c r="C127" t="s">
        <v>53</v>
      </c>
      <c r="D127" t="s">
        <v>29</v>
      </c>
      <c r="E127">
        <v>100.01</v>
      </c>
      <c r="F127">
        <v>10</v>
      </c>
      <c r="G127" t="s">
        <v>42</v>
      </c>
      <c r="H127">
        <v>148.4324</v>
      </c>
      <c r="I127">
        <v>48.4224</v>
      </c>
      <c r="J127" t="s">
        <v>33</v>
      </c>
    </row>
    <row r="128" spans="1:10">
      <c r="A128">
        <v>3275529</v>
      </c>
      <c r="B128" t="s">
        <v>164</v>
      </c>
      <c r="C128" t="s">
        <v>53</v>
      </c>
      <c r="D128" t="s">
        <v>29</v>
      </c>
      <c r="E128">
        <v>100.01</v>
      </c>
      <c r="F128">
        <v>7</v>
      </c>
      <c r="G128" t="s">
        <v>29</v>
      </c>
      <c r="H128">
        <v>148.444</v>
      </c>
      <c r="I128">
        <v>48.434</v>
      </c>
      <c r="J128" t="s">
        <v>33</v>
      </c>
    </row>
    <row r="129" spans="1:10">
      <c r="A129">
        <v>3275530</v>
      </c>
      <c r="B129" t="s">
        <v>165</v>
      </c>
      <c r="C129" t="s">
        <v>53</v>
      </c>
      <c r="D129" t="s">
        <v>29</v>
      </c>
      <c r="E129">
        <v>100.01</v>
      </c>
      <c r="F129">
        <v>4</v>
      </c>
      <c r="G129" t="s">
        <v>42</v>
      </c>
      <c r="H129">
        <v>148.4324</v>
      </c>
      <c r="I129">
        <v>48.4224</v>
      </c>
      <c r="J129" t="s">
        <v>33</v>
      </c>
    </row>
    <row r="130" spans="1:10">
      <c r="A130">
        <v>3275531</v>
      </c>
      <c r="B130" t="s">
        <v>166</v>
      </c>
      <c r="C130" t="s">
        <v>53</v>
      </c>
      <c r="D130" t="s">
        <v>29</v>
      </c>
      <c r="E130">
        <v>100.01</v>
      </c>
      <c r="F130">
        <v>11</v>
      </c>
      <c r="G130" t="s">
        <v>29</v>
      </c>
      <c r="H130">
        <v>148.444</v>
      </c>
      <c r="I130">
        <v>48.434</v>
      </c>
      <c r="J130" t="s">
        <v>33</v>
      </c>
    </row>
    <row r="131" spans="1:10">
      <c r="A131">
        <v>3275532</v>
      </c>
      <c r="B131" t="s">
        <v>167</v>
      </c>
      <c r="C131" t="s">
        <v>53</v>
      </c>
      <c r="D131" t="s">
        <v>29</v>
      </c>
      <c r="E131">
        <v>100.01</v>
      </c>
      <c r="F131">
        <v>11</v>
      </c>
      <c r="G131" t="s">
        <v>29</v>
      </c>
      <c r="H131">
        <v>148.444</v>
      </c>
      <c r="I131">
        <v>48.434</v>
      </c>
      <c r="J131" t="s">
        <v>33</v>
      </c>
    </row>
    <row r="132" spans="1:10">
      <c r="A132">
        <v>3275533</v>
      </c>
      <c r="B132" t="s">
        <v>168</v>
      </c>
      <c r="C132" t="s">
        <v>53</v>
      </c>
      <c r="D132" t="s">
        <v>29</v>
      </c>
      <c r="E132">
        <v>100.01</v>
      </c>
      <c r="F132">
        <v>19</v>
      </c>
      <c r="G132" t="s">
        <v>32</v>
      </c>
      <c r="H132">
        <v>148.4324</v>
      </c>
      <c r="I132">
        <v>48.4224</v>
      </c>
      <c r="J132" t="s">
        <v>33</v>
      </c>
    </row>
    <row r="133" spans="1:10">
      <c r="A133">
        <v>3275534</v>
      </c>
      <c r="B133" t="s">
        <v>169</v>
      </c>
      <c r="C133" t="s">
        <v>53</v>
      </c>
      <c r="D133" t="s">
        <v>29</v>
      </c>
      <c r="E133">
        <v>100.01</v>
      </c>
      <c r="F133">
        <v>16</v>
      </c>
      <c r="G133" t="s">
        <v>28</v>
      </c>
      <c r="H133">
        <v>0</v>
      </c>
      <c r="I133">
        <v>-100.01</v>
      </c>
      <c r="J133" t="s">
        <v>30</v>
      </c>
    </row>
    <row r="134" spans="1:10">
      <c r="A134">
        <v>3275535</v>
      </c>
      <c r="B134" t="s">
        <v>170</v>
      </c>
      <c r="C134" t="s">
        <v>53</v>
      </c>
      <c r="D134" t="s">
        <v>29</v>
      </c>
      <c r="E134">
        <v>100.01</v>
      </c>
      <c r="F134">
        <v>11</v>
      </c>
      <c r="G134" t="s">
        <v>29</v>
      </c>
      <c r="H134">
        <v>148.444</v>
      </c>
      <c r="I134">
        <v>48.434</v>
      </c>
      <c r="J134" t="s">
        <v>33</v>
      </c>
    </row>
    <row r="135" spans="1:10">
      <c r="A135">
        <v>3275536</v>
      </c>
      <c r="B135" t="s">
        <v>171</v>
      </c>
      <c r="C135" t="s">
        <v>53</v>
      </c>
      <c r="D135" t="s">
        <v>29</v>
      </c>
      <c r="E135">
        <v>100.01</v>
      </c>
      <c r="F135">
        <v>23</v>
      </c>
      <c r="G135" t="s">
        <v>32</v>
      </c>
      <c r="H135">
        <v>148.4324</v>
      </c>
      <c r="I135">
        <v>48.4224</v>
      </c>
      <c r="J135" t="s">
        <v>33</v>
      </c>
    </row>
    <row r="136" spans="1:10">
      <c r="A136">
        <v>3275537</v>
      </c>
      <c r="B136" t="s">
        <v>172</v>
      </c>
      <c r="C136" t="s">
        <v>53</v>
      </c>
      <c r="D136" t="s">
        <v>29</v>
      </c>
      <c r="E136">
        <v>100.01</v>
      </c>
      <c r="F136">
        <v>0</v>
      </c>
      <c r="G136" t="s">
        <v>42</v>
      </c>
      <c r="H136">
        <v>148.4324</v>
      </c>
      <c r="I136">
        <v>48.4224</v>
      </c>
      <c r="J136" t="s">
        <v>33</v>
      </c>
    </row>
    <row r="137" spans="1:10">
      <c r="A137">
        <v>3275538</v>
      </c>
      <c r="B137" t="s">
        <v>173</v>
      </c>
      <c r="C137" t="s">
        <v>53</v>
      </c>
      <c r="D137" t="s">
        <v>29</v>
      </c>
      <c r="E137">
        <v>100.01</v>
      </c>
      <c r="F137">
        <v>14</v>
      </c>
      <c r="G137" t="s">
        <v>28</v>
      </c>
      <c r="H137">
        <v>0</v>
      </c>
      <c r="I137">
        <v>-100.01</v>
      </c>
      <c r="J137" t="s">
        <v>30</v>
      </c>
    </row>
    <row r="138" spans="1:10">
      <c r="A138">
        <v>3275539</v>
      </c>
      <c r="B138" t="s">
        <v>174</v>
      </c>
      <c r="C138" t="s">
        <v>53</v>
      </c>
      <c r="D138" t="s">
        <v>29</v>
      </c>
      <c r="E138">
        <v>100.01</v>
      </c>
      <c r="F138">
        <v>10</v>
      </c>
      <c r="G138" t="s">
        <v>42</v>
      </c>
      <c r="H138">
        <v>148.4324</v>
      </c>
      <c r="I138">
        <v>48.4224</v>
      </c>
      <c r="J138" t="s">
        <v>33</v>
      </c>
    </row>
    <row r="139" spans="1:10">
      <c r="A139">
        <v>3275540</v>
      </c>
      <c r="B139" t="s">
        <v>175</v>
      </c>
      <c r="C139" t="s">
        <v>53</v>
      </c>
      <c r="D139" t="s">
        <v>29</v>
      </c>
      <c r="E139">
        <v>100.01</v>
      </c>
      <c r="F139">
        <v>10</v>
      </c>
      <c r="G139" t="s">
        <v>42</v>
      </c>
      <c r="H139">
        <v>148.4324</v>
      </c>
      <c r="I139">
        <v>48.4224</v>
      </c>
      <c r="J139" t="s">
        <v>33</v>
      </c>
    </row>
    <row r="140" spans="1:10">
      <c r="A140">
        <v>3275541</v>
      </c>
      <c r="B140" t="s">
        <v>176</v>
      </c>
      <c r="C140" t="s">
        <v>53</v>
      </c>
      <c r="D140" t="s">
        <v>29</v>
      </c>
      <c r="E140">
        <v>100.01</v>
      </c>
      <c r="F140">
        <v>3</v>
      </c>
      <c r="G140" t="s">
        <v>29</v>
      </c>
      <c r="H140">
        <v>148.444</v>
      </c>
      <c r="I140">
        <v>48.434</v>
      </c>
      <c r="J140" t="s">
        <v>33</v>
      </c>
    </row>
    <row r="141" spans="1:10">
      <c r="A141">
        <v>3275542</v>
      </c>
      <c r="B141" t="s">
        <v>177</v>
      </c>
      <c r="C141" t="s">
        <v>53</v>
      </c>
      <c r="D141" t="s">
        <v>29</v>
      </c>
      <c r="E141">
        <v>100.01</v>
      </c>
      <c r="F141">
        <v>16</v>
      </c>
      <c r="G141" t="s">
        <v>28</v>
      </c>
      <c r="H141">
        <v>0</v>
      </c>
      <c r="I141">
        <v>-100.01</v>
      </c>
      <c r="J141" t="s">
        <v>30</v>
      </c>
    </row>
    <row r="142" spans="1:10">
      <c r="A142">
        <v>3275543</v>
      </c>
      <c r="B142" t="s">
        <v>178</v>
      </c>
      <c r="C142" t="s">
        <v>53</v>
      </c>
      <c r="D142" t="s">
        <v>29</v>
      </c>
      <c r="E142">
        <v>100.01</v>
      </c>
      <c r="F142">
        <v>13</v>
      </c>
      <c r="G142" t="s">
        <v>29</v>
      </c>
      <c r="H142">
        <v>0</v>
      </c>
      <c r="I142">
        <v>-100.01</v>
      </c>
      <c r="J142" t="s">
        <v>30</v>
      </c>
    </row>
    <row r="143" spans="1:10">
      <c r="A143">
        <v>3275544</v>
      </c>
      <c r="B143" t="s">
        <v>179</v>
      </c>
      <c r="C143" t="s">
        <v>53</v>
      </c>
      <c r="D143" t="s">
        <v>29</v>
      </c>
      <c r="E143">
        <v>100.01</v>
      </c>
      <c r="F143">
        <v>15</v>
      </c>
      <c r="G143" t="s">
        <v>32</v>
      </c>
      <c r="H143">
        <v>148.4324</v>
      </c>
      <c r="I143">
        <v>48.4224</v>
      </c>
      <c r="J143" t="s">
        <v>33</v>
      </c>
    </row>
    <row r="144" spans="1:10">
      <c r="A144">
        <v>3275545</v>
      </c>
      <c r="B144" t="s">
        <v>180</v>
      </c>
      <c r="C144" t="s">
        <v>53</v>
      </c>
      <c r="D144" t="s">
        <v>29</v>
      </c>
      <c r="E144">
        <v>100.01</v>
      </c>
      <c r="F144">
        <v>16</v>
      </c>
      <c r="G144" t="s">
        <v>28</v>
      </c>
      <c r="H144">
        <v>0</v>
      </c>
      <c r="I144">
        <v>-100.01</v>
      </c>
      <c r="J144" t="s">
        <v>30</v>
      </c>
    </row>
    <row r="145" spans="1:10">
      <c r="A145">
        <v>3275546</v>
      </c>
      <c r="B145" t="s">
        <v>181</v>
      </c>
      <c r="C145" t="s">
        <v>53</v>
      </c>
      <c r="D145" t="s">
        <v>29</v>
      </c>
      <c r="E145">
        <v>100.01</v>
      </c>
      <c r="F145">
        <v>7</v>
      </c>
      <c r="G145" t="s">
        <v>29</v>
      </c>
      <c r="H145">
        <v>148.444</v>
      </c>
      <c r="I145">
        <v>48.434</v>
      </c>
      <c r="J145" t="s">
        <v>33</v>
      </c>
    </row>
    <row r="146" spans="1:10">
      <c r="A146">
        <v>3275547</v>
      </c>
      <c r="B146" t="s">
        <v>182</v>
      </c>
      <c r="C146" t="s">
        <v>53</v>
      </c>
      <c r="D146" t="s">
        <v>29</v>
      </c>
      <c r="E146">
        <v>100.01</v>
      </c>
      <c r="F146">
        <v>12</v>
      </c>
      <c r="G146" t="s">
        <v>42</v>
      </c>
      <c r="H146">
        <v>148.4324</v>
      </c>
      <c r="I146">
        <v>48.4224</v>
      </c>
      <c r="J146" t="s">
        <v>33</v>
      </c>
    </row>
    <row r="147" spans="1:10">
      <c r="A147">
        <v>3275548</v>
      </c>
      <c r="B147" t="s">
        <v>183</v>
      </c>
      <c r="C147" t="s">
        <v>53</v>
      </c>
      <c r="D147" t="s">
        <v>29</v>
      </c>
      <c r="E147">
        <v>100.01</v>
      </c>
      <c r="F147">
        <v>14</v>
      </c>
      <c r="G147" t="s">
        <v>28</v>
      </c>
      <c r="H147">
        <v>0</v>
      </c>
      <c r="I147">
        <v>-100.01</v>
      </c>
      <c r="J147" t="s">
        <v>30</v>
      </c>
    </row>
    <row r="148" spans="1:10">
      <c r="A148">
        <v>3275549</v>
      </c>
      <c r="B148" t="s">
        <v>184</v>
      </c>
      <c r="C148" t="s">
        <v>53</v>
      </c>
      <c r="D148" t="s">
        <v>29</v>
      </c>
      <c r="E148">
        <v>100.01</v>
      </c>
      <c r="F148">
        <v>20</v>
      </c>
      <c r="G148" t="s">
        <v>28</v>
      </c>
      <c r="H148">
        <v>0</v>
      </c>
      <c r="I148">
        <v>-100.01</v>
      </c>
      <c r="J148" t="s">
        <v>30</v>
      </c>
    </row>
    <row r="149" spans="1:10">
      <c r="A149">
        <v>3275550</v>
      </c>
      <c r="B149" t="s">
        <v>185</v>
      </c>
      <c r="C149" t="s">
        <v>53</v>
      </c>
      <c r="D149" t="s">
        <v>29</v>
      </c>
      <c r="E149">
        <v>100.01</v>
      </c>
      <c r="F149">
        <v>10</v>
      </c>
      <c r="G149" t="s">
        <v>42</v>
      </c>
      <c r="H149">
        <v>148.4324</v>
      </c>
      <c r="I149">
        <v>48.4224</v>
      </c>
      <c r="J149" t="s">
        <v>33</v>
      </c>
    </row>
    <row r="150" spans="1:10">
      <c r="A150">
        <v>3275551</v>
      </c>
      <c r="B150" t="s">
        <v>186</v>
      </c>
      <c r="C150" t="s">
        <v>41</v>
      </c>
      <c r="D150" t="s">
        <v>42</v>
      </c>
      <c r="E150">
        <v>100</v>
      </c>
      <c r="F150">
        <v>5</v>
      </c>
      <c r="G150" t="s">
        <v>29</v>
      </c>
      <c r="H150">
        <v>152.7392</v>
      </c>
      <c r="I150">
        <v>52.7392</v>
      </c>
      <c r="J150" t="s">
        <v>33</v>
      </c>
    </row>
    <row r="151" spans="1:10">
      <c r="A151">
        <v>3275552</v>
      </c>
      <c r="B151" t="s">
        <v>187</v>
      </c>
      <c r="C151" t="s">
        <v>41</v>
      </c>
      <c r="D151" t="s">
        <v>42</v>
      </c>
      <c r="E151">
        <v>100</v>
      </c>
      <c r="F151">
        <v>14</v>
      </c>
      <c r="G151" t="s">
        <v>28</v>
      </c>
      <c r="H151">
        <v>0</v>
      </c>
      <c r="I151">
        <v>-100</v>
      </c>
      <c r="J151" t="s">
        <v>30</v>
      </c>
    </row>
    <row r="152" spans="1:10">
      <c r="A152">
        <v>3275553</v>
      </c>
      <c r="B152" t="s">
        <v>188</v>
      </c>
      <c r="C152" t="s">
        <v>41</v>
      </c>
      <c r="D152" t="s">
        <v>42</v>
      </c>
      <c r="E152">
        <v>100</v>
      </c>
      <c r="F152">
        <v>9</v>
      </c>
      <c r="G152" t="s">
        <v>29</v>
      </c>
      <c r="H152">
        <v>152.7392</v>
      </c>
      <c r="I152">
        <v>52.7392</v>
      </c>
      <c r="J152" t="s">
        <v>33</v>
      </c>
    </row>
    <row r="153" spans="1:10">
      <c r="A153">
        <v>3275554</v>
      </c>
      <c r="B153" t="s">
        <v>189</v>
      </c>
      <c r="C153" t="s">
        <v>41</v>
      </c>
      <c r="D153" t="s">
        <v>42</v>
      </c>
      <c r="E153">
        <v>100</v>
      </c>
      <c r="F153">
        <v>18</v>
      </c>
      <c r="G153" t="s">
        <v>28</v>
      </c>
      <c r="H153">
        <v>152.7392</v>
      </c>
      <c r="I153">
        <v>52.7392</v>
      </c>
      <c r="J153" t="s">
        <v>33</v>
      </c>
    </row>
    <row r="154" spans="1:10">
      <c r="A154">
        <v>3275555</v>
      </c>
      <c r="B154" t="s">
        <v>190</v>
      </c>
      <c r="C154" t="s">
        <v>41</v>
      </c>
      <c r="D154" t="s">
        <v>42</v>
      </c>
      <c r="E154">
        <v>100</v>
      </c>
      <c r="F154">
        <v>14</v>
      </c>
      <c r="G154" t="s">
        <v>28</v>
      </c>
      <c r="H154">
        <v>0</v>
      </c>
      <c r="I154">
        <v>-100</v>
      </c>
      <c r="J154" t="s">
        <v>30</v>
      </c>
    </row>
    <row r="155" spans="1:10">
      <c r="A155">
        <v>3275556</v>
      </c>
      <c r="B155" t="s">
        <v>191</v>
      </c>
      <c r="C155" t="s">
        <v>41</v>
      </c>
      <c r="D155" t="s">
        <v>42</v>
      </c>
      <c r="E155">
        <v>100</v>
      </c>
      <c r="F155">
        <v>10</v>
      </c>
      <c r="G155" t="s">
        <v>42</v>
      </c>
      <c r="H155">
        <v>152.7624</v>
      </c>
      <c r="I155">
        <v>52.7624</v>
      </c>
      <c r="J155" t="s">
        <v>33</v>
      </c>
    </row>
    <row r="156" spans="1:10">
      <c r="A156">
        <v>3275557</v>
      </c>
      <c r="B156" t="s">
        <v>192</v>
      </c>
      <c r="C156" t="s">
        <v>41</v>
      </c>
      <c r="D156" t="s">
        <v>42</v>
      </c>
      <c r="E156">
        <v>100</v>
      </c>
      <c r="F156">
        <v>18</v>
      </c>
      <c r="G156" t="s">
        <v>28</v>
      </c>
      <c r="H156">
        <v>152.7392</v>
      </c>
      <c r="I156">
        <v>52.7392</v>
      </c>
      <c r="J156" t="s">
        <v>33</v>
      </c>
    </row>
    <row r="157" spans="1:10">
      <c r="A157">
        <v>3275558</v>
      </c>
      <c r="B157" t="s">
        <v>193</v>
      </c>
      <c r="C157" t="s">
        <v>27</v>
      </c>
      <c r="D157" t="s">
        <v>28</v>
      </c>
      <c r="E157">
        <v>100.01</v>
      </c>
      <c r="F157">
        <v>12</v>
      </c>
      <c r="G157" t="s">
        <v>42</v>
      </c>
      <c r="H157">
        <v>148.4324</v>
      </c>
      <c r="I157">
        <v>48.4224</v>
      </c>
      <c r="J157" t="s">
        <v>33</v>
      </c>
    </row>
    <row r="158" spans="1:10">
      <c r="A158">
        <v>3275559</v>
      </c>
      <c r="B158" t="s">
        <v>194</v>
      </c>
      <c r="C158" t="s">
        <v>41</v>
      </c>
      <c r="D158" t="s">
        <v>42</v>
      </c>
      <c r="E158">
        <v>100</v>
      </c>
      <c r="F158">
        <v>9</v>
      </c>
      <c r="G158" t="s">
        <v>29</v>
      </c>
      <c r="H158">
        <v>152.7392</v>
      </c>
      <c r="I158">
        <v>52.7392</v>
      </c>
      <c r="J158" t="s">
        <v>33</v>
      </c>
    </row>
    <row r="159" spans="1:10">
      <c r="A159">
        <v>3275560</v>
      </c>
      <c r="B159" t="s">
        <v>195</v>
      </c>
      <c r="C159" t="s">
        <v>41</v>
      </c>
      <c r="D159" t="s">
        <v>42</v>
      </c>
      <c r="E159">
        <v>100</v>
      </c>
      <c r="F159">
        <v>9</v>
      </c>
      <c r="G159" t="s">
        <v>29</v>
      </c>
      <c r="H159">
        <v>152.7392</v>
      </c>
      <c r="I159">
        <v>52.7392</v>
      </c>
      <c r="J159" t="s">
        <v>33</v>
      </c>
    </row>
    <row r="160" spans="1:10">
      <c r="A160">
        <v>3275561</v>
      </c>
      <c r="B160" t="s">
        <v>196</v>
      </c>
      <c r="C160" t="s">
        <v>41</v>
      </c>
      <c r="D160" t="s">
        <v>42</v>
      </c>
      <c r="E160">
        <v>100</v>
      </c>
      <c r="F160">
        <v>19</v>
      </c>
      <c r="G160" t="s">
        <v>32</v>
      </c>
      <c r="H160">
        <v>0</v>
      </c>
      <c r="I160">
        <v>-100</v>
      </c>
      <c r="J160" t="s">
        <v>30</v>
      </c>
    </row>
    <row r="161" spans="1:10">
      <c r="A161">
        <v>3275562</v>
      </c>
      <c r="B161" t="s">
        <v>197</v>
      </c>
      <c r="C161" t="s">
        <v>41</v>
      </c>
      <c r="D161" t="s">
        <v>42</v>
      </c>
      <c r="E161">
        <v>100</v>
      </c>
      <c r="F161">
        <v>20</v>
      </c>
      <c r="G161" t="s">
        <v>28</v>
      </c>
      <c r="H161">
        <v>152.7392</v>
      </c>
      <c r="I161">
        <v>52.7392</v>
      </c>
      <c r="J161" t="s">
        <v>33</v>
      </c>
    </row>
    <row r="162" spans="1:10">
      <c r="A162">
        <v>3275563</v>
      </c>
      <c r="B162" t="s">
        <v>198</v>
      </c>
      <c r="C162" t="s">
        <v>41</v>
      </c>
      <c r="D162" t="s">
        <v>42</v>
      </c>
      <c r="E162">
        <v>100</v>
      </c>
      <c r="F162">
        <v>19</v>
      </c>
      <c r="G162" t="s">
        <v>32</v>
      </c>
      <c r="H162">
        <v>0</v>
      </c>
      <c r="I162">
        <v>-100</v>
      </c>
      <c r="J162" t="s">
        <v>30</v>
      </c>
    </row>
    <row r="163" spans="1:10">
      <c r="A163">
        <v>3275564</v>
      </c>
      <c r="B163" t="s">
        <v>199</v>
      </c>
      <c r="C163" t="s">
        <v>41</v>
      </c>
      <c r="D163" t="s">
        <v>42</v>
      </c>
      <c r="E163">
        <v>100</v>
      </c>
      <c r="F163">
        <v>21</v>
      </c>
      <c r="G163" t="s">
        <v>32</v>
      </c>
      <c r="H163">
        <v>0</v>
      </c>
      <c r="I163">
        <v>-100</v>
      </c>
      <c r="J163" t="s">
        <v>30</v>
      </c>
    </row>
    <row r="164" spans="1:10">
      <c r="A164">
        <v>3275565</v>
      </c>
      <c r="B164" t="s">
        <v>200</v>
      </c>
      <c r="C164" t="s">
        <v>27</v>
      </c>
      <c r="D164" t="s">
        <v>28</v>
      </c>
      <c r="E164">
        <v>100.01</v>
      </c>
      <c r="F164">
        <v>26</v>
      </c>
      <c r="G164" t="s">
        <v>28</v>
      </c>
      <c r="H164">
        <v>148.444</v>
      </c>
      <c r="I164">
        <v>48.434</v>
      </c>
      <c r="J164" t="s">
        <v>33</v>
      </c>
    </row>
    <row r="165" spans="1:10">
      <c r="A165">
        <v>3275566</v>
      </c>
      <c r="B165" t="s">
        <v>201</v>
      </c>
      <c r="C165" t="s">
        <v>27</v>
      </c>
      <c r="D165" t="s">
        <v>28</v>
      </c>
      <c r="E165">
        <v>100.01</v>
      </c>
      <c r="F165">
        <v>15</v>
      </c>
      <c r="G165" t="s">
        <v>32</v>
      </c>
      <c r="H165">
        <v>148.4324</v>
      </c>
      <c r="I165">
        <v>48.4224</v>
      </c>
      <c r="J165" t="s">
        <v>33</v>
      </c>
    </row>
    <row r="166" spans="1:10">
      <c r="A166">
        <v>3275567</v>
      </c>
      <c r="B166" t="s">
        <v>202</v>
      </c>
      <c r="C166" t="s">
        <v>27</v>
      </c>
      <c r="D166" t="s">
        <v>28</v>
      </c>
      <c r="E166">
        <v>100.01</v>
      </c>
      <c r="F166">
        <v>15</v>
      </c>
      <c r="G166" t="s">
        <v>32</v>
      </c>
      <c r="H166">
        <v>148.4324</v>
      </c>
      <c r="I166">
        <v>48.4224</v>
      </c>
      <c r="J166" t="s">
        <v>33</v>
      </c>
    </row>
    <row r="167" spans="1:10">
      <c r="A167">
        <v>3275568</v>
      </c>
      <c r="B167" t="s">
        <v>203</v>
      </c>
      <c r="C167" t="s">
        <v>27</v>
      </c>
      <c r="D167" t="s">
        <v>28</v>
      </c>
      <c r="E167">
        <v>100.01</v>
      </c>
      <c r="F167">
        <v>15</v>
      </c>
      <c r="G167" t="s">
        <v>32</v>
      </c>
      <c r="H167">
        <v>148.4324</v>
      </c>
      <c r="I167">
        <v>48.4224</v>
      </c>
      <c r="J167" t="s">
        <v>33</v>
      </c>
    </row>
    <row r="168" spans="1:10">
      <c r="A168">
        <v>3275569</v>
      </c>
      <c r="B168" t="s">
        <v>204</v>
      </c>
      <c r="C168" t="s">
        <v>27</v>
      </c>
      <c r="D168" t="s">
        <v>28</v>
      </c>
      <c r="E168">
        <v>100.01</v>
      </c>
      <c r="F168">
        <v>13</v>
      </c>
      <c r="G168" t="s">
        <v>29</v>
      </c>
      <c r="H168">
        <v>0</v>
      </c>
      <c r="I168">
        <v>-100.01</v>
      </c>
      <c r="J168" t="s">
        <v>30</v>
      </c>
    </row>
    <row r="169" spans="1:10">
      <c r="A169">
        <v>3275570</v>
      </c>
      <c r="B169" t="s">
        <v>205</v>
      </c>
      <c r="C169" t="s">
        <v>27</v>
      </c>
      <c r="D169" t="s">
        <v>28</v>
      </c>
      <c r="E169">
        <v>100.01</v>
      </c>
      <c r="F169">
        <v>5</v>
      </c>
      <c r="G169" t="s">
        <v>29</v>
      </c>
      <c r="H169">
        <v>0</v>
      </c>
      <c r="I169">
        <v>-100.01</v>
      </c>
      <c r="J169" t="s">
        <v>30</v>
      </c>
    </row>
    <row r="170" spans="1:10">
      <c r="A170">
        <v>3275571</v>
      </c>
      <c r="B170" t="s">
        <v>206</v>
      </c>
      <c r="C170" t="s">
        <v>65</v>
      </c>
      <c r="D170" t="s">
        <v>32</v>
      </c>
      <c r="E170">
        <v>100</v>
      </c>
      <c r="F170">
        <v>9</v>
      </c>
      <c r="G170" t="s">
        <v>29</v>
      </c>
      <c r="H170">
        <v>152.7392</v>
      </c>
      <c r="I170">
        <v>52.7392</v>
      </c>
      <c r="J170" t="s">
        <v>33</v>
      </c>
    </row>
    <row r="171" spans="1:10">
      <c r="A171">
        <v>3275572</v>
      </c>
      <c r="B171" t="s">
        <v>207</v>
      </c>
      <c r="C171" t="s">
        <v>65</v>
      </c>
      <c r="D171" t="s">
        <v>32</v>
      </c>
      <c r="E171">
        <v>100</v>
      </c>
      <c r="F171">
        <v>11</v>
      </c>
      <c r="G171" t="s">
        <v>29</v>
      </c>
      <c r="H171">
        <v>152.7392</v>
      </c>
      <c r="I171">
        <v>52.7392</v>
      </c>
      <c r="J171" t="s">
        <v>33</v>
      </c>
    </row>
    <row r="172" spans="1:10">
      <c r="A172">
        <v>3275573</v>
      </c>
      <c r="B172" t="s">
        <v>208</v>
      </c>
      <c r="C172" t="s">
        <v>65</v>
      </c>
      <c r="D172" t="s">
        <v>32</v>
      </c>
      <c r="E172">
        <v>100</v>
      </c>
      <c r="F172">
        <v>16</v>
      </c>
      <c r="G172" t="s">
        <v>28</v>
      </c>
      <c r="H172">
        <v>152.7392</v>
      </c>
      <c r="I172">
        <v>52.7392</v>
      </c>
      <c r="J172" t="s">
        <v>33</v>
      </c>
    </row>
    <row r="173" spans="1:10">
      <c r="A173">
        <v>3275574</v>
      </c>
      <c r="B173" t="s">
        <v>209</v>
      </c>
      <c r="C173" t="s">
        <v>65</v>
      </c>
      <c r="D173" t="s">
        <v>32</v>
      </c>
      <c r="E173">
        <v>100</v>
      </c>
      <c r="F173">
        <v>10</v>
      </c>
      <c r="G173" t="s">
        <v>42</v>
      </c>
      <c r="H173">
        <v>0</v>
      </c>
      <c r="I173">
        <v>-100</v>
      </c>
      <c r="J173" t="s">
        <v>30</v>
      </c>
    </row>
    <row r="174" spans="1:10">
      <c r="A174">
        <v>3275575</v>
      </c>
      <c r="B174" t="s">
        <v>210</v>
      </c>
      <c r="C174" t="s">
        <v>65</v>
      </c>
      <c r="D174" t="s">
        <v>32</v>
      </c>
      <c r="E174">
        <v>100</v>
      </c>
      <c r="F174">
        <v>13</v>
      </c>
      <c r="G174" t="s">
        <v>29</v>
      </c>
      <c r="H174">
        <v>0</v>
      </c>
      <c r="I174">
        <v>-100</v>
      </c>
      <c r="J174" t="s">
        <v>30</v>
      </c>
    </row>
    <row r="175" spans="1:10">
      <c r="A175">
        <v>3275576</v>
      </c>
      <c r="B175" t="s">
        <v>211</v>
      </c>
      <c r="C175" t="s">
        <v>65</v>
      </c>
      <c r="D175" t="s">
        <v>32</v>
      </c>
      <c r="E175">
        <v>100</v>
      </c>
      <c r="F175">
        <v>15</v>
      </c>
      <c r="G175" t="s">
        <v>32</v>
      </c>
      <c r="H175">
        <v>152.7624</v>
      </c>
      <c r="I175">
        <v>52.7624</v>
      </c>
      <c r="J175" t="s">
        <v>33</v>
      </c>
    </row>
    <row r="176" spans="1:10">
      <c r="A176">
        <v>3275577</v>
      </c>
      <c r="B176" t="s">
        <v>212</v>
      </c>
      <c r="C176" t="s">
        <v>65</v>
      </c>
      <c r="D176" t="s">
        <v>32</v>
      </c>
      <c r="E176">
        <v>100</v>
      </c>
      <c r="F176">
        <v>21</v>
      </c>
      <c r="G176" t="s">
        <v>32</v>
      </c>
      <c r="H176">
        <v>152.7624</v>
      </c>
      <c r="I176">
        <v>52.7624</v>
      </c>
      <c r="J176" t="s">
        <v>33</v>
      </c>
    </row>
    <row r="177" spans="1:10">
      <c r="A177">
        <v>3275578</v>
      </c>
      <c r="B177" t="s">
        <v>213</v>
      </c>
      <c r="C177" t="s">
        <v>65</v>
      </c>
      <c r="D177" t="s">
        <v>32</v>
      </c>
      <c r="E177">
        <v>100</v>
      </c>
      <c r="F177">
        <v>14</v>
      </c>
      <c r="G177" t="s">
        <v>28</v>
      </c>
      <c r="H177">
        <v>0</v>
      </c>
      <c r="I177">
        <v>-100</v>
      </c>
      <c r="J177" t="s">
        <v>30</v>
      </c>
    </row>
    <row r="178" spans="1:10">
      <c r="A178">
        <v>3275579</v>
      </c>
      <c r="B178" t="s">
        <v>214</v>
      </c>
      <c r="C178" t="s">
        <v>65</v>
      </c>
      <c r="D178" t="s">
        <v>32</v>
      </c>
      <c r="E178">
        <v>100</v>
      </c>
      <c r="F178">
        <v>17</v>
      </c>
      <c r="G178" t="s">
        <v>32</v>
      </c>
      <c r="H178">
        <v>152.7624</v>
      </c>
      <c r="I178">
        <v>52.7624</v>
      </c>
      <c r="J178" t="s">
        <v>33</v>
      </c>
    </row>
    <row r="179" spans="1:10">
      <c r="A179">
        <v>3275580</v>
      </c>
      <c r="B179" t="s">
        <v>215</v>
      </c>
      <c r="C179" t="s">
        <v>65</v>
      </c>
      <c r="D179" t="s">
        <v>32</v>
      </c>
      <c r="E179">
        <v>100</v>
      </c>
      <c r="F179">
        <v>11</v>
      </c>
      <c r="G179" t="s">
        <v>29</v>
      </c>
      <c r="H179">
        <v>152.7392</v>
      </c>
      <c r="I179">
        <v>52.7392</v>
      </c>
      <c r="J179" t="s">
        <v>33</v>
      </c>
    </row>
    <row r="180" spans="1:10">
      <c r="A180">
        <v>3275581</v>
      </c>
      <c r="B180" t="s">
        <v>216</v>
      </c>
      <c r="C180" t="s">
        <v>65</v>
      </c>
      <c r="D180" t="s">
        <v>32</v>
      </c>
      <c r="E180">
        <v>100</v>
      </c>
      <c r="F180">
        <v>2</v>
      </c>
      <c r="G180" t="s">
        <v>42</v>
      </c>
      <c r="H180">
        <v>0</v>
      </c>
      <c r="I180">
        <v>-100</v>
      </c>
      <c r="J180" t="s">
        <v>30</v>
      </c>
    </row>
    <row r="181" spans="1:10">
      <c r="A181">
        <v>3275582</v>
      </c>
      <c r="B181" t="s">
        <v>217</v>
      </c>
      <c r="C181" t="s">
        <v>65</v>
      </c>
      <c r="D181" t="s">
        <v>32</v>
      </c>
      <c r="E181">
        <v>100</v>
      </c>
      <c r="F181">
        <v>7</v>
      </c>
      <c r="G181" t="s">
        <v>29</v>
      </c>
      <c r="H181">
        <v>152.7392</v>
      </c>
      <c r="I181">
        <v>52.7392</v>
      </c>
      <c r="J181" t="s">
        <v>33</v>
      </c>
    </row>
    <row r="182" spans="1:10">
      <c r="A182">
        <v>3275583</v>
      </c>
      <c r="B182" t="s">
        <v>218</v>
      </c>
      <c r="C182" t="s">
        <v>65</v>
      </c>
      <c r="D182" t="s">
        <v>32</v>
      </c>
      <c r="E182">
        <v>100</v>
      </c>
      <c r="F182">
        <v>21</v>
      </c>
      <c r="G182" t="s">
        <v>32</v>
      </c>
      <c r="H182">
        <v>152.7624</v>
      </c>
      <c r="I182">
        <v>52.7624</v>
      </c>
      <c r="J182" t="s">
        <v>33</v>
      </c>
    </row>
    <row r="183" spans="1:10">
      <c r="A183">
        <v>3275584</v>
      </c>
      <c r="B183" t="s">
        <v>219</v>
      </c>
      <c r="C183" t="s">
        <v>65</v>
      </c>
      <c r="D183" t="s">
        <v>32</v>
      </c>
      <c r="E183">
        <v>100</v>
      </c>
      <c r="F183">
        <v>17</v>
      </c>
      <c r="G183" t="s">
        <v>32</v>
      </c>
      <c r="H183">
        <v>152.7624</v>
      </c>
      <c r="I183">
        <v>52.7624</v>
      </c>
      <c r="J183" t="s">
        <v>33</v>
      </c>
    </row>
    <row r="184" spans="1:10">
      <c r="A184">
        <v>3275585</v>
      </c>
      <c r="B184" t="s">
        <v>220</v>
      </c>
      <c r="C184" t="s">
        <v>65</v>
      </c>
      <c r="D184" t="s">
        <v>32</v>
      </c>
      <c r="E184">
        <v>100</v>
      </c>
      <c r="F184">
        <v>11</v>
      </c>
      <c r="G184" t="s">
        <v>29</v>
      </c>
      <c r="H184">
        <v>152.7392</v>
      </c>
      <c r="I184">
        <v>52.7392</v>
      </c>
      <c r="J184" t="s">
        <v>33</v>
      </c>
    </row>
    <row r="185" spans="1:10">
      <c r="A185">
        <v>3275586</v>
      </c>
      <c r="B185" t="s">
        <v>221</v>
      </c>
      <c r="C185" t="s">
        <v>65</v>
      </c>
      <c r="D185" t="s">
        <v>32</v>
      </c>
      <c r="E185">
        <v>100</v>
      </c>
      <c r="F185">
        <v>20</v>
      </c>
      <c r="G185" t="s">
        <v>28</v>
      </c>
      <c r="H185">
        <v>152.7392</v>
      </c>
      <c r="I185">
        <v>52.7392</v>
      </c>
      <c r="J185" t="s">
        <v>33</v>
      </c>
    </row>
    <row r="186" spans="1:10">
      <c r="A186">
        <v>3275587</v>
      </c>
      <c r="B186" t="s">
        <v>222</v>
      </c>
      <c r="C186" t="s">
        <v>65</v>
      </c>
      <c r="D186" t="s">
        <v>32</v>
      </c>
      <c r="E186">
        <v>100</v>
      </c>
      <c r="F186">
        <v>17</v>
      </c>
      <c r="G186" t="s">
        <v>32</v>
      </c>
      <c r="H186">
        <v>152.7624</v>
      </c>
      <c r="I186">
        <v>52.7624</v>
      </c>
      <c r="J186" t="s">
        <v>33</v>
      </c>
    </row>
    <row r="187" spans="1:10">
      <c r="A187">
        <v>3275588</v>
      </c>
      <c r="B187" t="s">
        <v>223</v>
      </c>
      <c r="C187" t="s">
        <v>65</v>
      </c>
      <c r="D187" t="s">
        <v>32</v>
      </c>
      <c r="E187">
        <v>100</v>
      </c>
      <c r="F187">
        <v>13</v>
      </c>
      <c r="G187" t="s">
        <v>29</v>
      </c>
      <c r="H187">
        <v>0</v>
      </c>
      <c r="I187">
        <v>-100</v>
      </c>
      <c r="J187" t="s">
        <v>30</v>
      </c>
    </row>
    <row r="188" spans="1:10">
      <c r="A188">
        <v>3275589</v>
      </c>
      <c r="B188" t="s">
        <v>224</v>
      </c>
      <c r="C188" t="s">
        <v>65</v>
      </c>
      <c r="D188" t="s">
        <v>32</v>
      </c>
      <c r="E188">
        <v>100</v>
      </c>
      <c r="F188">
        <v>18</v>
      </c>
      <c r="G188" t="s">
        <v>28</v>
      </c>
      <c r="H188">
        <v>152.7392</v>
      </c>
      <c r="I188">
        <v>52.7392</v>
      </c>
      <c r="J188" t="s">
        <v>33</v>
      </c>
    </row>
    <row r="189" spans="1:10">
      <c r="A189">
        <v>3275590</v>
      </c>
      <c r="B189" t="s">
        <v>225</v>
      </c>
      <c r="C189" t="s">
        <v>65</v>
      </c>
      <c r="D189" t="s">
        <v>32</v>
      </c>
      <c r="E189">
        <v>100</v>
      </c>
      <c r="F189">
        <v>4</v>
      </c>
      <c r="G189" t="s">
        <v>42</v>
      </c>
      <c r="H189">
        <v>0</v>
      </c>
      <c r="I189">
        <v>-100</v>
      </c>
      <c r="J189" t="s">
        <v>30</v>
      </c>
    </row>
    <row r="190" spans="1:10">
      <c r="A190">
        <v>3275591</v>
      </c>
      <c r="B190" t="s">
        <v>226</v>
      </c>
      <c r="C190" t="s">
        <v>65</v>
      </c>
      <c r="D190" t="s">
        <v>32</v>
      </c>
      <c r="E190">
        <v>100</v>
      </c>
      <c r="F190">
        <v>17</v>
      </c>
      <c r="G190" t="s">
        <v>32</v>
      </c>
      <c r="H190">
        <v>152.7624</v>
      </c>
      <c r="I190">
        <v>52.7624</v>
      </c>
      <c r="J190" t="s">
        <v>33</v>
      </c>
    </row>
    <row r="191" spans="1:10">
      <c r="A191">
        <v>3275592</v>
      </c>
      <c r="B191" t="s">
        <v>227</v>
      </c>
      <c r="C191" t="s">
        <v>65</v>
      </c>
      <c r="D191" t="s">
        <v>32</v>
      </c>
      <c r="E191">
        <v>100</v>
      </c>
      <c r="F191">
        <v>19</v>
      </c>
      <c r="G191" t="s">
        <v>32</v>
      </c>
      <c r="H191">
        <v>152.7624</v>
      </c>
      <c r="I191">
        <v>52.7624</v>
      </c>
      <c r="J191" t="s">
        <v>33</v>
      </c>
    </row>
    <row r="192" spans="1:10">
      <c r="A192">
        <v>3275593</v>
      </c>
      <c r="B192" t="s">
        <v>228</v>
      </c>
      <c r="C192" t="s">
        <v>65</v>
      </c>
      <c r="D192" t="s">
        <v>32</v>
      </c>
      <c r="E192">
        <v>100</v>
      </c>
      <c r="F192">
        <v>12</v>
      </c>
      <c r="G192" t="s">
        <v>42</v>
      </c>
      <c r="H192">
        <v>0</v>
      </c>
      <c r="I192">
        <v>-100</v>
      </c>
      <c r="J192" t="s">
        <v>30</v>
      </c>
    </row>
    <row r="193" spans="1:10">
      <c r="A193">
        <v>3275594</v>
      </c>
      <c r="B193" t="s">
        <v>229</v>
      </c>
      <c r="C193" t="s">
        <v>53</v>
      </c>
      <c r="D193" t="s">
        <v>29</v>
      </c>
      <c r="E193">
        <v>100.01</v>
      </c>
      <c r="F193">
        <v>13</v>
      </c>
      <c r="G193" t="s">
        <v>29</v>
      </c>
      <c r="H193">
        <v>0</v>
      </c>
      <c r="I193">
        <v>-100.01</v>
      </c>
      <c r="J193" t="s">
        <v>30</v>
      </c>
    </row>
    <row r="194" spans="1:10">
      <c r="A194">
        <v>3275595</v>
      </c>
      <c r="B194" t="s">
        <v>230</v>
      </c>
      <c r="C194" t="s">
        <v>53</v>
      </c>
      <c r="D194" t="s">
        <v>29</v>
      </c>
      <c r="E194">
        <v>100.01</v>
      </c>
      <c r="F194">
        <v>14</v>
      </c>
      <c r="G194" t="s">
        <v>28</v>
      </c>
      <c r="H194">
        <v>0</v>
      </c>
      <c r="I194">
        <v>-100.01</v>
      </c>
      <c r="J194" t="s">
        <v>30</v>
      </c>
    </row>
    <row r="195" spans="1:10">
      <c r="A195">
        <v>3275596</v>
      </c>
      <c r="B195" t="s">
        <v>231</v>
      </c>
      <c r="C195" t="s">
        <v>65</v>
      </c>
      <c r="D195" t="s">
        <v>32</v>
      </c>
      <c r="E195">
        <v>100</v>
      </c>
      <c r="F195">
        <v>13</v>
      </c>
      <c r="G195" t="s">
        <v>29</v>
      </c>
      <c r="H195">
        <v>0</v>
      </c>
      <c r="I195">
        <v>-100</v>
      </c>
      <c r="J195" t="s">
        <v>30</v>
      </c>
    </row>
    <row r="196" spans="1:10">
      <c r="A196">
        <v>3275597</v>
      </c>
      <c r="B196" t="s">
        <v>232</v>
      </c>
      <c r="C196" t="s">
        <v>65</v>
      </c>
      <c r="D196" t="s">
        <v>32</v>
      </c>
      <c r="E196">
        <v>100</v>
      </c>
      <c r="F196">
        <v>23</v>
      </c>
      <c r="G196" t="s">
        <v>32</v>
      </c>
      <c r="H196">
        <v>152.7624</v>
      </c>
      <c r="I196">
        <v>52.7624</v>
      </c>
      <c r="J196" t="s">
        <v>33</v>
      </c>
    </row>
    <row r="197" spans="1:10">
      <c r="A197">
        <v>3275598</v>
      </c>
      <c r="B197" t="s">
        <v>233</v>
      </c>
      <c r="C197" t="s">
        <v>65</v>
      </c>
      <c r="D197" t="s">
        <v>32</v>
      </c>
      <c r="E197">
        <v>100</v>
      </c>
      <c r="F197">
        <v>5</v>
      </c>
      <c r="G197" t="s">
        <v>29</v>
      </c>
      <c r="H197">
        <v>152.7392</v>
      </c>
      <c r="I197">
        <v>52.7392</v>
      </c>
      <c r="J197" t="s">
        <v>33</v>
      </c>
    </row>
    <row r="198" spans="1:10">
      <c r="A198">
        <v>3275599</v>
      </c>
      <c r="B198" t="s">
        <v>234</v>
      </c>
      <c r="C198" t="s">
        <v>65</v>
      </c>
      <c r="D198" t="s">
        <v>32</v>
      </c>
      <c r="E198">
        <v>100</v>
      </c>
      <c r="F198">
        <v>12</v>
      </c>
      <c r="G198" t="s">
        <v>42</v>
      </c>
      <c r="H198">
        <v>0</v>
      </c>
      <c r="I198">
        <v>-100</v>
      </c>
      <c r="J198" t="s">
        <v>30</v>
      </c>
    </row>
    <row r="199" spans="1:10">
      <c r="A199">
        <v>3275600</v>
      </c>
      <c r="B199" t="s">
        <v>235</v>
      </c>
      <c r="C199" t="s">
        <v>65</v>
      </c>
      <c r="D199" t="s">
        <v>32</v>
      </c>
      <c r="E199">
        <v>100</v>
      </c>
      <c r="F199">
        <v>18</v>
      </c>
      <c r="G199" t="s">
        <v>28</v>
      </c>
      <c r="H199">
        <v>152.7392</v>
      </c>
      <c r="I199">
        <v>52.7392</v>
      </c>
      <c r="J199" t="s">
        <v>33</v>
      </c>
    </row>
    <row r="200" spans="1:10">
      <c r="A200">
        <v>3275601</v>
      </c>
      <c r="B200" t="s">
        <v>236</v>
      </c>
      <c r="C200" t="s">
        <v>65</v>
      </c>
      <c r="D200" t="s">
        <v>32</v>
      </c>
      <c r="E200">
        <v>100</v>
      </c>
      <c r="F200">
        <v>19</v>
      </c>
      <c r="G200" t="s">
        <v>32</v>
      </c>
      <c r="H200">
        <v>152.7624</v>
      </c>
      <c r="I200">
        <v>52.7624</v>
      </c>
      <c r="J200" t="s">
        <v>33</v>
      </c>
    </row>
    <row r="201" spans="1:10">
      <c r="A201">
        <v>3275602</v>
      </c>
      <c r="B201" t="s">
        <v>237</v>
      </c>
      <c r="C201" t="s">
        <v>65</v>
      </c>
      <c r="D201" t="s">
        <v>32</v>
      </c>
      <c r="E201">
        <v>100</v>
      </c>
      <c r="F201">
        <v>6</v>
      </c>
      <c r="G201" t="s">
        <v>42</v>
      </c>
      <c r="H201">
        <v>0</v>
      </c>
      <c r="I201">
        <v>-100</v>
      </c>
      <c r="J201" t="s">
        <v>30</v>
      </c>
    </row>
    <row r="202" spans="1:10">
      <c r="A202">
        <v>3275603</v>
      </c>
      <c r="B202" t="s">
        <v>238</v>
      </c>
      <c r="C202" t="s">
        <v>65</v>
      </c>
      <c r="D202" t="s">
        <v>32</v>
      </c>
      <c r="E202">
        <v>100</v>
      </c>
      <c r="F202">
        <v>14</v>
      </c>
      <c r="G202" t="s">
        <v>28</v>
      </c>
      <c r="H202">
        <v>0</v>
      </c>
      <c r="I202">
        <v>-100</v>
      </c>
      <c r="J202" t="s">
        <v>30</v>
      </c>
    </row>
    <row r="203" spans="1:10">
      <c r="A203">
        <v>3275604</v>
      </c>
      <c r="B203" t="s">
        <v>239</v>
      </c>
      <c r="C203" t="s">
        <v>65</v>
      </c>
      <c r="D203" t="s">
        <v>32</v>
      </c>
      <c r="E203">
        <v>100</v>
      </c>
      <c r="F203">
        <v>14</v>
      </c>
      <c r="G203" t="s">
        <v>28</v>
      </c>
      <c r="H203">
        <v>0</v>
      </c>
      <c r="I203">
        <v>-100</v>
      </c>
      <c r="J203" t="s">
        <v>30</v>
      </c>
    </row>
    <row r="204" spans="1:10">
      <c r="A204">
        <v>3275605</v>
      </c>
      <c r="B204" t="s">
        <v>240</v>
      </c>
      <c r="C204" t="s">
        <v>65</v>
      </c>
      <c r="D204" t="s">
        <v>32</v>
      </c>
      <c r="E204">
        <v>100</v>
      </c>
      <c r="F204">
        <v>12</v>
      </c>
      <c r="G204" t="s">
        <v>42</v>
      </c>
      <c r="H204">
        <v>0</v>
      </c>
      <c r="I204">
        <v>-100</v>
      </c>
      <c r="J204" t="s">
        <v>30</v>
      </c>
    </row>
    <row r="205" spans="1:10">
      <c r="A205">
        <v>3275606</v>
      </c>
      <c r="B205" t="s">
        <v>241</v>
      </c>
      <c r="C205" t="s">
        <v>65</v>
      </c>
      <c r="D205" t="s">
        <v>32</v>
      </c>
      <c r="E205">
        <v>100</v>
      </c>
      <c r="F205">
        <v>9</v>
      </c>
      <c r="G205" t="s">
        <v>29</v>
      </c>
      <c r="H205">
        <v>152.7392</v>
      </c>
      <c r="I205">
        <v>52.7392</v>
      </c>
      <c r="J205" t="s">
        <v>33</v>
      </c>
    </row>
    <row r="206" spans="1:10">
      <c r="A206">
        <v>3275607</v>
      </c>
      <c r="B206" t="s">
        <v>242</v>
      </c>
      <c r="C206" t="s">
        <v>65</v>
      </c>
      <c r="D206" t="s">
        <v>32</v>
      </c>
      <c r="E206">
        <v>100</v>
      </c>
      <c r="F206">
        <v>14</v>
      </c>
      <c r="G206" t="s">
        <v>28</v>
      </c>
      <c r="H206">
        <v>0</v>
      </c>
      <c r="I206">
        <v>-100</v>
      </c>
      <c r="J206" t="s">
        <v>30</v>
      </c>
    </row>
    <row r="207" spans="1:10">
      <c r="A207">
        <v>3275608</v>
      </c>
      <c r="B207" t="s">
        <v>243</v>
      </c>
      <c r="C207" t="s">
        <v>65</v>
      </c>
      <c r="D207" t="s">
        <v>32</v>
      </c>
      <c r="E207">
        <v>100</v>
      </c>
      <c r="F207">
        <v>18</v>
      </c>
      <c r="G207" t="s">
        <v>28</v>
      </c>
      <c r="H207">
        <v>152.7392</v>
      </c>
      <c r="I207">
        <v>52.7392</v>
      </c>
      <c r="J207" t="s">
        <v>33</v>
      </c>
    </row>
    <row r="208" spans="1:10">
      <c r="A208">
        <v>3275609</v>
      </c>
      <c r="B208" t="s">
        <v>244</v>
      </c>
      <c r="C208" t="s">
        <v>27</v>
      </c>
      <c r="D208" t="s">
        <v>28</v>
      </c>
      <c r="E208">
        <v>100.01</v>
      </c>
      <c r="F208">
        <v>9</v>
      </c>
      <c r="G208" t="s">
        <v>29</v>
      </c>
      <c r="H208">
        <v>0</v>
      </c>
      <c r="I208">
        <v>-100.01</v>
      </c>
      <c r="J208" t="s">
        <v>30</v>
      </c>
    </row>
    <row r="209" spans="1:10">
      <c r="A209">
        <v>3275610</v>
      </c>
      <c r="B209" t="s">
        <v>245</v>
      </c>
      <c r="C209" t="s">
        <v>27</v>
      </c>
      <c r="D209" t="s">
        <v>28</v>
      </c>
      <c r="E209">
        <v>100.01</v>
      </c>
      <c r="F209">
        <v>21</v>
      </c>
      <c r="G209" t="s">
        <v>32</v>
      </c>
      <c r="H209">
        <v>148.4324</v>
      </c>
      <c r="I209">
        <v>48.4224</v>
      </c>
      <c r="J209" t="s">
        <v>33</v>
      </c>
    </row>
    <row r="210" spans="1:10">
      <c r="A210">
        <v>3275611</v>
      </c>
      <c r="B210" t="s">
        <v>246</v>
      </c>
      <c r="C210" t="s">
        <v>27</v>
      </c>
      <c r="D210" t="s">
        <v>28</v>
      </c>
      <c r="E210">
        <v>100.01</v>
      </c>
      <c r="F210">
        <v>17</v>
      </c>
      <c r="G210" t="s">
        <v>32</v>
      </c>
      <c r="H210">
        <v>148.4324</v>
      </c>
      <c r="I210">
        <v>48.4224</v>
      </c>
      <c r="J210" t="s">
        <v>33</v>
      </c>
    </row>
    <row r="211" spans="1:10">
      <c r="A211">
        <v>3275612</v>
      </c>
      <c r="B211" t="s">
        <v>247</v>
      </c>
      <c r="C211" t="s">
        <v>65</v>
      </c>
      <c r="D211" t="s">
        <v>32</v>
      </c>
      <c r="E211">
        <v>100</v>
      </c>
      <c r="F211">
        <v>15</v>
      </c>
      <c r="G211" t="s">
        <v>32</v>
      </c>
      <c r="H211">
        <v>152.7624</v>
      </c>
      <c r="I211">
        <v>52.7624</v>
      </c>
      <c r="J211" t="s">
        <v>33</v>
      </c>
    </row>
    <row r="212" spans="1:10">
      <c r="A212">
        <v>3275613</v>
      </c>
      <c r="B212" t="s">
        <v>248</v>
      </c>
      <c r="C212" t="s">
        <v>65</v>
      </c>
      <c r="D212" t="s">
        <v>32</v>
      </c>
      <c r="E212">
        <v>100</v>
      </c>
      <c r="F212">
        <v>6</v>
      </c>
      <c r="G212" t="s">
        <v>42</v>
      </c>
      <c r="H212">
        <v>0</v>
      </c>
      <c r="I212">
        <v>-100</v>
      </c>
      <c r="J212" t="s">
        <v>30</v>
      </c>
    </row>
    <row r="213" spans="1:10">
      <c r="A213">
        <v>3275614</v>
      </c>
      <c r="B213" t="s">
        <v>249</v>
      </c>
      <c r="C213" t="s">
        <v>27</v>
      </c>
      <c r="D213" t="s">
        <v>28</v>
      </c>
      <c r="E213">
        <v>100.01</v>
      </c>
      <c r="F213">
        <v>14</v>
      </c>
      <c r="G213" t="s">
        <v>28</v>
      </c>
      <c r="H213">
        <v>0</v>
      </c>
      <c r="I213">
        <v>-100.01</v>
      </c>
      <c r="J213" t="s">
        <v>30</v>
      </c>
    </row>
    <row r="214" spans="1:10">
      <c r="A214">
        <v>3275615</v>
      </c>
      <c r="B214" t="s">
        <v>250</v>
      </c>
      <c r="C214" t="s">
        <v>27</v>
      </c>
      <c r="D214" t="s">
        <v>28</v>
      </c>
      <c r="E214">
        <v>100.01</v>
      </c>
      <c r="F214">
        <v>5</v>
      </c>
      <c r="G214" t="s">
        <v>29</v>
      </c>
      <c r="H214">
        <v>0</v>
      </c>
      <c r="I214">
        <v>-100.01</v>
      </c>
      <c r="J214" t="s">
        <v>30</v>
      </c>
    </row>
    <row r="215" spans="1:10">
      <c r="A215">
        <v>3275616</v>
      </c>
      <c r="B215" t="s">
        <v>251</v>
      </c>
      <c r="C215" t="s">
        <v>65</v>
      </c>
      <c r="D215" t="s">
        <v>32</v>
      </c>
      <c r="E215">
        <v>100</v>
      </c>
      <c r="F215">
        <v>13</v>
      </c>
      <c r="G215" t="s">
        <v>29</v>
      </c>
      <c r="H215">
        <v>0</v>
      </c>
      <c r="I215">
        <v>-100</v>
      </c>
      <c r="J215" t="s">
        <v>30</v>
      </c>
    </row>
    <row r="216" spans="1:10">
      <c r="A216">
        <v>3275617</v>
      </c>
      <c r="B216" t="s">
        <v>252</v>
      </c>
      <c r="C216" t="s">
        <v>65</v>
      </c>
      <c r="D216" t="s">
        <v>32</v>
      </c>
      <c r="E216">
        <v>100</v>
      </c>
      <c r="F216">
        <v>15</v>
      </c>
      <c r="G216" t="s">
        <v>32</v>
      </c>
      <c r="H216">
        <v>152.7624</v>
      </c>
      <c r="I216">
        <v>52.7624</v>
      </c>
      <c r="J216" t="s">
        <v>33</v>
      </c>
    </row>
    <row r="217" spans="1:10">
      <c r="A217">
        <v>3275618</v>
      </c>
      <c r="B217" t="s">
        <v>253</v>
      </c>
      <c r="C217" t="s">
        <v>65</v>
      </c>
      <c r="D217" t="s">
        <v>32</v>
      </c>
      <c r="E217">
        <v>100</v>
      </c>
      <c r="F217">
        <v>0</v>
      </c>
      <c r="G217" t="s">
        <v>42</v>
      </c>
      <c r="H217">
        <v>0</v>
      </c>
      <c r="I217">
        <v>-100</v>
      </c>
      <c r="J217" t="s">
        <v>30</v>
      </c>
    </row>
    <row r="218" spans="1:10">
      <c r="A218">
        <v>3275619</v>
      </c>
      <c r="B218" t="s">
        <v>254</v>
      </c>
      <c r="C218" t="s">
        <v>65</v>
      </c>
      <c r="D218" t="s">
        <v>32</v>
      </c>
      <c r="E218">
        <v>100</v>
      </c>
      <c r="F218">
        <v>20</v>
      </c>
      <c r="G218" t="s">
        <v>28</v>
      </c>
      <c r="H218">
        <v>152.7392</v>
      </c>
      <c r="I218">
        <v>52.7392</v>
      </c>
      <c r="J218" t="s">
        <v>33</v>
      </c>
    </row>
    <row r="219" spans="1:10">
      <c r="A219">
        <v>3275620</v>
      </c>
      <c r="B219" t="s">
        <v>255</v>
      </c>
      <c r="C219" t="s">
        <v>27</v>
      </c>
      <c r="D219" t="s">
        <v>28</v>
      </c>
      <c r="E219">
        <v>100.01</v>
      </c>
      <c r="F219">
        <v>22</v>
      </c>
      <c r="G219" t="s">
        <v>28</v>
      </c>
      <c r="H219">
        <v>148.444</v>
      </c>
      <c r="I219">
        <v>48.434</v>
      </c>
      <c r="J219" t="s">
        <v>33</v>
      </c>
    </row>
    <row r="220" spans="1:10">
      <c r="A220">
        <v>3275621</v>
      </c>
      <c r="B220" t="s">
        <v>256</v>
      </c>
      <c r="C220" t="s">
        <v>27</v>
      </c>
      <c r="D220" t="s">
        <v>28</v>
      </c>
      <c r="E220">
        <v>100.01</v>
      </c>
      <c r="F220">
        <v>19</v>
      </c>
      <c r="G220" t="s">
        <v>32</v>
      </c>
      <c r="H220">
        <v>148.4324</v>
      </c>
      <c r="I220">
        <v>48.4224</v>
      </c>
      <c r="J220" t="s">
        <v>33</v>
      </c>
    </row>
    <row r="221" spans="1:10">
      <c r="A221">
        <v>3275622</v>
      </c>
      <c r="B221" t="s">
        <v>257</v>
      </c>
      <c r="C221" t="s">
        <v>27</v>
      </c>
      <c r="D221" t="s">
        <v>28</v>
      </c>
      <c r="E221">
        <v>100.01</v>
      </c>
      <c r="F221">
        <v>20</v>
      </c>
      <c r="G221" t="s">
        <v>28</v>
      </c>
      <c r="H221">
        <v>148.444</v>
      </c>
      <c r="I221">
        <v>48.434</v>
      </c>
      <c r="J221" t="s">
        <v>33</v>
      </c>
    </row>
    <row r="222" spans="1:10">
      <c r="A222">
        <v>3275623</v>
      </c>
      <c r="B222" t="s">
        <v>258</v>
      </c>
      <c r="C222" t="s">
        <v>27</v>
      </c>
      <c r="D222" t="s">
        <v>28</v>
      </c>
      <c r="E222">
        <v>100.01</v>
      </c>
      <c r="F222">
        <v>6</v>
      </c>
      <c r="G222" t="s">
        <v>42</v>
      </c>
      <c r="H222">
        <v>148.4324</v>
      </c>
      <c r="I222">
        <v>48.4224</v>
      </c>
      <c r="J222" t="s">
        <v>33</v>
      </c>
    </row>
    <row r="223" spans="1:10">
      <c r="A223">
        <v>3275624</v>
      </c>
      <c r="B223" t="s">
        <v>259</v>
      </c>
      <c r="C223" t="s">
        <v>27</v>
      </c>
      <c r="D223" t="s">
        <v>28</v>
      </c>
      <c r="E223">
        <v>100.01</v>
      </c>
      <c r="F223">
        <v>10</v>
      </c>
      <c r="G223" t="s">
        <v>42</v>
      </c>
      <c r="H223">
        <v>148.4324</v>
      </c>
      <c r="I223">
        <v>48.4224</v>
      </c>
      <c r="J223" t="s">
        <v>33</v>
      </c>
    </row>
    <row r="224" spans="1:10">
      <c r="A224">
        <v>3275625</v>
      </c>
      <c r="B224" t="s">
        <v>260</v>
      </c>
      <c r="C224" t="s">
        <v>27</v>
      </c>
      <c r="D224" t="s">
        <v>28</v>
      </c>
      <c r="E224">
        <v>100.01</v>
      </c>
      <c r="F224">
        <v>21</v>
      </c>
      <c r="G224" t="s">
        <v>32</v>
      </c>
      <c r="H224">
        <v>148.4324</v>
      </c>
      <c r="I224">
        <v>48.4224</v>
      </c>
      <c r="J224" t="s">
        <v>33</v>
      </c>
    </row>
    <row r="225" spans="1:10">
      <c r="A225">
        <v>3275626</v>
      </c>
      <c r="B225" t="s">
        <v>261</v>
      </c>
      <c r="C225" t="s">
        <v>27</v>
      </c>
      <c r="D225" t="s">
        <v>28</v>
      </c>
      <c r="E225">
        <v>100.01</v>
      </c>
      <c r="F225">
        <v>24</v>
      </c>
      <c r="G225" t="s">
        <v>28</v>
      </c>
      <c r="H225">
        <v>148.444</v>
      </c>
      <c r="I225">
        <v>48.434</v>
      </c>
      <c r="J225" t="s">
        <v>33</v>
      </c>
    </row>
    <row r="226" spans="1:10">
      <c r="A226">
        <v>3275627</v>
      </c>
      <c r="B226" t="s">
        <v>262</v>
      </c>
      <c r="C226" t="s">
        <v>27</v>
      </c>
      <c r="D226" t="s">
        <v>28</v>
      </c>
      <c r="E226">
        <v>100.01</v>
      </c>
      <c r="F226">
        <v>9</v>
      </c>
      <c r="G226" t="s">
        <v>29</v>
      </c>
      <c r="H226">
        <v>0</v>
      </c>
      <c r="I226">
        <v>-100.01</v>
      </c>
      <c r="J226" t="s">
        <v>30</v>
      </c>
    </row>
    <row r="227" spans="1:10">
      <c r="A227">
        <v>3275628</v>
      </c>
      <c r="B227" t="s">
        <v>263</v>
      </c>
      <c r="C227" t="s">
        <v>27</v>
      </c>
      <c r="D227" t="s">
        <v>28</v>
      </c>
      <c r="E227">
        <v>100.01</v>
      </c>
      <c r="F227">
        <v>12</v>
      </c>
      <c r="G227" t="s">
        <v>42</v>
      </c>
      <c r="H227">
        <v>148.4324</v>
      </c>
      <c r="I227">
        <v>48.4224</v>
      </c>
      <c r="J227" t="s">
        <v>33</v>
      </c>
    </row>
    <row r="228" spans="1:10">
      <c r="A228">
        <v>3275629</v>
      </c>
      <c r="B228" t="s">
        <v>264</v>
      </c>
      <c r="C228" t="s">
        <v>27</v>
      </c>
      <c r="D228" t="s">
        <v>28</v>
      </c>
      <c r="E228">
        <v>100.01</v>
      </c>
      <c r="F228">
        <v>20</v>
      </c>
      <c r="G228" t="s">
        <v>28</v>
      </c>
      <c r="H228">
        <v>148.444</v>
      </c>
      <c r="I228">
        <v>48.434</v>
      </c>
      <c r="J228" t="s">
        <v>33</v>
      </c>
    </row>
    <row r="229" spans="1:10">
      <c r="A229">
        <v>3275630</v>
      </c>
      <c r="B229" t="s">
        <v>265</v>
      </c>
      <c r="C229" t="s">
        <v>27</v>
      </c>
      <c r="D229" t="s">
        <v>28</v>
      </c>
      <c r="E229">
        <v>100.01</v>
      </c>
      <c r="F229">
        <v>21</v>
      </c>
      <c r="G229" t="s">
        <v>32</v>
      </c>
      <c r="H229">
        <v>148.4324</v>
      </c>
      <c r="I229">
        <v>48.4224</v>
      </c>
      <c r="J229" t="s">
        <v>33</v>
      </c>
    </row>
    <row r="230" spans="1:10">
      <c r="A230">
        <v>3275631</v>
      </c>
      <c r="B230" t="s">
        <v>266</v>
      </c>
      <c r="C230" t="s">
        <v>27</v>
      </c>
      <c r="D230" t="s">
        <v>28</v>
      </c>
      <c r="E230">
        <v>100.01</v>
      </c>
      <c r="F230">
        <v>16</v>
      </c>
      <c r="G230" t="s">
        <v>28</v>
      </c>
      <c r="H230">
        <v>148.444</v>
      </c>
      <c r="I230">
        <v>48.434</v>
      </c>
      <c r="J230" t="s">
        <v>33</v>
      </c>
    </row>
    <row r="231" spans="1:10">
      <c r="A231">
        <v>3275632</v>
      </c>
      <c r="B231" t="s">
        <v>267</v>
      </c>
      <c r="C231" t="s">
        <v>27</v>
      </c>
      <c r="D231" t="s">
        <v>28</v>
      </c>
      <c r="E231">
        <v>100.01</v>
      </c>
      <c r="F231">
        <v>12</v>
      </c>
      <c r="G231" t="s">
        <v>42</v>
      </c>
      <c r="H231">
        <v>148.4324</v>
      </c>
      <c r="I231">
        <v>48.4224</v>
      </c>
      <c r="J231" t="s">
        <v>33</v>
      </c>
    </row>
    <row r="232" spans="1:10">
      <c r="A232">
        <v>3275633</v>
      </c>
      <c r="B232" t="s">
        <v>268</v>
      </c>
      <c r="C232" t="s">
        <v>27</v>
      </c>
      <c r="D232" t="s">
        <v>28</v>
      </c>
      <c r="E232">
        <v>100.01</v>
      </c>
      <c r="F232">
        <v>13</v>
      </c>
      <c r="G232" t="s">
        <v>29</v>
      </c>
      <c r="H232">
        <v>0</v>
      </c>
      <c r="I232">
        <v>-100.01</v>
      </c>
      <c r="J232" t="s">
        <v>30</v>
      </c>
    </row>
    <row r="233" spans="1:10">
      <c r="A233">
        <v>3275634</v>
      </c>
      <c r="B233" t="s">
        <v>269</v>
      </c>
      <c r="C233" t="s">
        <v>27</v>
      </c>
      <c r="D233" t="s">
        <v>28</v>
      </c>
      <c r="E233">
        <v>100.01</v>
      </c>
      <c r="F233">
        <v>13</v>
      </c>
      <c r="G233" t="s">
        <v>29</v>
      </c>
      <c r="H233">
        <v>0</v>
      </c>
      <c r="I233">
        <v>-100.01</v>
      </c>
      <c r="J233" t="s">
        <v>30</v>
      </c>
    </row>
    <row r="234" spans="1:10">
      <c r="A234">
        <v>3275635</v>
      </c>
      <c r="B234" t="s">
        <v>270</v>
      </c>
      <c r="C234" t="s">
        <v>27</v>
      </c>
      <c r="D234" t="s">
        <v>28</v>
      </c>
      <c r="E234">
        <v>100.01</v>
      </c>
      <c r="F234">
        <v>21</v>
      </c>
      <c r="G234" t="s">
        <v>32</v>
      </c>
      <c r="H234">
        <v>148.4324</v>
      </c>
      <c r="I234">
        <v>48.4224</v>
      </c>
      <c r="J234" t="s">
        <v>33</v>
      </c>
    </row>
    <row r="235" spans="1:10">
      <c r="A235">
        <v>3275636</v>
      </c>
      <c r="B235" t="s">
        <v>271</v>
      </c>
      <c r="C235" t="s">
        <v>27</v>
      </c>
      <c r="D235" t="s">
        <v>28</v>
      </c>
      <c r="E235">
        <v>100.01</v>
      </c>
      <c r="F235">
        <v>20</v>
      </c>
      <c r="G235" t="s">
        <v>28</v>
      </c>
      <c r="H235">
        <v>148.444</v>
      </c>
      <c r="I235">
        <v>48.434</v>
      </c>
      <c r="J235" t="s">
        <v>33</v>
      </c>
    </row>
    <row r="236" spans="1:10">
      <c r="A236">
        <v>3275637</v>
      </c>
      <c r="B236" t="s">
        <v>272</v>
      </c>
      <c r="C236" t="s">
        <v>27</v>
      </c>
      <c r="D236" t="s">
        <v>28</v>
      </c>
      <c r="E236">
        <v>100.01</v>
      </c>
      <c r="F236">
        <v>7</v>
      </c>
      <c r="G236" t="s">
        <v>29</v>
      </c>
      <c r="H236">
        <v>0</v>
      </c>
      <c r="I236">
        <v>-100.01</v>
      </c>
      <c r="J236" t="s">
        <v>30</v>
      </c>
    </row>
    <row r="237" spans="1:10">
      <c r="A237">
        <v>3275638</v>
      </c>
      <c r="B237" t="s">
        <v>273</v>
      </c>
      <c r="C237" t="s">
        <v>27</v>
      </c>
      <c r="D237" t="s">
        <v>28</v>
      </c>
      <c r="E237">
        <v>100.01</v>
      </c>
      <c r="F237">
        <v>14</v>
      </c>
      <c r="G237" t="s">
        <v>28</v>
      </c>
      <c r="H237">
        <v>0</v>
      </c>
      <c r="I237">
        <v>-100.01</v>
      </c>
      <c r="J237" t="s">
        <v>30</v>
      </c>
    </row>
    <row r="238" spans="1:10">
      <c r="A238">
        <v>3275639</v>
      </c>
      <c r="B238" t="s">
        <v>274</v>
      </c>
      <c r="C238" t="s">
        <v>27</v>
      </c>
      <c r="D238" t="s">
        <v>28</v>
      </c>
      <c r="E238">
        <v>100.01</v>
      </c>
      <c r="F238">
        <v>14</v>
      </c>
      <c r="G238" t="s">
        <v>28</v>
      </c>
      <c r="H238">
        <v>0</v>
      </c>
      <c r="I238">
        <v>-100.01</v>
      </c>
      <c r="J238" t="s">
        <v>30</v>
      </c>
    </row>
    <row r="239" spans="1:10">
      <c r="A239">
        <v>3275640</v>
      </c>
      <c r="B239" t="s">
        <v>275</v>
      </c>
      <c r="C239" t="s">
        <v>27</v>
      </c>
      <c r="D239" t="s">
        <v>28</v>
      </c>
      <c r="E239">
        <v>100.01</v>
      </c>
      <c r="F239">
        <v>7</v>
      </c>
      <c r="G239" t="s">
        <v>29</v>
      </c>
      <c r="H239">
        <v>0</v>
      </c>
      <c r="I239">
        <v>-100.01</v>
      </c>
      <c r="J239" t="s">
        <v>30</v>
      </c>
    </row>
    <row r="240" spans="1:10">
      <c r="A240">
        <v>3275641</v>
      </c>
      <c r="B240" t="s">
        <v>276</v>
      </c>
      <c r="C240" t="s">
        <v>27</v>
      </c>
      <c r="D240" t="s">
        <v>28</v>
      </c>
      <c r="E240">
        <v>100.01</v>
      </c>
      <c r="F240">
        <v>8</v>
      </c>
      <c r="G240" t="s">
        <v>42</v>
      </c>
      <c r="H240">
        <v>148.4324</v>
      </c>
      <c r="I240">
        <v>48.4224</v>
      </c>
      <c r="J240" t="s">
        <v>33</v>
      </c>
    </row>
    <row r="241" spans="1:10">
      <c r="A241">
        <v>3275642</v>
      </c>
      <c r="B241" t="s">
        <v>277</v>
      </c>
      <c r="C241" t="s">
        <v>27</v>
      </c>
      <c r="D241" t="s">
        <v>28</v>
      </c>
      <c r="E241">
        <v>100.01</v>
      </c>
      <c r="F241">
        <v>16</v>
      </c>
      <c r="G241" t="s">
        <v>28</v>
      </c>
      <c r="H241">
        <v>148.444</v>
      </c>
      <c r="I241">
        <v>48.434</v>
      </c>
      <c r="J241" t="s">
        <v>33</v>
      </c>
    </row>
    <row r="242" spans="1:10">
      <c r="A242">
        <v>3275643</v>
      </c>
      <c r="B242" t="s">
        <v>278</v>
      </c>
      <c r="C242" t="s">
        <v>27</v>
      </c>
      <c r="D242" t="s">
        <v>28</v>
      </c>
      <c r="E242">
        <v>100.01</v>
      </c>
      <c r="F242">
        <v>9</v>
      </c>
      <c r="G242" t="s">
        <v>29</v>
      </c>
      <c r="H242">
        <v>0</v>
      </c>
      <c r="I242">
        <v>-100.01</v>
      </c>
      <c r="J242" t="s">
        <v>30</v>
      </c>
    </row>
    <row r="243" spans="1:10">
      <c r="A243">
        <v>3275644</v>
      </c>
      <c r="B243" t="s">
        <v>279</v>
      </c>
      <c r="C243" t="s">
        <v>27</v>
      </c>
      <c r="D243" t="s">
        <v>28</v>
      </c>
      <c r="E243">
        <v>100.01</v>
      </c>
      <c r="F243">
        <v>24</v>
      </c>
      <c r="G243" t="s">
        <v>28</v>
      </c>
      <c r="H243">
        <v>148.444</v>
      </c>
      <c r="I243">
        <v>48.434</v>
      </c>
      <c r="J243" t="s">
        <v>33</v>
      </c>
    </row>
    <row r="244" spans="1:10">
      <c r="A244">
        <v>3275645</v>
      </c>
      <c r="B244" t="s">
        <v>280</v>
      </c>
      <c r="C244" t="s">
        <v>27</v>
      </c>
      <c r="D244" t="s">
        <v>28</v>
      </c>
      <c r="E244">
        <v>100.01</v>
      </c>
      <c r="F244">
        <v>18</v>
      </c>
      <c r="G244" t="s">
        <v>28</v>
      </c>
      <c r="H244">
        <v>148.444</v>
      </c>
      <c r="I244">
        <v>48.434</v>
      </c>
      <c r="J244" t="s">
        <v>33</v>
      </c>
    </row>
    <row r="245" spans="1:10">
      <c r="A245">
        <v>3275646</v>
      </c>
      <c r="B245" t="s">
        <v>281</v>
      </c>
      <c r="C245" t="s">
        <v>27</v>
      </c>
      <c r="D245" t="s">
        <v>28</v>
      </c>
      <c r="E245">
        <v>100.01</v>
      </c>
      <c r="F245">
        <v>18</v>
      </c>
      <c r="G245" t="s">
        <v>28</v>
      </c>
      <c r="H245">
        <v>148.444</v>
      </c>
      <c r="I245">
        <v>48.434</v>
      </c>
      <c r="J245" t="s">
        <v>33</v>
      </c>
    </row>
    <row r="246" spans="1:10">
      <c r="A246">
        <v>3275647</v>
      </c>
      <c r="B246" t="s">
        <v>282</v>
      </c>
      <c r="C246" t="s">
        <v>27</v>
      </c>
      <c r="D246" t="s">
        <v>28</v>
      </c>
      <c r="E246">
        <v>100.01</v>
      </c>
      <c r="F246">
        <v>10</v>
      </c>
      <c r="G246" t="s">
        <v>42</v>
      </c>
      <c r="H246">
        <v>148.4324</v>
      </c>
      <c r="I246">
        <v>48.4224</v>
      </c>
      <c r="J246" t="s">
        <v>33</v>
      </c>
    </row>
    <row r="247" spans="1:10">
      <c r="A247">
        <v>3275648</v>
      </c>
      <c r="B247" t="s">
        <v>283</v>
      </c>
      <c r="C247" t="s">
        <v>27</v>
      </c>
      <c r="D247" t="s">
        <v>28</v>
      </c>
      <c r="E247">
        <v>100.01</v>
      </c>
      <c r="F247">
        <v>21</v>
      </c>
      <c r="G247" t="s">
        <v>32</v>
      </c>
      <c r="H247">
        <v>148.4324</v>
      </c>
      <c r="I247">
        <v>48.4224</v>
      </c>
      <c r="J247" t="s">
        <v>33</v>
      </c>
    </row>
    <row r="248" spans="1:10">
      <c r="A248">
        <v>3275649</v>
      </c>
      <c r="B248" t="s">
        <v>284</v>
      </c>
      <c r="C248" t="s">
        <v>27</v>
      </c>
      <c r="D248" t="s">
        <v>28</v>
      </c>
      <c r="E248">
        <v>100.01</v>
      </c>
      <c r="F248">
        <v>7</v>
      </c>
      <c r="G248" t="s">
        <v>29</v>
      </c>
      <c r="H248">
        <v>0</v>
      </c>
      <c r="I248">
        <v>-100.01</v>
      </c>
      <c r="J248" t="s">
        <v>30</v>
      </c>
    </row>
    <row r="249" spans="1:10">
      <c r="A249">
        <v>3275650</v>
      </c>
      <c r="B249" t="s">
        <v>285</v>
      </c>
      <c r="C249" t="s">
        <v>27</v>
      </c>
      <c r="D249" t="s">
        <v>28</v>
      </c>
      <c r="E249">
        <v>100.01</v>
      </c>
      <c r="F249">
        <v>12</v>
      </c>
      <c r="G249" t="s">
        <v>42</v>
      </c>
      <c r="H249">
        <v>148.4324</v>
      </c>
      <c r="I249">
        <v>48.4224</v>
      </c>
      <c r="J249" t="s">
        <v>33</v>
      </c>
    </row>
    <row r="250" spans="1:10">
      <c r="A250">
        <v>3275651</v>
      </c>
      <c r="B250" t="s">
        <v>286</v>
      </c>
      <c r="C250" t="s">
        <v>27</v>
      </c>
      <c r="D250" t="s">
        <v>28</v>
      </c>
      <c r="E250">
        <v>100.01</v>
      </c>
      <c r="F250">
        <v>5</v>
      </c>
      <c r="G250" t="s">
        <v>29</v>
      </c>
      <c r="H250">
        <v>0</v>
      </c>
      <c r="I250">
        <v>-100.01</v>
      </c>
      <c r="J250" t="s">
        <v>30</v>
      </c>
    </row>
    <row r="251" spans="1:10">
      <c r="A251">
        <v>3275652</v>
      </c>
      <c r="B251" t="s">
        <v>287</v>
      </c>
      <c r="C251" t="s">
        <v>41</v>
      </c>
      <c r="D251" t="s">
        <v>42</v>
      </c>
      <c r="E251">
        <v>100</v>
      </c>
      <c r="F251">
        <v>4</v>
      </c>
      <c r="G251" t="s">
        <v>42</v>
      </c>
      <c r="H251">
        <v>152.7624</v>
      </c>
      <c r="I251">
        <v>52.7624</v>
      </c>
      <c r="J251" t="s">
        <v>33</v>
      </c>
    </row>
    <row r="252" spans="1:10">
      <c r="A252" s="5">
        <v>3275653</v>
      </c>
      <c r="B252" s="5" t="s">
        <v>288</v>
      </c>
      <c r="C252" s="5" t="s">
        <v>41</v>
      </c>
      <c r="D252" s="5" t="s">
        <v>42</v>
      </c>
      <c r="E252" s="5">
        <v>100</v>
      </c>
      <c r="F252">
        <v>14</v>
      </c>
      <c r="G252" t="s">
        <v>28</v>
      </c>
      <c r="H252">
        <v>0</v>
      </c>
      <c r="I252">
        <v>-100</v>
      </c>
      <c r="J252" t="s">
        <v>30</v>
      </c>
    </row>
    <row r="253" spans="1:10">
      <c r="A253" s="5">
        <v>3275654</v>
      </c>
      <c r="B253" s="5" t="s">
        <v>289</v>
      </c>
      <c r="C253" s="5" t="s">
        <v>27</v>
      </c>
      <c r="D253" s="5" t="s">
        <v>28</v>
      </c>
      <c r="E253" s="5">
        <v>100.01</v>
      </c>
      <c r="F253">
        <v>9</v>
      </c>
      <c r="G253" t="s">
        <v>29</v>
      </c>
      <c r="H253">
        <v>0</v>
      </c>
      <c r="I253">
        <v>-100.01</v>
      </c>
      <c r="J253" t="s">
        <v>30</v>
      </c>
    </row>
    <row r="254" spans="1:10">
      <c r="A254" s="5">
        <v>3275655</v>
      </c>
      <c r="B254" s="5" t="s">
        <v>290</v>
      </c>
      <c r="C254" s="5" t="s">
        <v>41</v>
      </c>
      <c r="D254" s="5" t="s">
        <v>42</v>
      </c>
      <c r="E254" s="5">
        <v>100</v>
      </c>
      <c r="F254">
        <v>17</v>
      </c>
      <c r="G254" t="s">
        <v>32</v>
      </c>
      <c r="H254">
        <v>0</v>
      </c>
      <c r="I254">
        <v>-100</v>
      </c>
      <c r="J254" t="s">
        <v>30</v>
      </c>
    </row>
    <row r="255" spans="1:10">
      <c r="A255" s="5">
        <v>3275656</v>
      </c>
      <c r="B255" s="5" t="s">
        <v>291</v>
      </c>
      <c r="C255" s="5" t="s">
        <v>41</v>
      </c>
      <c r="D255" s="5" t="s">
        <v>42</v>
      </c>
      <c r="E255" s="5">
        <v>100</v>
      </c>
      <c r="F255">
        <v>14</v>
      </c>
      <c r="G255" t="s">
        <v>28</v>
      </c>
      <c r="H255">
        <v>0</v>
      </c>
      <c r="I255">
        <v>-100</v>
      </c>
      <c r="J255" t="s">
        <v>30</v>
      </c>
    </row>
    <row r="256" spans="1:10">
      <c r="A256" s="5">
        <v>3275657</v>
      </c>
      <c r="B256" s="5" t="s">
        <v>292</v>
      </c>
      <c r="C256" s="5" t="s">
        <v>41</v>
      </c>
      <c r="D256" s="5" t="s">
        <v>42</v>
      </c>
      <c r="E256" s="5">
        <v>100</v>
      </c>
      <c r="F256">
        <v>15</v>
      </c>
      <c r="G256" t="s">
        <v>32</v>
      </c>
      <c r="H256">
        <v>0</v>
      </c>
      <c r="I256">
        <v>-100</v>
      </c>
      <c r="J256" t="s">
        <v>30</v>
      </c>
    </row>
    <row r="257" spans="1:10">
      <c r="A257" s="5">
        <v>3275658</v>
      </c>
      <c r="B257" s="5" t="s">
        <v>293</v>
      </c>
      <c r="C257" s="5" t="s">
        <v>27</v>
      </c>
      <c r="D257" s="5" t="s">
        <v>28</v>
      </c>
      <c r="E257" s="5">
        <v>100.01</v>
      </c>
      <c r="F257">
        <v>10</v>
      </c>
      <c r="G257" t="s">
        <v>42</v>
      </c>
      <c r="H257">
        <v>148.4324</v>
      </c>
      <c r="I257">
        <v>48.4224</v>
      </c>
      <c r="J257" t="s">
        <v>33</v>
      </c>
    </row>
    <row r="258" spans="1:10">
      <c r="A258" s="5">
        <v>3275659</v>
      </c>
      <c r="B258" s="5" t="s">
        <v>294</v>
      </c>
      <c r="C258" s="5" t="s">
        <v>27</v>
      </c>
      <c r="D258" s="5" t="s">
        <v>28</v>
      </c>
      <c r="E258" s="5">
        <v>100.01</v>
      </c>
      <c r="F258">
        <v>15</v>
      </c>
      <c r="G258" t="s">
        <v>32</v>
      </c>
      <c r="H258">
        <v>148.4324</v>
      </c>
      <c r="I258">
        <v>48.4224</v>
      </c>
      <c r="J258" t="s">
        <v>33</v>
      </c>
    </row>
    <row r="259" spans="1:10">
      <c r="A259" s="5">
        <v>3275660</v>
      </c>
      <c r="B259" s="5" t="s">
        <v>295</v>
      </c>
      <c r="C259" s="5" t="s">
        <v>27</v>
      </c>
      <c r="D259" s="5" t="s">
        <v>28</v>
      </c>
      <c r="E259" s="5">
        <v>100.01</v>
      </c>
      <c r="F259">
        <v>17</v>
      </c>
      <c r="G259" t="s">
        <v>32</v>
      </c>
      <c r="H259">
        <v>148.4324</v>
      </c>
      <c r="I259">
        <v>48.4224</v>
      </c>
      <c r="J259" t="s">
        <v>33</v>
      </c>
    </row>
    <row r="260" spans="1:10">
      <c r="A260" s="5">
        <v>3275661</v>
      </c>
      <c r="B260" s="5" t="s">
        <v>296</v>
      </c>
      <c r="C260" s="5" t="s">
        <v>27</v>
      </c>
      <c r="D260" s="5" t="s">
        <v>28</v>
      </c>
      <c r="E260" s="5">
        <v>100.01</v>
      </c>
      <c r="F260">
        <v>8</v>
      </c>
      <c r="G260" t="s">
        <v>42</v>
      </c>
      <c r="H260">
        <v>148.4324</v>
      </c>
      <c r="I260">
        <v>48.4224</v>
      </c>
      <c r="J260" t="s">
        <v>33</v>
      </c>
    </row>
    <row r="261" spans="1:10">
      <c r="A261" s="5">
        <v>3275662</v>
      </c>
      <c r="B261" s="5" t="s">
        <v>297</v>
      </c>
      <c r="C261" s="5" t="s">
        <v>27</v>
      </c>
      <c r="D261" s="5" t="s">
        <v>28</v>
      </c>
      <c r="E261" s="5">
        <v>100.01</v>
      </c>
      <c r="F261">
        <v>9</v>
      </c>
      <c r="G261" t="s">
        <v>29</v>
      </c>
      <c r="H261">
        <v>0</v>
      </c>
      <c r="I261">
        <v>-100.01</v>
      </c>
      <c r="J261" t="s">
        <v>30</v>
      </c>
    </row>
    <row r="262" spans="1:10">
      <c r="A262" s="5">
        <v>3275663</v>
      </c>
      <c r="B262" s="5" t="s">
        <v>298</v>
      </c>
      <c r="C262" s="5" t="s">
        <v>27</v>
      </c>
      <c r="D262" s="5" t="s">
        <v>28</v>
      </c>
      <c r="E262" s="5">
        <v>100.01</v>
      </c>
      <c r="F262">
        <v>20</v>
      </c>
      <c r="G262" t="s">
        <v>28</v>
      </c>
      <c r="H262">
        <v>148.444</v>
      </c>
      <c r="I262">
        <v>48.434</v>
      </c>
      <c r="J262" t="s">
        <v>33</v>
      </c>
    </row>
    <row r="263" spans="1:10">
      <c r="A263" s="5">
        <v>3275664</v>
      </c>
      <c r="B263" s="5" t="s">
        <v>299</v>
      </c>
      <c r="C263" s="5" t="s">
        <v>27</v>
      </c>
      <c r="D263" s="5" t="s">
        <v>28</v>
      </c>
      <c r="E263" s="5">
        <v>100.01</v>
      </c>
      <c r="F263">
        <v>13</v>
      </c>
      <c r="G263" t="s">
        <v>29</v>
      </c>
      <c r="H263">
        <v>0</v>
      </c>
      <c r="I263">
        <v>-100.01</v>
      </c>
      <c r="J263" t="s">
        <v>30</v>
      </c>
    </row>
    <row r="264" spans="1:10">
      <c r="A264" s="5">
        <v>3275665</v>
      </c>
      <c r="B264" s="5" t="s">
        <v>300</v>
      </c>
      <c r="C264" s="5" t="s">
        <v>41</v>
      </c>
      <c r="D264" s="5" t="s">
        <v>42</v>
      </c>
      <c r="E264" s="5">
        <v>100</v>
      </c>
      <c r="F264">
        <v>13</v>
      </c>
      <c r="G264" t="s">
        <v>29</v>
      </c>
      <c r="H264">
        <v>0</v>
      </c>
      <c r="I264">
        <v>-100</v>
      </c>
      <c r="J264" t="s">
        <v>30</v>
      </c>
    </row>
    <row r="265" spans="1:10">
      <c r="A265" s="5">
        <v>3275666</v>
      </c>
      <c r="B265" s="5" t="s">
        <v>301</v>
      </c>
      <c r="C265" s="5" t="s">
        <v>41</v>
      </c>
      <c r="D265" s="5" t="s">
        <v>42</v>
      </c>
      <c r="E265" s="5">
        <v>100</v>
      </c>
      <c r="F265">
        <v>6</v>
      </c>
      <c r="G265" t="s">
        <v>42</v>
      </c>
      <c r="H265">
        <v>152.7624</v>
      </c>
      <c r="I265">
        <v>52.7624</v>
      </c>
      <c r="J265" t="s">
        <v>33</v>
      </c>
    </row>
    <row r="266" spans="1:10">
      <c r="A266" s="5">
        <v>3275667</v>
      </c>
      <c r="B266" s="5" t="s">
        <v>302</v>
      </c>
      <c r="C266" s="5" t="s">
        <v>41</v>
      </c>
      <c r="D266" s="5" t="s">
        <v>42</v>
      </c>
      <c r="E266" s="5">
        <v>100</v>
      </c>
      <c r="F266">
        <v>9</v>
      </c>
      <c r="G266" t="s">
        <v>29</v>
      </c>
      <c r="H266">
        <v>152.7392</v>
      </c>
      <c r="I266">
        <v>52.7392</v>
      </c>
      <c r="J266" t="s">
        <v>33</v>
      </c>
    </row>
    <row r="267" spans="1:10">
      <c r="A267" s="5">
        <v>3275668</v>
      </c>
      <c r="B267" s="5" t="s">
        <v>303</v>
      </c>
      <c r="C267" s="5" t="s">
        <v>53</v>
      </c>
      <c r="D267" s="5" t="s">
        <v>29</v>
      </c>
      <c r="E267" s="5">
        <v>100.01</v>
      </c>
      <c r="F267">
        <v>9</v>
      </c>
      <c r="G267" t="s">
        <v>29</v>
      </c>
      <c r="H267">
        <v>148.444</v>
      </c>
      <c r="I267">
        <v>48.434</v>
      </c>
      <c r="J267" t="s">
        <v>33</v>
      </c>
    </row>
    <row r="268" spans="1:10">
      <c r="A268" s="5">
        <v>3275669</v>
      </c>
      <c r="B268" s="5" t="s">
        <v>304</v>
      </c>
      <c r="C268" s="5" t="s">
        <v>53</v>
      </c>
      <c r="D268" s="5" t="s">
        <v>29</v>
      </c>
      <c r="E268" s="5">
        <v>100.01</v>
      </c>
      <c r="F268">
        <v>17</v>
      </c>
      <c r="G268" t="s">
        <v>32</v>
      </c>
      <c r="H268">
        <v>148.4324</v>
      </c>
      <c r="I268">
        <v>48.4224</v>
      </c>
      <c r="J268" t="s">
        <v>33</v>
      </c>
    </row>
    <row r="269" spans="1:10">
      <c r="A269" s="5">
        <v>3275670</v>
      </c>
      <c r="B269" s="5" t="s">
        <v>305</v>
      </c>
      <c r="C269" s="5" t="s">
        <v>53</v>
      </c>
      <c r="D269" s="5" t="s">
        <v>29</v>
      </c>
      <c r="E269" s="5">
        <v>100.01</v>
      </c>
      <c r="F269">
        <v>24</v>
      </c>
      <c r="G269" t="s">
        <v>28</v>
      </c>
      <c r="H269">
        <v>0</v>
      </c>
      <c r="I269">
        <v>-100.01</v>
      </c>
      <c r="J269" t="s">
        <v>30</v>
      </c>
    </row>
    <row r="270" spans="1:10">
      <c r="A270" s="5">
        <v>3275671</v>
      </c>
      <c r="B270" s="5" t="s">
        <v>306</v>
      </c>
      <c r="C270" s="5" t="s">
        <v>53</v>
      </c>
      <c r="D270" s="5" t="s">
        <v>29</v>
      </c>
      <c r="E270" s="5">
        <v>100.01</v>
      </c>
      <c r="F270" s="5">
        <v>11</v>
      </c>
      <c r="G270" t="s">
        <v>29</v>
      </c>
      <c r="H270">
        <v>148.444</v>
      </c>
      <c r="I270">
        <v>48.434</v>
      </c>
      <c r="J270" t="s">
        <v>33</v>
      </c>
    </row>
    <row r="271" spans="1:10">
      <c r="A271" s="5">
        <v>3275672</v>
      </c>
      <c r="B271" s="5" t="s">
        <v>307</v>
      </c>
      <c r="C271" s="5" t="s">
        <v>53</v>
      </c>
      <c r="D271" s="5" t="s">
        <v>29</v>
      </c>
      <c r="E271" s="5">
        <v>100.01</v>
      </c>
      <c r="F271" s="5">
        <v>21</v>
      </c>
      <c r="G271" t="s">
        <v>32</v>
      </c>
      <c r="H271">
        <v>148.4324</v>
      </c>
      <c r="I271">
        <v>48.4224</v>
      </c>
      <c r="J271" t="s">
        <v>33</v>
      </c>
    </row>
    <row r="272" spans="1:10">
      <c r="A272">
        <v>3275673</v>
      </c>
      <c r="B272" t="s">
        <v>308</v>
      </c>
      <c r="C272" t="s">
        <v>53</v>
      </c>
      <c r="D272" t="s">
        <v>29</v>
      </c>
      <c r="E272">
        <v>100.01</v>
      </c>
      <c r="F272">
        <v>18</v>
      </c>
      <c r="G272" t="s">
        <v>28</v>
      </c>
      <c r="H272">
        <v>0</v>
      </c>
      <c r="I272">
        <v>-100.01</v>
      </c>
      <c r="J272" t="s">
        <v>30</v>
      </c>
    </row>
    <row r="273" spans="1:10">
      <c r="A273">
        <v>3275674</v>
      </c>
      <c r="B273" t="s">
        <v>309</v>
      </c>
      <c r="C273" t="s">
        <v>53</v>
      </c>
      <c r="D273" t="s">
        <v>29</v>
      </c>
      <c r="E273">
        <v>100.01</v>
      </c>
      <c r="F273">
        <v>10</v>
      </c>
      <c r="G273" t="s">
        <v>42</v>
      </c>
      <c r="H273">
        <v>148.4324</v>
      </c>
      <c r="I273">
        <v>48.4224</v>
      </c>
      <c r="J273" t="s">
        <v>33</v>
      </c>
    </row>
    <row r="274" spans="1:10">
      <c r="A274">
        <v>3275675</v>
      </c>
      <c r="B274" t="s">
        <v>310</v>
      </c>
      <c r="C274" t="s">
        <v>53</v>
      </c>
      <c r="D274" t="s">
        <v>29</v>
      </c>
      <c r="E274">
        <v>100.01</v>
      </c>
      <c r="F274">
        <v>21</v>
      </c>
      <c r="G274" t="s">
        <v>32</v>
      </c>
      <c r="H274">
        <v>148.4324</v>
      </c>
      <c r="I274">
        <v>48.4224</v>
      </c>
      <c r="J274" t="s">
        <v>33</v>
      </c>
    </row>
    <row r="275" spans="1:10">
      <c r="A275">
        <v>3275676</v>
      </c>
      <c r="B275" t="s">
        <v>311</v>
      </c>
      <c r="C275" t="s">
        <v>53</v>
      </c>
      <c r="D275" t="s">
        <v>29</v>
      </c>
      <c r="E275">
        <v>100.01</v>
      </c>
      <c r="F275">
        <v>12</v>
      </c>
      <c r="G275" t="s">
        <v>42</v>
      </c>
      <c r="H275">
        <v>148.4324</v>
      </c>
      <c r="I275">
        <v>48.4224</v>
      </c>
      <c r="J275" t="s">
        <v>33</v>
      </c>
    </row>
    <row r="276" spans="1:10">
      <c r="A276">
        <v>3275677</v>
      </c>
      <c r="B276" t="s">
        <v>312</v>
      </c>
      <c r="C276" t="s">
        <v>53</v>
      </c>
      <c r="D276" t="s">
        <v>29</v>
      </c>
      <c r="E276">
        <v>100.01</v>
      </c>
      <c r="F276">
        <v>14</v>
      </c>
      <c r="G276" t="s">
        <v>28</v>
      </c>
      <c r="H276">
        <v>0</v>
      </c>
      <c r="I276">
        <v>-100.01</v>
      </c>
      <c r="J276" t="s">
        <v>30</v>
      </c>
    </row>
    <row r="277" spans="1:10">
      <c r="A277">
        <v>3275678</v>
      </c>
      <c r="B277" t="s">
        <v>313</v>
      </c>
      <c r="C277" t="s">
        <v>65</v>
      </c>
      <c r="D277" t="s">
        <v>32</v>
      </c>
      <c r="E277">
        <v>100</v>
      </c>
      <c r="F277">
        <v>8</v>
      </c>
      <c r="G277" t="s">
        <v>42</v>
      </c>
      <c r="H277">
        <v>0</v>
      </c>
      <c r="I277">
        <v>-100</v>
      </c>
      <c r="J277" t="s">
        <v>30</v>
      </c>
    </row>
    <row r="278" spans="1:10">
      <c r="A278">
        <v>3275679</v>
      </c>
      <c r="B278" t="s">
        <v>314</v>
      </c>
      <c r="C278" t="s">
        <v>53</v>
      </c>
      <c r="D278" t="s">
        <v>29</v>
      </c>
      <c r="E278">
        <v>100.01</v>
      </c>
      <c r="F278">
        <v>11</v>
      </c>
      <c r="G278" t="s">
        <v>29</v>
      </c>
      <c r="H278">
        <v>148.444</v>
      </c>
      <c r="I278">
        <v>48.434</v>
      </c>
      <c r="J278" t="s">
        <v>33</v>
      </c>
    </row>
    <row r="279" spans="1:10">
      <c r="A279">
        <v>3275680</v>
      </c>
      <c r="B279" t="s">
        <v>315</v>
      </c>
      <c r="C279" t="s">
        <v>53</v>
      </c>
      <c r="D279" t="s">
        <v>29</v>
      </c>
      <c r="E279">
        <v>100.01</v>
      </c>
      <c r="F279">
        <v>8</v>
      </c>
      <c r="G279" t="s">
        <v>42</v>
      </c>
      <c r="H279">
        <v>148.4324</v>
      </c>
      <c r="I279">
        <v>48.4224</v>
      </c>
      <c r="J279" t="s">
        <v>33</v>
      </c>
    </row>
    <row r="280" spans="1:10">
      <c r="A280">
        <v>3275681</v>
      </c>
      <c r="B280" t="s">
        <v>316</v>
      </c>
      <c r="C280" t="s">
        <v>53</v>
      </c>
      <c r="D280" t="s">
        <v>29</v>
      </c>
      <c r="E280">
        <v>100.01</v>
      </c>
      <c r="F280">
        <v>14</v>
      </c>
      <c r="G280" t="s">
        <v>28</v>
      </c>
      <c r="H280">
        <v>0</v>
      </c>
      <c r="I280">
        <v>-100.01</v>
      </c>
      <c r="J280" t="s">
        <v>30</v>
      </c>
    </row>
    <row r="281" spans="1:10">
      <c r="A281">
        <v>3275682</v>
      </c>
      <c r="B281" t="s">
        <v>317</v>
      </c>
      <c r="C281" t="s">
        <v>53</v>
      </c>
      <c r="D281" t="s">
        <v>29</v>
      </c>
      <c r="E281">
        <v>100.01</v>
      </c>
      <c r="F281">
        <v>12</v>
      </c>
      <c r="G281" t="s">
        <v>42</v>
      </c>
      <c r="H281">
        <v>148.4324</v>
      </c>
      <c r="I281">
        <v>48.4224</v>
      </c>
      <c r="J281" t="s">
        <v>33</v>
      </c>
    </row>
    <row r="282" spans="1:10">
      <c r="A282">
        <v>3275683</v>
      </c>
      <c r="B282" t="s">
        <v>318</v>
      </c>
      <c r="C282" t="s">
        <v>41</v>
      </c>
      <c r="D282" t="s">
        <v>42</v>
      </c>
      <c r="E282">
        <v>100</v>
      </c>
      <c r="F282">
        <v>10</v>
      </c>
      <c r="G282" t="s">
        <v>42</v>
      </c>
      <c r="H282">
        <v>152.7624</v>
      </c>
      <c r="I282">
        <v>52.7624</v>
      </c>
      <c r="J282" t="s">
        <v>33</v>
      </c>
    </row>
    <row r="283" spans="1:10">
      <c r="A283">
        <v>3275684</v>
      </c>
      <c r="B283" t="s">
        <v>319</v>
      </c>
      <c r="C283" t="s">
        <v>41</v>
      </c>
      <c r="D283" t="s">
        <v>42</v>
      </c>
      <c r="E283">
        <v>100</v>
      </c>
      <c r="F283">
        <v>21</v>
      </c>
      <c r="G283" t="s">
        <v>32</v>
      </c>
      <c r="H283">
        <v>0</v>
      </c>
      <c r="I283">
        <v>-100</v>
      </c>
      <c r="J283" t="s">
        <v>30</v>
      </c>
    </row>
    <row r="284" spans="1:10">
      <c r="A284">
        <v>3275685</v>
      </c>
      <c r="B284" t="s">
        <v>320</v>
      </c>
      <c r="C284" t="s">
        <v>41</v>
      </c>
      <c r="D284" t="s">
        <v>42</v>
      </c>
      <c r="E284">
        <v>100</v>
      </c>
      <c r="F284">
        <v>7</v>
      </c>
      <c r="G284" t="s">
        <v>29</v>
      </c>
      <c r="H284">
        <v>152.7392</v>
      </c>
      <c r="I284">
        <v>52.7392</v>
      </c>
      <c r="J284" t="s">
        <v>33</v>
      </c>
    </row>
    <row r="285" spans="1:10">
      <c r="A285">
        <v>3275686</v>
      </c>
      <c r="B285" t="s">
        <v>321</v>
      </c>
      <c r="C285" t="s">
        <v>41</v>
      </c>
      <c r="D285" t="s">
        <v>42</v>
      </c>
      <c r="E285">
        <v>100</v>
      </c>
      <c r="F285">
        <v>12</v>
      </c>
      <c r="G285" t="s">
        <v>42</v>
      </c>
      <c r="H285">
        <v>152.7624</v>
      </c>
      <c r="I285">
        <v>52.7624</v>
      </c>
      <c r="J285" t="s">
        <v>33</v>
      </c>
    </row>
    <row r="286" spans="1:10">
      <c r="A286">
        <v>3275687</v>
      </c>
      <c r="B286" t="s">
        <v>322</v>
      </c>
      <c r="C286" t="s">
        <v>41</v>
      </c>
      <c r="D286" t="s">
        <v>42</v>
      </c>
      <c r="E286">
        <v>100</v>
      </c>
      <c r="F286">
        <v>7</v>
      </c>
      <c r="G286" t="s">
        <v>29</v>
      </c>
      <c r="H286">
        <v>152.7392</v>
      </c>
      <c r="I286">
        <v>52.7392</v>
      </c>
      <c r="J286" t="s">
        <v>33</v>
      </c>
    </row>
    <row r="287" spans="1:10">
      <c r="A287">
        <v>3275688</v>
      </c>
      <c r="B287" t="s">
        <v>323</v>
      </c>
      <c r="C287" t="s">
        <v>41</v>
      </c>
      <c r="D287" t="s">
        <v>42</v>
      </c>
      <c r="E287">
        <v>100</v>
      </c>
      <c r="F287">
        <v>7</v>
      </c>
      <c r="G287" t="s">
        <v>29</v>
      </c>
      <c r="H287">
        <v>152.7392</v>
      </c>
      <c r="I287">
        <v>52.7392</v>
      </c>
      <c r="J287" t="s">
        <v>33</v>
      </c>
    </row>
    <row r="288" spans="1:10">
      <c r="A288">
        <v>3275689</v>
      </c>
      <c r="B288" t="s">
        <v>324</v>
      </c>
      <c r="C288" t="s">
        <v>53</v>
      </c>
      <c r="D288" t="s">
        <v>29</v>
      </c>
      <c r="E288">
        <v>100.01</v>
      </c>
      <c r="F288">
        <v>10</v>
      </c>
      <c r="G288" t="s">
        <v>42</v>
      </c>
      <c r="H288">
        <v>148.4324</v>
      </c>
      <c r="I288">
        <v>48.4224</v>
      </c>
      <c r="J288" t="s">
        <v>33</v>
      </c>
    </row>
    <row r="289" spans="1:10">
      <c r="A289">
        <v>3275690</v>
      </c>
      <c r="B289" t="s">
        <v>325</v>
      </c>
      <c r="C289" t="s">
        <v>41</v>
      </c>
      <c r="D289" t="s">
        <v>42</v>
      </c>
      <c r="E289">
        <v>100</v>
      </c>
      <c r="F289">
        <v>14</v>
      </c>
      <c r="G289" t="s">
        <v>28</v>
      </c>
      <c r="H289">
        <v>0</v>
      </c>
      <c r="I289">
        <v>-100</v>
      </c>
      <c r="J289" t="s">
        <v>30</v>
      </c>
    </row>
    <row r="290" spans="1:10">
      <c r="A290">
        <v>3275691</v>
      </c>
      <c r="B290" t="s">
        <v>326</v>
      </c>
      <c r="C290" t="s">
        <v>41</v>
      </c>
      <c r="D290" t="s">
        <v>42</v>
      </c>
      <c r="E290">
        <v>100</v>
      </c>
      <c r="F290">
        <v>3</v>
      </c>
      <c r="G290" t="s">
        <v>29</v>
      </c>
      <c r="H290">
        <v>152.7392</v>
      </c>
      <c r="I290">
        <v>52.7392</v>
      </c>
      <c r="J290" t="s">
        <v>33</v>
      </c>
    </row>
    <row r="291" spans="1:10">
      <c r="A291">
        <v>3275692</v>
      </c>
      <c r="B291" t="s">
        <v>327</v>
      </c>
      <c r="C291" t="s">
        <v>41</v>
      </c>
      <c r="D291" t="s">
        <v>42</v>
      </c>
      <c r="E291">
        <v>100</v>
      </c>
      <c r="F291">
        <v>12</v>
      </c>
      <c r="G291" t="s">
        <v>42</v>
      </c>
      <c r="H291">
        <v>152.7624</v>
      </c>
      <c r="I291">
        <v>52.7624</v>
      </c>
      <c r="J291" t="s">
        <v>33</v>
      </c>
    </row>
    <row r="292" spans="1:10">
      <c r="A292">
        <v>3275693</v>
      </c>
      <c r="B292" t="s">
        <v>328</v>
      </c>
      <c r="C292" t="s">
        <v>41</v>
      </c>
      <c r="D292" t="s">
        <v>42</v>
      </c>
      <c r="E292">
        <v>100</v>
      </c>
      <c r="F292">
        <v>17</v>
      </c>
      <c r="G292" t="s">
        <v>32</v>
      </c>
      <c r="H292">
        <v>0</v>
      </c>
      <c r="I292">
        <v>-100</v>
      </c>
      <c r="J292" t="s">
        <v>30</v>
      </c>
    </row>
    <row r="293" spans="1:10">
      <c r="A293">
        <v>3275694</v>
      </c>
      <c r="B293" t="s">
        <v>329</v>
      </c>
      <c r="C293" t="s">
        <v>41</v>
      </c>
      <c r="D293" t="s">
        <v>42</v>
      </c>
      <c r="E293">
        <v>100</v>
      </c>
      <c r="F293">
        <v>8</v>
      </c>
      <c r="G293" t="s">
        <v>42</v>
      </c>
      <c r="H293">
        <v>152.7624</v>
      </c>
      <c r="I293">
        <v>52.7624</v>
      </c>
      <c r="J293" t="s">
        <v>33</v>
      </c>
    </row>
    <row r="294" spans="1:10">
      <c r="A294">
        <v>3275695</v>
      </c>
      <c r="B294" t="s">
        <v>330</v>
      </c>
      <c r="C294" t="s">
        <v>41</v>
      </c>
      <c r="D294" t="s">
        <v>42</v>
      </c>
      <c r="E294">
        <v>100</v>
      </c>
      <c r="F294">
        <v>4</v>
      </c>
      <c r="G294" t="s">
        <v>42</v>
      </c>
      <c r="H294">
        <v>152.7624</v>
      </c>
      <c r="I294">
        <v>52.7624</v>
      </c>
      <c r="J294" t="s">
        <v>33</v>
      </c>
    </row>
    <row r="295" spans="1:10">
      <c r="A295">
        <v>3275696</v>
      </c>
      <c r="B295" t="s">
        <v>331</v>
      </c>
      <c r="C295" t="s">
        <v>41</v>
      </c>
      <c r="D295" t="s">
        <v>42</v>
      </c>
      <c r="E295">
        <v>100</v>
      </c>
      <c r="F295">
        <v>15</v>
      </c>
      <c r="G295" t="s">
        <v>32</v>
      </c>
      <c r="H295">
        <v>0</v>
      </c>
      <c r="I295">
        <v>-100</v>
      </c>
      <c r="J295" t="s">
        <v>30</v>
      </c>
    </row>
    <row r="296" spans="1:10">
      <c r="A296">
        <v>3275697</v>
      </c>
      <c r="B296" t="s">
        <v>332</v>
      </c>
      <c r="C296" t="s">
        <v>41</v>
      </c>
      <c r="D296" t="s">
        <v>42</v>
      </c>
      <c r="E296">
        <v>100</v>
      </c>
      <c r="F296">
        <v>20</v>
      </c>
      <c r="G296" t="s">
        <v>28</v>
      </c>
      <c r="H296">
        <v>152.7392</v>
      </c>
      <c r="I296">
        <v>52.7392</v>
      </c>
      <c r="J296" t="s">
        <v>33</v>
      </c>
    </row>
    <row r="297" spans="1:10">
      <c r="A297">
        <v>3275698</v>
      </c>
      <c r="B297" t="s">
        <v>333</v>
      </c>
      <c r="C297" t="s">
        <v>41</v>
      </c>
      <c r="D297" t="s">
        <v>42</v>
      </c>
      <c r="E297">
        <v>100</v>
      </c>
      <c r="F297">
        <v>14</v>
      </c>
      <c r="G297" t="s">
        <v>28</v>
      </c>
      <c r="H297">
        <v>0</v>
      </c>
      <c r="I297">
        <v>-100</v>
      </c>
      <c r="J297" t="s">
        <v>30</v>
      </c>
    </row>
    <row r="298" spans="1:10">
      <c r="A298">
        <v>3275699</v>
      </c>
      <c r="B298" t="s">
        <v>334</v>
      </c>
      <c r="C298" t="s">
        <v>41</v>
      </c>
      <c r="D298" t="s">
        <v>42</v>
      </c>
      <c r="E298">
        <v>100</v>
      </c>
      <c r="F298">
        <v>19</v>
      </c>
      <c r="G298" t="s">
        <v>32</v>
      </c>
      <c r="H298">
        <v>0</v>
      </c>
      <c r="I298">
        <v>-100</v>
      </c>
      <c r="J298" t="s">
        <v>30</v>
      </c>
    </row>
    <row r="299" spans="1:10">
      <c r="A299">
        <v>3275700</v>
      </c>
      <c r="B299" t="s">
        <v>335</v>
      </c>
      <c r="C299" t="s">
        <v>41</v>
      </c>
      <c r="D299" t="s">
        <v>42</v>
      </c>
      <c r="E299">
        <v>100</v>
      </c>
      <c r="F299">
        <v>19</v>
      </c>
      <c r="G299" t="s">
        <v>32</v>
      </c>
      <c r="H299">
        <v>0</v>
      </c>
      <c r="I299">
        <v>-100</v>
      </c>
      <c r="J299" t="s">
        <v>30</v>
      </c>
    </row>
    <row r="300" spans="1:10">
      <c r="A300">
        <v>3275701</v>
      </c>
      <c r="B300" t="s">
        <v>336</v>
      </c>
      <c r="C300" t="s">
        <v>41</v>
      </c>
      <c r="D300" t="s">
        <v>42</v>
      </c>
      <c r="E300">
        <v>100</v>
      </c>
      <c r="F300">
        <v>13</v>
      </c>
      <c r="G300" t="s">
        <v>29</v>
      </c>
      <c r="H300">
        <v>0</v>
      </c>
      <c r="I300">
        <v>-100</v>
      </c>
      <c r="J300" t="s">
        <v>30</v>
      </c>
    </row>
    <row r="301" spans="1:10">
      <c r="A301">
        <v>3275702</v>
      </c>
      <c r="B301" t="s">
        <v>337</v>
      </c>
      <c r="C301" t="s">
        <v>41</v>
      </c>
      <c r="D301" t="s">
        <v>42</v>
      </c>
      <c r="E301">
        <v>100</v>
      </c>
      <c r="F301">
        <v>8</v>
      </c>
      <c r="G301" t="s">
        <v>42</v>
      </c>
      <c r="H301">
        <v>152.7624</v>
      </c>
      <c r="I301">
        <v>52.7624</v>
      </c>
      <c r="J301" t="s">
        <v>33</v>
      </c>
    </row>
    <row r="302" spans="1:10">
      <c r="A302">
        <v>3275703</v>
      </c>
      <c r="B302" t="s">
        <v>338</v>
      </c>
      <c r="C302" t="s">
        <v>41</v>
      </c>
      <c r="D302" t="s">
        <v>42</v>
      </c>
      <c r="E302">
        <v>100</v>
      </c>
      <c r="F302">
        <v>12</v>
      </c>
      <c r="G302" t="s">
        <v>42</v>
      </c>
      <c r="H302">
        <v>152.7624</v>
      </c>
      <c r="I302">
        <v>52.7624</v>
      </c>
      <c r="J302" t="s">
        <v>33</v>
      </c>
    </row>
    <row r="303" spans="1:10">
      <c r="A303">
        <v>3275704</v>
      </c>
      <c r="B303" t="s">
        <v>339</v>
      </c>
      <c r="C303" t="s">
        <v>41</v>
      </c>
      <c r="D303" t="s">
        <v>42</v>
      </c>
      <c r="E303">
        <v>100</v>
      </c>
      <c r="F303">
        <v>8</v>
      </c>
      <c r="G303" t="s">
        <v>42</v>
      </c>
      <c r="H303">
        <v>152.7624</v>
      </c>
      <c r="I303">
        <v>52.7624</v>
      </c>
      <c r="J303" t="s">
        <v>33</v>
      </c>
    </row>
    <row r="304" spans="1:10">
      <c r="A304">
        <v>3275705</v>
      </c>
      <c r="B304" t="s">
        <v>340</v>
      </c>
      <c r="C304" t="s">
        <v>41</v>
      </c>
      <c r="D304" t="s">
        <v>42</v>
      </c>
      <c r="E304">
        <v>100</v>
      </c>
      <c r="F304">
        <v>9</v>
      </c>
      <c r="G304" t="s">
        <v>29</v>
      </c>
      <c r="H304">
        <v>152.7392</v>
      </c>
      <c r="I304">
        <v>52.7392</v>
      </c>
      <c r="J304" t="s">
        <v>33</v>
      </c>
    </row>
    <row r="305" spans="1:10">
      <c r="A305">
        <v>3275706</v>
      </c>
      <c r="B305" t="s">
        <v>341</v>
      </c>
      <c r="C305" t="s">
        <v>41</v>
      </c>
      <c r="D305" t="s">
        <v>42</v>
      </c>
      <c r="E305">
        <v>100</v>
      </c>
      <c r="F305">
        <v>8</v>
      </c>
      <c r="G305" t="s">
        <v>42</v>
      </c>
      <c r="H305">
        <v>152.7624</v>
      </c>
      <c r="I305">
        <v>52.7624</v>
      </c>
      <c r="J305" t="s">
        <v>33</v>
      </c>
    </row>
    <row r="306" s="4" customFormat="1" spans="1:10">
      <c r="A306" s="4">
        <v>3275707</v>
      </c>
      <c r="B306" s="4" t="s">
        <v>342</v>
      </c>
      <c r="C306" s="4" t="s">
        <v>41</v>
      </c>
      <c r="D306" s="4" t="s">
        <v>42</v>
      </c>
      <c r="E306" s="4">
        <v>100</v>
      </c>
      <c r="F306" s="4">
        <v>13</v>
      </c>
      <c r="G306" s="4" t="s">
        <v>29</v>
      </c>
      <c r="H306" s="4">
        <v>0</v>
      </c>
      <c r="I306" s="4">
        <v>-100</v>
      </c>
      <c r="J306" s="4" t="s">
        <v>30</v>
      </c>
    </row>
    <row r="307" spans="1:10">
      <c r="A307">
        <v>3275708</v>
      </c>
      <c r="B307" t="s">
        <v>343</v>
      </c>
      <c r="C307" t="s">
        <v>41</v>
      </c>
      <c r="D307" t="s">
        <v>42</v>
      </c>
      <c r="E307">
        <v>100</v>
      </c>
      <c r="F307">
        <v>7</v>
      </c>
      <c r="G307" t="s">
        <v>29</v>
      </c>
      <c r="H307">
        <v>152.7392</v>
      </c>
      <c r="I307">
        <v>52.7392</v>
      </c>
      <c r="J307" t="s">
        <v>33</v>
      </c>
    </row>
    <row r="308" spans="1:10">
      <c r="A308">
        <v>3275709</v>
      </c>
      <c r="B308" t="s">
        <v>344</v>
      </c>
      <c r="C308" t="s">
        <v>53</v>
      </c>
      <c r="D308" t="s">
        <v>29</v>
      </c>
      <c r="E308">
        <v>100.01</v>
      </c>
      <c r="F308">
        <v>15</v>
      </c>
      <c r="G308" t="s">
        <v>32</v>
      </c>
      <c r="H308">
        <v>148.4324</v>
      </c>
      <c r="I308">
        <v>48.4224</v>
      </c>
      <c r="J308" t="s">
        <v>33</v>
      </c>
    </row>
    <row r="309" spans="1:10">
      <c r="A309">
        <v>3275710</v>
      </c>
      <c r="B309" t="s">
        <v>345</v>
      </c>
      <c r="C309" t="s">
        <v>53</v>
      </c>
      <c r="D309" t="s">
        <v>29</v>
      </c>
      <c r="E309">
        <v>100.01</v>
      </c>
      <c r="F309">
        <v>20</v>
      </c>
      <c r="G309" t="s">
        <v>28</v>
      </c>
      <c r="H309">
        <v>0</v>
      </c>
      <c r="I309">
        <v>-100.01</v>
      </c>
      <c r="J309" t="s">
        <v>30</v>
      </c>
    </row>
    <row r="310" spans="1:10">
      <c r="A310">
        <v>3275711</v>
      </c>
      <c r="B310" t="s">
        <v>346</v>
      </c>
      <c r="C310" t="s">
        <v>41</v>
      </c>
      <c r="D310" t="s">
        <v>42</v>
      </c>
      <c r="E310">
        <v>100</v>
      </c>
      <c r="F310">
        <v>5</v>
      </c>
      <c r="G310" t="s">
        <v>29</v>
      </c>
      <c r="H310">
        <v>152.7392</v>
      </c>
      <c r="I310">
        <v>52.7392</v>
      </c>
      <c r="J310" t="s">
        <v>33</v>
      </c>
    </row>
    <row r="311" spans="1:10">
      <c r="A311">
        <v>3275712</v>
      </c>
      <c r="B311" t="s">
        <v>347</v>
      </c>
      <c r="C311" t="s">
        <v>53</v>
      </c>
      <c r="D311" t="s">
        <v>29</v>
      </c>
      <c r="E311">
        <v>100.01</v>
      </c>
      <c r="F311">
        <v>16</v>
      </c>
      <c r="G311" t="s">
        <v>28</v>
      </c>
      <c r="H311">
        <v>0</v>
      </c>
      <c r="I311">
        <v>-100.01</v>
      </c>
      <c r="J311" t="s">
        <v>30</v>
      </c>
    </row>
    <row r="312" spans="1:10">
      <c r="A312">
        <v>3275713</v>
      </c>
      <c r="B312" t="s">
        <v>348</v>
      </c>
      <c r="C312" t="s">
        <v>41</v>
      </c>
      <c r="D312" t="s">
        <v>42</v>
      </c>
      <c r="E312">
        <v>100</v>
      </c>
      <c r="F312">
        <v>15</v>
      </c>
      <c r="G312" t="s">
        <v>32</v>
      </c>
      <c r="H312">
        <v>0</v>
      </c>
      <c r="I312">
        <v>-100</v>
      </c>
      <c r="J312" t="s">
        <v>30</v>
      </c>
    </row>
    <row r="313" spans="1:10">
      <c r="A313">
        <v>3275714</v>
      </c>
      <c r="B313" t="s">
        <v>349</v>
      </c>
      <c r="C313" t="s">
        <v>41</v>
      </c>
      <c r="D313" t="s">
        <v>42</v>
      </c>
      <c r="E313">
        <v>100</v>
      </c>
      <c r="F313">
        <v>12</v>
      </c>
      <c r="G313" t="s">
        <v>42</v>
      </c>
      <c r="H313">
        <v>152.7624</v>
      </c>
      <c r="I313">
        <v>52.7624</v>
      </c>
      <c r="J313" t="s">
        <v>33</v>
      </c>
    </row>
    <row r="314" spans="1:10">
      <c r="A314">
        <v>3275715</v>
      </c>
      <c r="B314" t="s">
        <v>350</v>
      </c>
      <c r="C314" t="s">
        <v>41</v>
      </c>
      <c r="D314" t="s">
        <v>42</v>
      </c>
      <c r="E314">
        <v>100</v>
      </c>
      <c r="F314">
        <v>10</v>
      </c>
      <c r="G314" t="s">
        <v>42</v>
      </c>
      <c r="H314">
        <v>152.7624</v>
      </c>
      <c r="I314">
        <v>52.7624</v>
      </c>
      <c r="J314" t="s">
        <v>33</v>
      </c>
    </row>
    <row r="315" spans="1:10">
      <c r="A315">
        <v>3275716</v>
      </c>
      <c r="B315" t="s">
        <v>351</v>
      </c>
      <c r="C315" t="s">
        <v>41</v>
      </c>
      <c r="D315" t="s">
        <v>42</v>
      </c>
      <c r="E315">
        <v>100</v>
      </c>
      <c r="F315">
        <v>6</v>
      </c>
      <c r="G315" t="s">
        <v>42</v>
      </c>
      <c r="H315">
        <v>152.7624</v>
      </c>
      <c r="I315">
        <v>52.7624</v>
      </c>
      <c r="J315" t="s">
        <v>33</v>
      </c>
    </row>
    <row r="316" spans="1:10">
      <c r="A316">
        <v>3275717</v>
      </c>
      <c r="B316" t="s">
        <v>352</v>
      </c>
      <c r="C316" t="s">
        <v>41</v>
      </c>
      <c r="D316" t="s">
        <v>42</v>
      </c>
      <c r="E316">
        <v>100</v>
      </c>
      <c r="F316">
        <v>21</v>
      </c>
      <c r="G316" t="s">
        <v>32</v>
      </c>
      <c r="H316">
        <v>0</v>
      </c>
      <c r="I316">
        <v>-100</v>
      </c>
      <c r="J316" t="s">
        <v>30</v>
      </c>
    </row>
    <row r="317" spans="1:10">
      <c r="A317">
        <v>3275718</v>
      </c>
      <c r="B317" t="s">
        <v>353</v>
      </c>
      <c r="C317" t="s">
        <v>41</v>
      </c>
      <c r="D317" t="s">
        <v>42</v>
      </c>
      <c r="E317">
        <v>100</v>
      </c>
      <c r="F317">
        <v>14</v>
      </c>
      <c r="G317" t="s">
        <v>28</v>
      </c>
      <c r="H317">
        <v>0</v>
      </c>
      <c r="I317">
        <v>-100</v>
      </c>
      <c r="J317" t="s">
        <v>30</v>
      </c>
    </row>
    <row r="318" spans="1:10">
      <c r="A318">
        <v>3275719</v>
      </c>
      <c r="B318" t="s">
        <v>354</v>
      </c>
      <c r="C318" t="s">
        <v>41</v>
      </c>
      <c r="D318" t="s">
        <v>42</v>
      </c>
      <c r="E318">
        <v>100</v>
      </c>
      <c r="F318">
        <v>12</v>
      </c>
      <c r="G318" t="s">
        <v>42</v>
      </c>
      <c r="H318">
        <v>152.7624</v>
      </c>
      <c r="I318">
        <v>52.7624</v>
      </c>
      <c r="J318" t="s">
        <v>33</v>
      </c>
    </row>
    <row r="319" spans="1:10">
      <c r="A319">
        <v>3275720</v>
      </c>
      <c r="B319" t="s">
        <v>355</v>
      </c>
      <c r="C319" t="s">
        <v>41</v>
      </c>
      <c r="D319" t="s">
        <v>42</v>
      </c>
      <c r="E319">
        <v>100</v>
      </c>
      <c r="F319">
        <v>18</v>
      </c>
      <c r="G319" t="s">
        <v>28</v>
      </c>
      <c r="H319">
        <v>152.7392</v>
      </c>
      <c r="I319">
        <v>52.7392</v>
      </c>
      <c r="J319" t="s">
        <v>33</v>
      </c>
    </row>
    <row r="320" spans="1:10">
      <c r="A320">
        <v>3275721</v>
      </c>
      <c r="B320" t="s">
        <v>356</v>
      </c>
      <c r="C320" t="s">
        <v>41</v>
      </c>
      <c r="D320" t="s">
        <v>42</v>
      </c>
      <c r="E320">
        <v>100</v>
      </c>
      <c r="F320">
        <v>14</v>
      </c>
      <c r="G320" t="s">
        <v>28</v>
      </c>
      <c r="H320">
        <v>0</v>
      </c>
      <c r="I320">
        <v>-100</v>
      </c>
      <c r="J320" t="s">
        <v>30</v>
      </c>
    </row>
    <row r="321" spans="1:10">
      <c r="A321">
        <v>3275722</v>
      </c>
      <c r="B321" t="s">
        <v>357</v>
      </c>
      <c r="C321" t="s">
        <v>41</v>
      </c>
      <c r="D321" t="s">
        <v>42</v>
      </c>
      <c r="E321">
        <v>100</v>
      </c>
      <c r="F321">
        <v>19</v>
      </c>
      <c r="G321" t="s">
        <v>32</v>
      </c>
      <c r="H321">
        <v>0</v>
      </c>
      <c r="I321">
        <v>-100</v>
      </c>
      <c r="J321" t="s">
        <v>30</v>
      </c>
    </row>
    <row r="322" spans="1:10">
      <c r="A322">
        <v>3275723</v>
      </c>
      <c r="B322" t="s">
        <v>358</v>
      </c>
      <c r="C322" t="s">
        <v>41</v>
      </c>
      <c r="D322" t="s">
        <v>42</v>
      </c>
      <c r="E322">
        <v>100</v>
      </c>
      <c r="F322">
        <v>11</v>
      </c>
      <c r="G322" t="s">
        <v>29</v>
      </c>
      <c r="H322">
        <v>152.7392</v>
      </c>
      <c r="I322">
        <v>52.7392</v>
      </c>
      <c r="J322" t="s">
        <v>33</v>
      </c>
    </row>
    <row r="323" spans="1:10">
      <c r="A323">
        <v>3275724</v>
      </c>
      <c r="B323" t="s">
        <v>359</v>
      </c>
      <c r="C323" t="s">
        <v>41</v>
      </c>
      <c r="D323" t="s">
        <v>42</v>
      </c>
      <c r="E323">
        <v>100</v>
      </c>
      <c r="F323">
        <v>6</v>
      </c>
      <c r="G323" t="s">
        <v>42</v>
      </c>
      <c r="H323">
        <v>152.7624</v>
      </c>
      <c r="I323">
        <v>52.7624</v>
      </c>
      <c r="J323" t="s">
        <v>33</v>
      </c>
    </row>
    <row r="324" spans="1:10">
      <c r="A324">
        <v>3275725</v>
      </c>
      <c r="B324" t="s">
        <v>360</v>
      </c>
      <c r="C324" t="s">
        <v>41</v>
      </c>
      <c r="D324" t="s">
        <v>42</v>
      </c>
      <c r="E324">
        <v>100</v>
      </c>
      <c r="F324">
        <v>21</v>
      </c>
      <c r="G324" t="s">
        <v>32</v>
      </c>
      <c r="H324">
        <v>0</v>
      </c>
      <c r="I324">
        <v>-100</v>
      </c>
      <c r="J324" t="s">
        <v>30</v>
      </c>
    </row>
    <row r="325" spans="1:10">
      <c r="A325">
        <v>3275726</v>
      </c>
      <c r="B325" t="s">
        <v>361</v>
      </c>
      <c r="C325" t="s">
        <v>41</v>
      </c>
      <c r="D325" t="s">
        <v>42</v>
      </c>
      <c r="E325">
        <v>100</v>
      </c>
      <c r="F325">
        <v>9</v>
      </c>
      <c r="G325" t="s">
        <v>29</v>
      </c>
      <c r="H325">
        <v>152.7392</v>
      </c>
      <c r="I325">
        <v>52.7392</v>
      </c>
      <c r="J325" t="s">
        <v>33</v>
      </c>
    </row>
    <row r="326" spans="1:10">
      <c r="A326">
        <v>3275727</v>
      </c>
      <c r="B326" t="s">
        <v>362</v>
      </c>
      <c r="C326" t="s">
        <v>41</v>
      </c>
      <c r="D326" t="s">
        <v>42</v>
      </c>
      <c r="E326">
        <v>100</v>
      </c>
      <c r="F326">
        <v>18</v>
      </c>
      <c r="G326" t="s">
        <v>28</v>
      </c>
      <c r="H326">
        <v>152.7392</v>
      </c>
      <c r="I326">
        <v>52.7392</v>
      </c>
      <c r="J326" t="s">
        <v>33</v>
      </c>
    </row>
    <row r="327" spans="1:10">
      <c r="A327">
        <v>3275728</v>
      </c>
      <c r="B327" t="s">
        <v>363</v>
      </c>
      <c r="C327" t="s">
        <v>41</v>
      </c>
      <c r="D327" t="s">
        <v>42</v>
      </c>
      <c r="E327">
        <v>100</v>
      </c>
      <c r="F327">
        <v>18</v>
      </c>
      <c r="G327" t="s">
        <v>28</v>
      </c>
      <c r="H327">
        <v>152.7392</v>
      </c>
      <c r="I327">
        <v>52.7392</v>
      </c>
      <c r="J327" t="s">
        <v>33</v>
      </c>
    </row>
    <row r="328" spans="1:10">
      <c r="A328">
        <v>3275729</v>
      </c>
      <c r="B328" t="s">
        <v>364</v>
      </c>
      <c r="C328" t="s">
        <v>41</v>
      </c>
      <c r="D328" t="s">
        <v>42</v>
      </c>
      <c r="E328">
        <v>100</v>
      </c>
      <c r="F328">
        <v>15</v>
      </c>
      <c r="G328" t="s">
        <v>32</v>
      </c>
      <c r="H328">
        <v>0</v>
      </c>
      <c r="I328">
        <v>-100</v>
      </c>
      <c r="J328" t="s">
        <v>30</v>
      </c>
    </row>
    <row r="329" spans="1:10">
      <c r="A329">
        <v>3275730</v>
      </c>
      <c r="B329" t="s">
        <v>365</v>
      </c>
      <c r="C329" t="s">
        <v>27</v>
      </c>
      <c r="D329" t="s">
        <v>28</v>
      </c>
      <c r="E329">
        <v>100.01</v>
      </c>
      <c r="F329">
        <v>5</v>
      </c>
      <c r="G329" t="s">
        <v>29</v>
      </c>
      <c r="H329">
        <v>0</v>
      </c>
      <c r="I329">
        <v>-100.01</v>
      </c>
      <c r="J329" t="s">
        <v>30</v>
      </c>
    </row>
    <row r="330" spans="1:10">
      <c r="A330">
        <v>3275731</v>
      </c>
      <c r="B330" t="s">
        <v>366</v>
      </c>
      <c r="C330" t="s">
        <v>27</v>
      </c>
      <c r="D330" t="s">
        <v>28</v>
      </c>
      <c r="E330">
        <v>100.01</v>
      </c>
      <c r="F330">
        <v>11</v>
      </c>
      <c r="G330" t="s">
        <v>29</v>
      </c>
      <c r="H330">
        <v>0</v>
      </c>
      <c r="I330">
        <v>-100.01</v>
      </c>
      <c r="J330" t="s">
        <v>30</v>
      </c>
    </row>
    <row r="331" spans="1:10">
      <c r="A331">
        <v>3275732</v>
      </c>
      <c r="B331" t="s">
        <v>367</v>
      </c>
      <c r="C331" t="s">
        <v>65</v>
      </c>
      <c r="D331" t="s">
        <v>32</v>
      </c>
      <c r="E331">
        <v>100</v>
      </c>
      <c r="F331">
        <v>7</v>
      </c>
      <c r="G331" t="s">
        <v>29</v>
      </c>
      <c r="H331">
        <v>152.7392</v>
      </c>
      <c r="I331">
        <v>52.7392</v>
      </c>
      <c r="J331" t="s">
        <v>33</v>
      </c>
    </row>
    <row r="332" spans="1:10">
      <c r="A332">
        <v>3275733</v>
      </c>
      <c r="B332" t="s">
        <v>368</v>
      </c>
      <c r="C332" t="s">
        <v>65</v>
      </c>
      <c r="D332" t="s">
        <v>32</v>
      </c>
      <c r="E332">
        <v>100</v>
      </c>
      <c r="F332">
        <v>15</v>
      </c>
      <c r="G332" t="s">
        <v>32</v>
      </c>
      <c r="H332">
        <v>152.7624</v>
      </c>
      <c r="I332">
        <v>52.7624</v>
      </c>
      <c r="J332" t="s">
        <v>33</v>
      </c>
    </row>
    <row r="333" spans="1:10">
      <c r="A333">
        <v>3275734</v>
      </c>
      <c r="B333" t="s">
        <v>369</v>
      </c>
      <c r="C333" t="s">
        <v>65</v>
      </c>
      <c r="D333" t="s">
        <v>32</v>
      </c>
      <c r="E333">
        <v>100</v>
      </c>
      <c r="F333">
        <v>10</v>
      </c>
      <c r="G333" t="s">
        <v>42</v>
      </c>
      <c r="H333">
        <v>0</v>
      </c>
      <c r="I333">
        <v>-100</v>
      </c>
      <c r="J333" t="s">
        <v>30</v>
      </c>
    </row>
    <row r="334" spans="1:10">
      <c r="A334">
        <v>3275735</v>
      </c>
      <c r="B334" t="s">
        <v>370</v>
      </c>
      <c r="C334" t="s">
        <v>27</v>
      </c>
      <c r="D334" t="s">
        <v>28</v>
      </c>
      <c r="E334">
        <v>100.01</v>
      </c>
      <c r="F334">
        <v>12</v>
      </c>
      <c r="G334" t="s">
        <v>42</v>
      </c>
      <c r="H334">
        <v>148.4324</v>
      </c>
      <c r="I334">
        <v>48.4224</v>
      </c>
      <c r="J334" t="s">
        <v>33</v>
      </c>
    </row>
    <row r="335" spans="1:10">
      <c r="A335">
        <v>3275736</v>
      </c>
      <c r="B335" t="s">
        <v>371</v>
      </c>
      <c r="C335" t="s">
        <v>41</v>
      </c>
      <c r="D335" t="s">
        <v>42</v>
      </c>
      <c r="E335">
        <v>100</v>
      </c>
      <c r="F335">
        <v>8</v>
      </c>
      <c r="G335" t="s">
        <v>42</v>
      </c>
      <c r="H335">
        <v>152.7624</v>
      </c>
      <c r="I335">
        <v>52.7624</v>
      </c>
      <c r="J335" t="s">
        <v>33</v>
      </c>
    </row>
    <row r="336" spans="1:10">
      <c r="A336">
        <v>3275737</v>
      </c>
      <c r="B336" t="s">
        <v>372</v>
      </c>
      <c r="C336" t="s">
        <v>41</v>
      </c>
      <c r="D336" t="s">
        <v>42</v>
      </c>
      <c r="E336">
        <v>100</v>
      </c>
      <c r="F336">
        <v>19</v>
      </c>
      <c r="G336" t="s">
        <v>32</v>
      </c>
      <c r="H336">
        <v>0</v>
      </c>
      <c r="I336">
        <v>-100</v>
      </c>
      <c r="J336" t="s">
        <v>30</v>
      </c>
    </row>
    <row r="337" spans="1:10">
      <c r="A337">
        <v>3275738</v>
      </c>
      <c r="B337" t="s">
        <v>373</v>
      </c>
      <c r="C337" t="s">
        <v>41</v>
      </c>
      <c r="D337" t="s">
        <v>42</v>
      </c>
      <c r="E337">
        <v>100</v>
      </c>
      <c r="F337">
        <v>13</v>
      </c>
      <c r="G337" t="s">
        <v>29</v>
      </c>
      <c r="H337">
        <v>0</v>
      </c>
      <c r="I337">
        <v>-100</v>
      </c>
      <c r="J337" t="s">
        <v>30</v>
      </c>
    </row>
    <row r="338" spans="1:10">
      <c r="A338">
        <v>3275739</v>
      </c>
      <c r="B338" t="s">
        <v>374</v>
      </c>
      <c r="C338" t="s">
        <v>41</v>
      </c>
      <c r="D338" t="s">
        <v>42</v>
      </c>
      <c r="E338">
        <v>100</v>
      </c>
      <c r="F338">
        <v>13</v>
      </c>
      <c r="G338" t="s">
        <v>29</v>
      </c>
      <c r="H338">
        <v>0</v>
      </c>
      <c r="I338">
        <v>-100</v>
      </c>
      <c r="J338" t="s">
        <v>30</v>
      </c>
    </row>
    <row r="339" spans="1:10">
      <c r="A339">
        <v>3275740</v>
      </c>
      <c r="B339" t="s">
        <v>375</v>
      </c>
      <c r="C339" t="s">
        <v>53</v>
      </c>
      <c r="D339" t="s">
        <v>29</v>
      </c>
      <c r="E339">
        <v>100.01</v>
      </c>
      <c r="F339">
        <v>12</v>
      </c>
      <c r="G339" t="s">
        <v>42</v>
      </c>
      <c r="H339">
        <v>148.4324</v>
      </c>
      <c r="I339">
        <v>48.4224</v>
      </c>
      <c r="J339" t="s">
        <v>33</v>
      </c>
    </row>
    <row r="340" spans="1:10">
      <c r="A340">
        <v>3275741</v>
      </c>
      <c r="B340" t="s">
        <v>376</v>
      </c>
      <c r="C340" t="s">
        <v>53</v>
      </c>
      <c r="D340" t="s">
        <v>29</v>
      </c>
      <c r="E340">
        <v>100.01</v>
      </c>
      <c r="F340">
        <v>8</v>
      </c>
      <c r="G340" t="s">
        <v>42</v>
      </c>
      <c r="H340">
        <v>148.4324</v>
      </c>
      <c r="I340">
        <v>48.4224</v>
      </c>
      <c r="J340" t="s">
        <v>33</v>
      </c>
    </row>
    <row r="341" spans="1:10">
      <c r="A341">
        <v>3275742</v>
      </c>
      <c r="B341" t="s">
        <v>377</v>
      </c>
      <c r="C341" t="s">
        <v>53</v>
      </c>
      <c r="D341" t="s">
        <v>29</v>
      </c>
      <c r="E341">
        <v>100.01</v>
      </c>
      <c r="F341">
        <v>18</v>
      </c>
      <c r="G341" t="s">
        <v>28</v>
      </c>
      <c r="H341">
        <v>0</v>
      </c>
      <c r="I341">
        <v>-100.01</v>
      </c>
      <c r="J341" t="s">
        <v>30</v>
      </c>
    </row>
    <row r="342" spans="1:10">
      <c r="A342">
        <v>3275743</v>
      </c>
      <c r="B342" t="s">
        <v>378</v>
      </c>
      <c r="C342" t="s">
        <v>41</v>
      </c>
      <c r="D342" t="s">
        <v>42</v>
      </c>
      <c r="E342">
        <v>100</v>
      </c>
      <c r="F342">
        <v>8</v>
      </c>
      <c r="G342" t="s">
        <v>42</v>
      </c>
      <c r="H342">
        <v>152.7624</v>
      </c>
      <c r="I342">
        <v>52.7624</v>
      </c>
      <c r="J342" t="s">
        <v>33</v>
      </c>
    </row>
    <row r="343" spans="1:10">
      <c r="A343">
        <v>3275744</v>
      </c>
      <c r="B343" t="s">
        <v>379</v>
      </c>
      <c r="C343" t="s">
        <v>41</v>
      </c>
      <c r="D343" t="s">
        <v>42</v>
      </c>
      <c r="E343">
        <v>100</v>
      </c>
      <c r="F343">
        <v>7</v>
      </c>
      <c r="G343" t="s">
        <v>29</v>
      </c>
      <c r="H343">
        <v>152.7392</v>
      </c>
      <c r="I343">
        <v>52.7392</v>
      </c>
      <c r="J343" t="s">
        <v>33</v>
      </c>
    </row>
    <row r="344" spans="1:10">
      <c r="A344">
        <v>3275745</v>
      </c>
      <c r="B344" t="s">
        <v>380</v>
      </c>
      <c r="C344" t="s">
        <v>53</v>
      </c>
      <c r="D344" t="s">
        <v>29</v>
      </c>
      <c r="E344">
        <v>100.01</v>
      </c>
      <c r="F344">
        <v>9</v>
      </c>
      <c r="G344" t="s">
        <v>29</v>
      </c>
      <c r="H344">
        <v>148.444</v>
      </c>
      <c r="I344">
        <v>48.434</v>
      </c>
      <c r="J344" t="s">
        <v>33</v>
      </c>
    </row>
    <row r="345" spans="1:10">
      <c r="A345">
        <v>3275746</v>
      </c>
      <c r="B345" t="s">
        <v>381</v>
      </c>
      <c r="C345" t="s">
        <v>53</v>
      </c>
      <c r="D345" t="s">
        <v>29</v>
      </c>
      <c r="E345">
        <v>100.01</v>
      </c>
      <c r="F345">
        <v>8</v>
      </c>
      <c r="G345" t="s">
        <v>42</v>
      </c>
      <c r="H345">
        <v>148.4324</v>
      </c>
      <c r="I345">
        <v>48.4224</v>
      </c>
      <c r="J345" t="s">
        <v>33</v>
      </c>
    </row>
    <row r="346" spans="1:10">
      <c r="A346">
        <v>3275747</v>
      </c>
      <c r="B346" t="s">
        <v>382</v>
      </c>
      <c r="C346" t="s">
        <v>53</v>
      </c>
      <c r="D346" t="s">
        <v>29</v>
      </c>
      <c r="E346">
        <v>100.01</v>
      </c>
      <c r="F346">
        <v>7</v>
      </c>
      <c r="G346" t="s">
        <v>29</v>
      </c>
      <c r="H346">
        <v>148.444</v>
      </c>
      <c r="I346">
        <v>48.434</v>
      </c>
      <c r="J346" t="s">
        <v>33</v>
      </c>
    </row>
    <row r="347" spans="1:10">
      <c r="A347">
        <v>3275748</v>
      </c>
      <c r="B347" t="s">
        <v>383</v>
      </c>
      <c r="C347" t="s">
        <v>53</v>
      </c>
      <c r="D347" t="s">
        <v>29</v>
      </c>
      <c r="E347">
        <v>100.01</v>
      </c>
      <c r="F347">
        <v>19</v>
      </c>
      <c r="G347" t="s">
        <v>32</v>
      </c>
      <c r="H347">
        <v>148.4324</v>
      </c>
      <c r="I347">
        <v>48.4224</v>
      </c>
      <c r="J347" t="s">
        <v>33</v>
      </c>
    </row>
    <row r="348" spans="1:10">
      <c r="A348">
        <v>3275749</v>
      </c>
      <c r="B348" t="s">
        <v>384</v>
      </c>
      <c r="C348" t="s">
        <v>53</v>
      </c>
      <c r="D348" t="s">
        <v>29</v>
      </c>
      <c r="E348">
        <v>100.01</v>
      </c>
      <c r="F348">
        <v>11</v>
      </c>
      <c r="G348" t="s">
        <v>29</v>
      </c>
      <c r="H348">
        <v>148.444</v>
      </c>
      <c r="I348">
        <v>48.434</v>
      </c>
      <c r="J348" t="s">
        <v>33</v>
      </c>
    </row>
    <row r="349" spans="1:10">
      <c r="A349">
        <v>3275750</v>
      </c>
      <c r="B349" t="s">
        <v>385</v>
      </c>
      <c r="C349" t="s">
        <v>53</v>
      </c>
      <c r="D349" t="s">
        <v>29</v>
      </c>
      <c r="E349">
        <v>100.01</v>
      </c>
      <c r="F349">
        <v>16</v>
      </c>
      <c r="G349" t="s">
        <v>28</v>
      </c>
      <c r="H349">
        <v>0</v>
      </c>
      <c r="I349">
        <v>-100.01</v>
      </c>
      <c r="J349" t="s">
        <v>30</v>
      </c>
    </row>
    <row r="350" spans="1:10">
      <c r="A350">
        <v>3275751</v>
      </c>
      <c r="B350" t="s">
        <v>386</v>
      </c>
      <c r="C350" t="s">
        <v>53</v>
      </c>
      <c r="D350" t="s">
        <v>29</v>
      </c>
      <c r="E350">
        <v>100.01</v>
      </c>
      <c r="F350">
        <v>21</v>
      </c>
      <c r="G350" t="s">
        <v>32</v>
      </c>
      <c r="H350">
        <v>148.4324</v>
      </c>
      <c r="I350">
        <v>48.4224</v>
      </c>
      <c r="J350" t="s">
        <v>33</v>
      </c>
    </row>
    <row r="351" spans="1:10">
      <c r="A351">
        <v>3275752</v>
      </c>
      <c r="B351" t="s">
        <v>387</v>
      </c>
      <c r="C351" t="s">
        <v>53</v>
      </c>
      <c r="D351" t="s">
        <v>29</v>
      </c>
      <c r="E351">
        <v>100.01</v>
      </c>
      <c r="F351">
        <v>18</v>
      </c>
      <c r="G351" t="s">
        <v>28</v>
      </c>
      <c r="H351">
        <v>0</v>
      </c>
      <c r="I351">
        <v>-100.01</v>
      </c>
      <c r="J351" t="s">
        <v>30</v>
      </c>
    </row>
    <row r="352" spans="1:10">
      <c r="A352">
        <v>3275753</v>
      </c>
      <c r="B352" t="s">
        <v>388</v>
      </c>
      <c r="C352" t="s">
        <v>53</v>
      </c>
      <c r="D352" t="s">
        <v>29</v>
      </c>
      <c r="E352">
        <v>100.01</v>
      </c>
      <c r="F352">
        <v>15</v>
      </c>
      <c r="G352" t="s">
        <v>32</v>
      </c>
      <c r="H352">
        <v>148.4324</v>
      </c>
      <c r="I352">
        <v>48.4224</v>
      </c>
      <c r="J352" t="s">
        <v>33</v>
      </c>
    </row>
    <row r="353" spans="1:10">
      <c r="A353">
        <v>3275754</v>
      </c>
      <c r="B353" t="s">
        <v>389</v>
      </c>
      <c r="C353" t="s">
        <v>53</v>
      </c>
      <c r="D353" t="s">
        <v>29</v>
      </c>
      <c r="E353">
        <v>100.01</v>
      </c>
      <c r="F353">
        <v>12</v>
      </c>
      <c r="G353" t="s">
        <v>42</v>
      </c>
      <c r="H353">
        <v>148.4324</v>
      </c>
      <c r="I353">
        <v>48.4224</v>
      </c>
      <c r="J353" t="s">
        <v>33</v>
      </c>
    </row>
    <row r="354" spans="1:10">
      <c r="A354">
        <v>3275755</v>
      </c>
      <c r="B354" t="s">
        <v>390</v>
      </c>
      <c r="C354" t="s">
        <v>53</v>
      </c>
      <c r="D354" t="s">
        <v>29</v>
      </c>
      <c r="E354">
        <v>100.01</v>
      </c>
      <c r="F354">
        <v>16</v>
      </c>
      <c r="G354" t="s">
        <v>28</v>
      </c>
      <c r="H354">
        <v>0</v>
      </c>
      <c r="I354">
        <v>-100.01</v>
      </c>
      <c r="J354" t="s">
        <v>30</v>
      </c>
    </row>
    <row r="355" spans="1:10">
      <c r="A355">
        <v>3275756</v>
      </c>
      <c r="B355" t="s">
        <v>391</v>
      </c>
      <c r="C355" t="s">
        <v>53</v>
      </c>
      <c r="D355" t="s">
        <v>29</v>
      </c>
      <c r="E355">
        <v>100.01</v>
      </c>
      <c r="F355">
        <v>9</v>
      </c>
      <c r="G355" t="s">
        <v>29</v>
      </c>
      <c r="H355">
        <v>148.444</v>
      </c>
      <c r="I355">
        <v>48.434</v>
      </c>
      <c r="J355" t="s">
        <v>33</v>
      </c>
    </row>
    <row r="356" spans="1:10">
      <c r="A356">
        <v>3275757</v>
      </c>
      <c r="B356" t="s">
        <v>392</v>
      </c>
      <c r="C356" t="s">
        <v>53</v>
      </c>
      <c r="D356" t="s">
        <v>29</v>
      </c>
      <c r="E356">
        <v>100.01</v>
      </c>
      <c r="F356">
        <v>16</v>
      </c>
      <c r="G356" t="s">
        <v>28</v>
      </c>
      <c r="H356">
        <v>0</v>
      </c>
      <c r="I356">
        <v>-100.01</v>
      </c>
      <c r="J356" t="s">
        <v>30</v>
      </c>
    </row>
    <row r="357" spans="1:10">
      <c r="A357">
        <v>3275758</v>
      </c>
      <c r="B357" t="s">
        <v>393</v>
      </c>
      <c r="C357" t="s">
        <v>41</v>
      </c>
      <c r="D357" t="s">
        <v>42</v>
      </c>
      <c r="E357">
        <v>100</v>
      </c>
      <c r="F357">
        <v>11</v>
      </c>
      <c r="G357" t="s">
        <v>29</v>
      </c>
      <c r="H357">
        <v>152.7392</v>
      </c>
      <c r="I357">
        <v>52.7392</v>
      </c>
      <c r="J357" t="s">
        <v>33</v>
      </c>
    </row>
    <row r="358" spans="1:10">
      <c r="A358">
        <v>3275759</v>
      </c>
      <c r="B358" t="s">
        <v>394</v>
      </c>
      <c r="C358" t="s">
        <v>41</v>
      </c>
      <c r="D358" t="s">
        <v>42</v>
      </c>
      <c r="E358">
        <v>100</v>
      </c>
      <c r="F358">
        <v>14</v>
      </c>
      <c r="G358" t="s">
        <v>28</v>
      </c>
      <c r="H358">
        <v>0</v>
      </c>
      <c r="I358">
        <v>-100</v>
      </c>
      <c r="J358" t="s">
        <v>30</v>
      </c>
    </row>
    <row r="359" spans="1:10">
      <c r="A359">
        <v>3275760</v>
      </c>
      <c r="B359" t="s">
        <v>395</v>
      </c>
      <c r="C359" t="s">
        <v>41</v>
      </c>
      <c r="D359" t="s">
        <v>42</v>
      </c>
      <c r="E359">
        <v>100</v>
      </c>
      <c r="F359">
        <v>13</v>
      </c>
      <c r="G359" t="s">
        <v>29</v>
      </c>
      <c r="H359">
        <v>0</v>
      </c>
      <c r="I359">
        <v>-100</v>
      </c>
      <c r="J359" t="s">
        <v>30</v>
      </c>
    </row>
    <row r="360" spans="1:10">
      <c r="A360">
        <v>3275761</v>
      </c>
      <c r="B360" t="s">
        <v>396</v>
      </c>
      <c r="C360" t="s">
        <v>53</v>
      </c>
      <c r="D360" t="s">
        <v>29</v>
      </c>
      <c r="E360">
        <v>100.01</v>
      </c>
      <c r="F360">
        <v>19</v>
      </c>
      <c r="G360" t="s">
        <v>32</v>
      </c>
      <c r="H360">
        <v>148.4324</v>
      </c>
      <c r="I360">
        <v>48.4224</v>
      </c>
      <c r="J360" t="s">
        <v>33</v>
      </c>
    </row>
    <row r="361" spans="1:10">
      <c r="A361">
        <v>3275762</v>
      </c>
      <c r="B361" t="s">
        <v>397</v>
      </c>
      <c r="C361" t="s">
        <v>53</v>
      </c>
      <c r="D361" t="s">
        <v>29</v>
      </c>
      <c r="E361">
        <v>100.01</v>
      </c>
      <c r="F361">
        <v>16</v>
      </c>
      <c r="G361" t="s">
        <v>28</v>
      </c>
      <c r="H361">
        <v>0</v>
      </c>
      <c r="I361">
        <v>-100.01</v>
      </c>
      <c r="J361" t="s">
        <v>30</v>
      </c>
    </row>
    <row r="362" spans="1:10">
      <c r="A362">
        <v>3275763</v>
      </c>
      <c r="B362" t="s">
        <v>398</v>
      </c>
      <c r="C362" t="s">
        <v>53</v>
      </c>
      <c r="D362" t="s">
        <v>29</v>
      </c>
      <c r="E362">
        <v>100.01</v>
      </c>
      <c r="F362">
        <v>13</v>
      </c>
      <c r="G362" t="s">
        <v>29</v>
      </c>
      <c r="H362">
        <v>0</v>
      </c>
      <c r="I362">
        <v>-100.01</v>
      </c>
      <c r="J362" t="s">
        <v>30</v>
      </c>
    </row>
    <row r="363" spans="1:10">
      <c r="A363">
        <v>3275764</v>
      </c>
      <c r="B363" t="s">
        <v>399</v>
      </c>
      <c r="C363" t="s">
        <v>53</v>
      </c>
      <c r="D363" t="s">
        <v>29</v>
      </c>
      <c r="E363">
        <v>100.01</v>
      </c>
      <c r="F363">
        <v>14</v>
      </c>
      <c r="G363" t="s">
        <v>28</v>
      </c>
      <c r="H363">
        <v>0</v>
      </c>
      <c r="I363">
        <v>-100.01</v>
      </c>
      <c r="J363" t="s">
        <v>30</v>
      </c>
    </row>
    <row r="364" spans="1:10">
      <c r="A364">
        <v>3275765</v>
      </c>
      <c r="B364" t="s">
        <v>400</v>
      </c>
      <c r="C364" t="s">
        <v>41</v>
      </c>
      <c r="D364" t="s">
        <v>42</v>
      </c>
      <c r="E364">
        <v>100</v>
      </c>
      <c r="F364">
        <v>8</v>
      </c>
      <c r="G364" t="s">
        <v>42</v>
      </c>
      <c r="H364">
        <v>152.7624</v>
      </c>
      <c r="I364">
        <v>52.7624</v>
      </c>
      <c r="J364" t="s">
        <v>33</v>
      </c>
    </row>
    <row r="365" spans="1:10">
      <c r="A365">
        <v>3275766</v>
      </c>
      <c r="B365" t="s">
        <v>401</v>
      </c>
      <c r="C365" t="s">
        <v>41</v>
      </c>
      <c r="D365" t="s">
        <v>42</v>
      </c>
      <c r="E365">
        <v>100</v>
      </c>
      <c r="F365">
        <v>14</v>
      </c>
      <c r="G365" t="s">
        <v>28</v>
      </c>
      <c r="H365">
        <v>0</v>
      </c>
      <c r="I365">
        <v>-100</v>
      </c>
      <c r="J365" t="s">
        <v>30</v>
      </c>
    </row>
    <row r="366" spans="1:10">
      <c r="A366">
        <v>3275767</v>
      </c>
      <c r="B366" t="s">
        <v>402</v>
      </c>
      <c r="C366" t="s">
        <v>27</v>
      </c>
      <c r="D366" t="s">
        <v>28</v>
      </c>
      <c r="E366">
        <v>100.01</v>
      </c>
      <c r="F366">
        <v>5</v>
      </c>
      <c r="G366" t="s">
        <v>29</v>
      </c>
      <c r="H366">
        <v>0</v>
      </c>
      <c r="I366">
        <v>-100.01</v>
      </c>
      <c r="J366" t="s">
        <v>30</v>
      </c>
    </row>
    <row r="367" spans="1:10">
      <c r="A367">
        <v>3275768</v>
      </c>
      <c r="B367" t="s">
        <v>403</v>
      </c>
      <c r="C367" t="s">
        <v>53</v>
      </c>
      <c r="D367" t="s">
        <v>29</v>
      </c>
      <c r="E367">
        <v>100.01</v>
      </c>
      <c r="F367">
        <v>19</v>
      </c>
      <c r="G367" t="s">
        <v>32</v>
      </c>
      <c r="H367">
        <v>148.4324</v>
      </c>
      <c r="I367">
        <v>48.4224</v>
      </c>
      <c r="J367" t="s">
        <v>33</v>
      </c>
    </row>
    <row r="368" spans="1:10">
      <c r="A368">
        <v>3275769</v>
      </c>
      <c r="B368" t="s">
        <v>404</v>
      </c>
      <c r="C368" t="s">
        <v>65</v>
      </c>
      <c r="D368" t="s">
        <v>32</v>
      </c>
      <c r="E368">
        <v>100</v>
      </c>
      <c r="F368">
        <v>7</v>
      </c>
      <c r="G368" t="s">
        <v>29</v>
      </c>
      <c r="H368">
        <v>152.7392</v>
      </c>
      <c r="I368">
        <v>52.7392</v>
      </c>
      <c r="J368" t="s">
        <v>33</v>
      </c>
    </row>
    <row r="369" spans="1:10">
      <c r="A369">
        <v>3275770</v>
      </c>
      <c r="B369" t="s">
        <v>405</v>
      </c>
      <c r="C369" t="s">
        <v>65</v>
      </c>
      <c r="D369" t="s">
        <v>32</v>
      </c>
      <c r="E369">
        <v>100</v>
      </c>
      <c r="F369">
        <v>16</v>
      </c>
      <c r="G369" t="s">
        <v>28</v>
      </c>
      <c r="H369">
        <v>152.7392</v>
      </c>
      <c r="I369">
        <v>52.7392</v>
      </c>
      <c r="J369" t="s">
        <v>33</v>
      </c>
    </row>
    <row r="370" spans="1:10">
      <c r="A370">
        <v>3275771</v>
      </c>
      <c r="B370" t="s">
        <v>406</v>
      </c>
      <c r="C370" t="s">
        <v>65</v>
      </c>
      <c r="D370" t="s">
        <v>32</v>
      </c>
      <c r="E370">
        <v>100</v>
      </c>
      <c r="F370">
        <v>16</v>
      </c>
      <c r="G370" t="s">
        <v>28</v>
      </c>
      <c r="H370">
        <v>152.7392</v>
      </c>
      <c r="I370">
        <v>52.7392</v>
      </c>
      <c r="J370" t="s">
        <v>33</v>
      </c>
    </row>
    <row r="371" spans="1:10">
      <c r="A371">
        <v>3275772</v>
      </c>
      <c r="B371" t="s">
        <v>407</v>
      </c>
      <c r="C371" t="s">
        <v>65</v>
      </c>
      <c r="D371" t="s">
        <v>32</v>
      </c>
      <c r="E371">
        <v>100</v>
      </c>
      <c r="F371">
        <v>9</v>
      </c>
      <c r="G371" t="s">
        <v>29</v>
      </c>
      <c r="H371">
        <v>152.7392</v>
      </c>
      <c r="I371">
        <v>52.7392</v>
      </c>
      <c r="J371" t="s">
        <v>33</v>
      </c>
    </row>
    <row r="372" spans="1:10">
      <c r="A372">
        <v>3275773</v>
      </c>
      <c r="B372" t="s">
        <v>408</v>
      </c>
      <c r="C372" t="s">
        <v>65</v>
      </c>
      <c r="D372" t="s">
        <v>32</v>
      </c>
      <c r="E372">
        <v>100</v>
      </c>
      <c r="F372">
        <v>16</v>
      </c>
      <c r="G372" t="s">
        <v>28</v>
      </c>
      <c r="H372">
        <v>152.7392</v>
      </c>
      <c r="I372">
        <v>52.7392</v>
      </c>
      <c r="J372" t="s">
        <v>33</v>
      </c>
    </row>
    <row r="373" spans="1:10">
      <c r="A373">
        <v>3275774</v>
      </c>
      <c r="B373" t="s">
        <v>409</v>
      </c>
      <c r="C373" t="s">
        <v>27</v>
      </c>
      <c r="D373" t="s">
        <v>28</v>
      </c>
      <c r="E373">
        <v>100.01</v>
      </c>
      <c r="F373">
        <v>16</v>
      </c>
      <c r="G373" t="s">
        <v>28</v>
      </c>
      <c r="H373">
        <v>148.444</v>
      </c>
      <c r="I373">
        <v>48.434</v>
      </c>
      <c r="J373" t="s">
        <v>33</v>
      </c>
    </row>
    <row r="374" spans="1:10">
      <c r="A374">
        <v>3275775</v>
      </c>
      <c r="B374" t="s">
        <v>410</v>
      </c>
      <c r="C374" t="s">
        <v>27</v>
      </c>
      <c r="D374" t="s">
        <v>28</v>
      </c>
      <c r="E374">
        <v>100.01</v>
      </c>
      <c r="F374">
        <v>5</v>
      </c>
      <c r="G374" t="s">
        <v>29</v>
      </c>
      <c r="H374">
        <v>0</v>
      </c>
      <c r="I374">
        <v>-100.01</v>
      </c>
      <c r="J374" t="s">
        <v>30</v>
      </c>
    </row>
    <row r="375" spans="1:10">
      <c r="A375">
        <v>3275776</v>
      </c>
      <c r="B375" t="s">
        <v>411</v>
      </c>
      <c r="C375" t="s">
        <v>27</v>
      </c>
      <c r="D375" t="s">
        <v>28</v>
      </c>
      <c r="E375">
        <v>100.01</v>
      </c>
      <c r="F375">
        <v>14</v>
      </c>
      <c r="G375" t="s">
        <v>28</v>
      </c>
      <c r="H375">
        <v>0</v>
      </c>
      <c r="I375">
        <v>-100.01</v>
      </c>
      <c r="J375" t="s">
        <v>30</v>
      </c>
    </row>
    <row r="376" spans="1:10">
      <c r="A376">
        <v>3275777</v>
      </c>
      <c r="B376" t="s">
        <v>412</v>
      </c>
      <c r="C376" t="s">
        <v>27</v>
      </c>
      <c r="D376" t="s">
        <v>28</v>
      </c>
      <c r="E376">
        <v>100.01</v>
      </c>
      <c r="F376">
        <v>11</v>
      </c>
      <c r="G376" t="s">
        <v>29</v>
      </c>
      <c r="H376">
        <v>0</v>
      </c>
      <c r="I376">
        <v>-100.01</v>
      </c>
      <c r="J376" t="s">
        <v>30</v>
      </c>
    </row>
    <row r="377" spans="1:10">
      <c r="A377">
        <v>3275778</v>
      </c>
      <c r="B377" t="s">
        <v>413</v>
      </c>
      <c r="C377" t="s">
        <v>27</v>
      </c>
      <c r="D377" t="s">
        <v>28</v>
      </c>
      <c r="E377">
        <v>100.01</v>
      </c>
      <c r="F377">
        <v>15</v>
      </c>
      <c r="G377" t="s">
        <v>32</v>
      </c>
      <c r="H377">
        <v>148.4324</v>
      </c>
      <c r="I377">
        <v>48.4224</v>
      </c>
      <c r="J377" t="s">
        <v>33</v>
      </c>
    </row>
    <row r="378" spans="1:10">
      <c r="A378">
        <v>3275779</v>
      </c>
      <c r="B378" t="s">
        <v>414</v>
      </c>
      <c r="C378" t="s">
        <v>27</v>
      </c>
      <c r="D378" t="s">
        <v>28</v>
      </c>
      <c r="E378">
        <v>100.01</v>
      </c>
      <c r="F378">
        <v>8</v>
      </c>
      <c r="G378" t="s">
        <v>42</v>
      </c>
      <c r="H378">
        <v>148.4324</v>
      </c>
      <c r="I378">
        <v>48.4224</v>
      </c>
      <c r="J378" t="s">
        <v>33</v>
      </c>
    </row>
    <row r="379" spans="1:10">
      <c r="A379">
        <v>3275780</v>
      </c>
      <c r="B379" t="s">
        <v>415</v>
      </c>
      <c r="C379" t="s">
        <v>27</v>
      </c>
      <c r="D379" t="s">
        <v>28</v>
      </c>
      <c r="E379">
        <v>100.01</v>
      </c>
      <c r="F379">
        <v>9</v>
      </c>
      <c r="G379" t="s">
        <v>29</v>
      </c>
      <c r="H379">
        <v>0</v>
      </c>
      <c r="I379">
        <v>-100.01</v>
      </c>
      <c r="J379" t="s">
        <v>30</v>
      </c>
    </row>
    <row r="380" spans="1:10">
      <c r="A380">
        <v>3275781</v>
      </c>
      <c r="B380" t="s">
        <v>416</v>
      </c>
      <c r="C380" t="s">
        <v>65</v>
      </c>
      <c r="D380" t="s">
        <v>32</v>
      </c>
      <c r="E380">
        <v>100</v>
      </c>
      <c r="F380">
        <v>13</v>
      </c>
      <c r="G380" t="s">
        <v>29</v>
      </c>
      <c r="H380">
        <v>0</v>
      </c>
      <c r="I380">
        <v>-100</v>
      </c>
      <c r="J380" t="s">
        <v>30</v>
      </c>
    </row>
    <row r="381" spans="1:10">
      <c r="A381">
        <v>3275782</v>
      </c>
      <c r="B381" t="s">
        <v>417</v>
      </c>
      <c r="C381" t="s">
        <v>65</v>
      </c>
      <c r="D381" t="s">
        <v>32</v>
      </c>
      <c r="E381">
        <v>100</v>
      </c>
      <c r="F381">
        <v>10</v>
      </c>
      <c r="G381" t="s">
        <v>42</v>
      </c>
      <c r="H381">
        <v>0</v>
      </c>
      <c r="I381">
        <v>-100</v>
      </c>
      <c r="J381" t="s">
        <v>30</v>
      </c>
    </row>
    <row r="382" spans="1:10">
      <c r="A382">
        <v>3275783</v>
      </c>
      <c r="B382" t="s">
        <v>418</v>
      </c>
      <c r="C382" t="s">
        <v>53</v>
      </c>
      <c r="D382" t="s">
        <v>29</v>
      </c>
      <c r="E382">
        <v>100.01</v>
      </c>
      <c r="F382">
        <v>20</v>
      </c>
      <c r="G382" t="s">
        <v>28</v>
      </c>
      <c r="H382">
        <v>0</v>
      </c>
      <c r="I382">
        <v>-100.01</v>
      </c>
      <c r="J382" t="s">
        <v>30</v>
      </c>
    </row>
    <row r="383" spans="1:10">
      <c r="A383">
        <v>3275784</v>
      </c>
      <c r="B383" t="s">
        <v>419</v>
      </c>
      <c r="C383" t="s">
        <v>27</v>
      </c>
      <c r="D383" t="s">
        <v>28</v>
      </c>
      <c r="E383">
        <v>100.01</v>
      </c>
      <c r="F383">
        <v>7</v>
      </c>
      <c r="G383" t="s">
        <v>29</v>
      </c>
      <c r="H383">
        <v>0</v>
      </c>
      <c r="I383">
        <v>-100.01</v>
      </c>
      <c r="J383" t="s">
        <v>30</v>
      </c>
    </row>
    <row r="384" spans="1:10">
      <c r="A384">
        <v>3275785</v>
      </c>
      <c r="B384" t="s">
        <v>420</v>
      </c>
      <c r="C384" t="s">
        <v>53</v>
      </c>
      <c r="D384" t="s">
        <v>29</v>
      </c>
      <c r="E384">
        <v>100.01</v>
      </c>
      <c r="F384">
        <v>17</v>
      </c>
      <c r="G384" t="s">
        <v>32</v>
      </c>
      <c r="H384">
        <v>148.4324</v>
      </c>
      <c r="I384">
        <v>48.4224</v>
      </c>
      <c r="J384" t="s">
        <v>33</v>
      </c>
    </row>
    <row r="385" spans="1:10">
      <c r="A385">
        <v>3275786</v>
      </c>
      <c r="B385" t="s">
        <v>421</v>
      </c>
      <c r="C385" t="s">
        <v>65</v>
      </c>
      <c r="D385" t="s">
        <v>32</v>
      </c>
      <c r="E385">
        <v>100</v>
      </c>
      <c r="F385">
        <v>10</v>
      </c>
      <c r="G385" t="s">
        <v>42</v>
      </c>
      <c r="H385">
        <v>0</v>
      </c>
      <c r="I385">
        <v>-100</v>
      </c>
      <c r="J385" t="s">
        <v>30</v>
      </c>
    </row>
    <row r="386" spans="1:10">
      <c r="A386">
        <v>3275787</v>
      </c>
      <c r="B386" t="s">
        <v>422</v>
      </c>
      <c r="C386" t="s">
        <v>41</v>
      </c>
      <c r="D386" t="s">
        <v>42</v>
      </c>
      <c r="E386">
        <v>100</v>
      </c>
      <c r="F386">
        <v>19</v>
      </c>
      <c r="G386" t="s">
        <v>32</v>
      </c>
      <c r="H386">
        <v>0</v>
      </c>
      <c r="I386">
        <v>-100</v>
      </c>
      <c r="J386" t="s">
        <v>30</v>
      </c>
    </row>
    <row r="387" spans="1:10">
      <c r="A387">
        <v>3275788</v>
      </c>
      <c r="B387" t="s">
        <v>423</v>
      </c>
      <c r="C387" t="s">
        <v>53</v>
      </c>
      <c r="D387" t="s">
        <v>29</v>
      </c>
      <c r="E387">
        <v>100.01</v>
      </c>
      <c r="F387">
        <v>20</v>
      </c>
      <c r="G387" t="s">
        <v>28</v>
      </c>
      <c r="H387">
        <v>0</v>
      </c>
      <c r="I387">
        <v>-100.01</v>
      </c>
      <c r="J387" t="s">
        <v>30</v>
      </c>
    </row>
    <row r="388" spans="1:10">
      <c r="A388">
        <v>3275789</v>
      </c>
      <c r="B388" t="s">
        <v>424</v>
      </c>
      <c r="C388" t="s">
        <v>27</v>
      </c>
      <c r="D388" t="s">
        <v>28</v>
      </c>
      <c r="E388">
        <v>100.01</v>
      </c>
      <c r="F388">
        <v>18</v>
      </c>
      <c r="G388" t="s">
        <v>28</v>
      </c>
      <c r="H388">
        <v>148.444</v>
      </c>
      <c r="I388">
        <v>48.434</v>
      </c>
      <c r="J388" t="s">
        <v>33</v>
      </c>
    </row>
    <row r="389" spans="1:10">
      <c r="A389">
        <v>3275790</v>
      </c>
      <c r="B389" t="s">
        <v>425</v>
      </c>
      <c r="C389" t="s">
        <v>27</v>
      </c>
      <c r="D389" t="s">
        <v>28</v>
      </c>
      <c r="E389">
        <v>100.01</v>
      </c>
      <c r="F389">
        <v>9</v>
      </c>
      <c r="G389" t="s">
        <v>29</v>
      </c>
      <c r="H389">
        <v>0</v>
      </c>
      <c r="I389">
        <v>-100.01</v>
      </c>
      <c r="J389" t="s">
        <v>30</v>
      </c>
    </row>
    <row r="390" spans="1:10">
      <c r="A390">
        <v>3275791</v>
      </c>
      <c r="B390" t="s">
        <v>426</v>
      </c>
      <c r="C390" t="s">
        <v>65</v>
      </c>
      <c r="D390" t="s">
        <v>32</v>
      </c>
      <c r="E390">
        <v>100</v>
      </c>
      <c r="F390">
        <v>16</v>
      </c>
      <c r="G390" t="s">
        <v>28</v>
      </c>
      <c r="H390">
        <v>152.7392</v>
      </c>
      <c r="I390">
        <v>52.7392</v>
      </c>
      <c r="J390" t="s">
        <v>33</v>
      </c>
    </row>
    <row r="391" spans="1:10">
      <c r="A391">
        <v>3275792</v>
      </c>
      <c r="B391" t="s">
        <v>427</v>
      </c>
      <c r="C391" t="s">
        <v>65</v>
      </c>
      <c r="D391" t="s">
        <v>32</v>
      </c>
      <c r="E391">
        <v>100</v>
      </c>
      <c r="F391">
        <v>18</v>
      </c>
      <c r="G391" t="s">
        <v>28</v>
      </c>
      <c r="H391">
        <v>152.7392</v>
      </c>
      <c r="I391">
        <v>52.7392</v>
      </c>
      <c r="J391" t="s">
        <v>33</v>
      </c>
    </row>
    <row r="392" spans="1:10">
      <c r="A392">
        <v>3275793</v>
      </c>
      <c r="B392" t="s">
        <v>428</v>
      </c>
      <c r="C392" t="s">
        <v>27</v>
      </c>
      <c r="D392" t="s">
        <v>28</v>
      </c>
      <c r="E392">
        <v>100.01</v>
      </c>
      <c r="F392">
        <v>12</v>
      </c>
      <c r="G392" t="s">
        <v>42</v>
      </c>
      <c r="H392">
        <v>148.4324</v>
      </c>
      <c r="I392">
        <v>48.4224</v>
      </c>
      <c r="J392" t="s">
        <v>33</v>
      </c>
    </row>
    <row r="393" spans="1:10">
      <c r="A393">
        <v>3275794</v>
      </c>
      <c r="B393" t="s">
        <v>429</v>
      </c>
      <c r="C393" t="s">
        <v>27</v>
      </c>
      <c r="D393" t="s">
        <v>28</v>
      </c>
      <c r="E393">
        <v>100.01</v>
      </c>
      <c r="F393">
        <v>10</v>
      </c>
      <c r="G393" t="s">
        <v>42</v>
      </c>
      <c r="H393">
        <v>148.4324</v>
      </c>
      <c r="I393">
        <v>48.4224</v>
      </c>
      <c r="J393" t="s">
        <v>33</v>
      </c>
    </row>
    <row r="394" spans="1:10">
      <c r="A394">
        <v>3275795</v>
      </c>
      <c r="B394" t="s">
        <v>430</v>
      </c>
      <c r="C394" t="s">
        <v>27</v>
      </c>
      <c r="D394" t="s">
        <v>28</v>
      </c>
      <c r="E394">
        <v>100.01</v>
      </c>
      <c r="F394">
        <v>10</v>
      </c>
      <c r="G394" t="s">
        <v>42</v>
      </c>
      <c r="H394">
        <v>148.4324</v>
      </c>
      <c r="I394">
        <v>48.4224</v>
      </c>
      <c r="J394" t="s">
        <v>33</v>
      </c>
    </row>
    <row r="395" spans="1:10">
      <c r="A395">
        <v>3275796</v>
      </c>
      <c r="B395" t="s">
        <v>431</v>
      </c>
      <c r="C395" t="s">
        <v>41</v>
      </c>
      <c r="D395" t="s">
        <v>42</v>
      </c>
      <c r="E395">
        <v>100</v>
      </c>
      <c r="F395">
        <v>19</v>
      </c>
      <c r="G395" t="s">
        <v>32</v>
      </c>
      <c r="H395">
        <v>0</v>
      </c>
      <c r="I395">
        <v>-100</v>
      </c>
      <c r="J395" t="s">
        <v>30</v>
      </c>
    </row>
    <row r="396" spans="1:10">
      <c r="A396">
        <v>3275797</v>
      </c>
      <c r="B396" t="s">
        <v>432</v>
      </c>
      <c r="C396" t="s">
        <v>41</v>
      </c>
      <c r="D396" t="s">
        <v>42</v>
      </c>
      <c r="E396">
        <v>100</v>
      </c>
      <c r="F396">
        <v>12</v>
      </c>
      <c r="G396" t="s">
        <v>42</v>
      </c>
      <c r="H396">
        <v>152.7624</v>
      </c>
      <c r="I396">
        <v>52.7624</v>
      </c>
      <c r="J396" t="s">
        <v>33</v>
      </c>
    </row>
    <row r="397" spans="1:10">
      <c r="A397">
        <v>3275798</v>
      </c>
      <c r="B397" t="s">
        <v>433</v>
      </c>
      <c r="C397" t="s">
        <v>41</v>
      </c>
      <c r="D397" t="s">
        <v>42</v>
      </c>
      <c r="E397">
        <v>100</v>
      </c>
      <c r="F397">
        <v>14</v>
      </c>
      <c r="G397" t="s">
        <v>28</v>
      </c>
      <c r="H397">
        <v>0</v>
      </c>
      <c r="I397">
        <v>-100</v>
      </c>
      <c r="J397" t="s">
        <v>30</v>
      </c>
    </row>
    <row r="398" spans="1:10">
      <c r="A398">
        <v>3275799</v>
      </c>
      <c r="B398" t="s">
        <v>434</v>
      </c>
      <c r="C398" t="s">
        <v>41</v>
      </c>
      <c r="D398" t="s">
        <v>42</v>
      </c>
      <c r="E398">
        <v>100</v>
      </c>
      <c r="F398">
        <v>20</v>
      </c>
      <c r="G398" t="s">
        <v>28</v>
      </c>
      <c r="H398">
        <v>152.7392</v>
      </c>
      <c r="I398">
        <v>52.7392</v>
      </c>
      <c r="J398" t="s">
        <v>33</v>
      </c>
    </row>
    <row r="399" spans="1:10">
      <c r="A399">
        <v>3275800</v>
      </c>
      <c r="B399" t="s">
        <v>435</v>
      </c>
      <c r="C399" t="s">
        <v>41</v>
      </c>
      <c r="D399" t="s">
        <v>42</v>
      </c>
      <c r="E399">
        <v>100</v>
      </c>
      <c r="F399">
        <v>22</v>
      </c>
      <c r="G399" t="s">
        <v>28</v>
      </c>
      <c r="H399">
        <v>152.7392</v>
      </c>
      <c r="I399">
        <v>52.7392</v>
      </c>
      <c r="J399" t="s">
        <v>33</v>
      </c>
    </row>
    <row r="400" spans="1:10">
      <c r="A400">
        <v>3275801</v>
      </c>
      <c r="B400" t="s">
        <v>436</v>
      </c>
      <c r="C400" t="s">
        <v>27</v>
      </c>
      <c r="D400" t="s">
        <v>28</v>
      </c>
      <c r="E400">
        <v>100.01</v>
      </c>
      <c r="F400">
        <v>11</v>
      </c>
      <c r="G400" t="s">
        <v>29</v>
      </c>
      <c r="H400">
        <v>0</v>
      </c>
      <c r="I400">
        <v>-100.01</v>
      </c>
      <c r="J400" t="s">
        <v>30</v>
      </c>
    </row>
    <row r="401" spans="1:10">
      <c r="A401">
        <v>3275802</v>
      </c>
      <c r="B401" t="s">
        <v>437</v>
      </c>
      <c r="C401" t="s">
        <v>41</v>
      </c>
      <c r="D401" t="s">
        <v>42</v>
      </c>
      <c r="E401">
        <v>100</v>
      </c>
      <c r="F401">
        <v>12</v>
      </c>
      <c r="G401" t="s">
        <v>42</v>
      </c>
      <c r="H401">
        <v>152.7624</v>
      </c>
      <c r="I401">
        <v>52.7624</v>
      </c>
      <c r="J401" t="s">
        <v>33</v>
      </c>
    </row>
    <row r="402" spans="1:10">
      <c r="A402">
        <v>3275803</v>
      </c>
      <c r="B402" t="s">
        <v>438</v>
      </c>
      <c r="C402" t="s">
        <v>41</v>
      </c>
      <c r="D402" t="s">
        <v>42</v>
      </c>
      <c r="E402">
        <v>100</v>
      </c>
      <c r="F402">
        <v>15</v>
      </c>
      <c r="G402" t="s">
        <v>32</v>
      </c>
      <c r="H402">
        <v>0</v>
      </c>
      <c r="I402">
        <v>-100</v>
      </c>
      <c r="J402" t="s">
        <v>30</v>
      </c>
    </row>
    <row r="403" spans="1:10">
      <c r="A403">
        <v>3275804</v>
      </c>
      <c r="B403" t="s">
        <v>439</v>
      </c>
      <c r="C403" t="s">
        <v>41</v>
      </c>
      <c r="D403" t="s">
        <v>42</v>
      </c>
      <c r="E403">
        <v>100</v>
      </c>
      <c r="F403">
        <v>15</v>
      </c>
      <c r="G403" t="s">
        <v>32</v>
      </c>
      <c r="H403">
        <v>0</v>
      </c>
      <c r="I403">
        <v>-100</v>
      </c>
      <c r="J403" t="s">
        <v>30</v>
      </c>
    </row>
    <row r="404" spans="1:10">
      <c r="A404">
        <v>3275805</v>
      </c>
      <c r="B404" t="s">
        <v>440</v>
      </c>
      <c r="C404" t="s">
        <v>27</v>
      </c>
      <c r="D404" t="s">
        <v>28</v>
      </c>
      <c r="E404">
        <v>100.01</v>
      </c>
      <c r="F404">
        <v>13</v>
      </c>
      <c r="G404" t="s">
        <v>29</v>
      </c>
      <c r="H404">
        <v>0</v>
      </c>
      <c r="I404">
        <v>-100.01</v>
      </c>
      <c r="J404" t="s">
        <v>30</v>
      </c>
    </row>
    <row r="405" spans="1:10">
      <c r="A405">
        <v>3275806</v>
      </c>
      <c r="B405" t="s">
        <v>441</v>
      </c>
      <c r="C405" t="s">
        <v>27</v>
      </c>
      <c r="D405" t="s">
        <v>28</v>
      </c>
      <c r="E405">
        <v>100.01</v>
      </c>
      <c r="F405">
        <v>11</v>
      </c>
      <c r="G405" t="s">
        <v>29</v>
      </c>
      <c r="H405">
        <v>0</v>
      </c>
      <c r="I405">
        <v>-100.01</v>
      </c>
      <c r="J405" t="s">
        <v>30</v>
      </c>
    </row>
    <row r="406" spans="1:10">
      <c r="A406">
        <v>3275807</v>
      </c>
      <c r="B406" t="s">
        <v>442</v>
      </c>
      <c r="C406" t="s">
        <v>27</v>
      </c>
      <c r="D406" t="s">
        <v>28</v>
      </c>
      <c r="E406">
        <v>100.01</v>
      </c>
      <c r="F406">
        <v>21</v>
      </c>
      <c r="G406" t="s">
        <v>32</v>
      </c>
      <c r="H406">
        <v>148.4324</v>
      </c>
      <c r="I406">
        <v>48.4224</v>
      </c>
      <c r="J406" t="s">
        <v>33</v>
      </c>
    </row>
    <row r="407" spans="1:10">
      <c r="A407">
        <v>3275808</v>
      </c>
      <c r="B407" t="s">
        <v>443</v>
      </c>
      <c r="C407" t="s">
        <v>27</v>
      </c>
      <c r="D407" t="s">
        <v>28</v>
      </c>
      <c r="E407">
        <v>100.01</v>
      </c>
      <c r="F407">
        <v>12</v>
      </c>
      <c r="G407" t="s">
        <v>42</v>
      </c>
      <c r="H407">
        <v>148.4324</v>
      </c>
      <c r="I407">
        <v>48.4224</v>
      </c>
      <c r="J407" t="s">
        <v>33</v>
      </c>
    </row>
    <row r="408" spans="1:10">
      <c r="A408">
        <v>3275809</v>
      </c>
      <c r="B408" t="s">
        <v>444</v>
      </c>
      <c r="C408" t="s">
        <v>27</v>
      </c>
      <c r="D408" t="s">
        <v>28</v>
      </c>
      <c r="E408">
        <v>100.01</v>
      </c>
      <c r="F408">
        <v>13</v>
      </c>
      <c r="G408" t="s">
        <v>29</v>
      </c>
      <c r="H408">
        <v>0</v>
      </c>
      <c r="I408">
        <v>-100.01</v>
      </c>
      <c r="J408" t="s">
        <v>30</v>
      </c>
    </row>
    <row r="409" spans="1:10">
      <c r="A409">
        <v>3275810</v>
      </c>
      <c r="B409" t="s">
        <v>445</v>
      </c>
      <c r="C409" t="s">
        <v>27</v>
      </c>
      <c r="D409" t="s">
        <v>28</v>
      </c>
      <c r="E409">
        <v>100.01</v>
      </c>
      <c r="F409">
        <v>19</v>
      </c>
      <c r="G409" t="s">
        <v>32</v>
      </c>
      <c r="H409">
        <v>148.4324</v>
      </c>
      <c r="I409">
        <v>48.4224</v>
      </c>
      <c r="J409" t="s">
        <v>33</v>
      </c>
    </row>
    <row r="410" spans="1:10">
      <c r="A410">
        <v>3275811</v>
      </c>
      <c r="B410" t="s">
        <v>446</v>
      </c>
      <c r="C410" t="s">
        <v>27</v>
      </c>
      <c r="D410" t="s">
        <v>28</v>
      </c>
      <c r="E410">
        <v>100.01</v>
      </c>
      <c r="F410">
        <v>16</v>
      </c>
      <c r="G410" t="s">
        <v>28</v>
      </c>
      <c r="H410">
        <v>148.444</v>
      </c>
      <c r="I410">
        <v>48.434</v>
      </c>
      <c r="J410" t="s">
        <v>33</v>
      </c>
    </row>
    <row r="411" spans="1:10">
      <c r="A411">
        <v>3275812</v>
      </c>
      <c r="B411" t="s">
        <v>447</v>
      </c>
      <c r="C411" t="s">
        <v>27</v>
      </c>
      <c r="D411" t="s">
        <v>28</v>
      </c>
      <c r="E411">
        <v>100.01</v>
      </c>
      <c r="F411">
        <v>2</v>
      </c>
      <c r="G411" t="s">
        <v>42</v>
      </c>
      <c r="H411">
        <v>148.4324</v>
      </c>
      <c r="I411">
        <v>48.4224</v>
      </c>
      <c r="J411" t="s">
        <v>33</v>
      </c>
    </row>
    <row r="412" spans="1:10">
      <c r="A412">
        <v>3275813</v>
      </c>
      <c r="B412" t="s">
        <v>448</v>
      </c>
      <c r="C412" t="s">
        <v>27</v>
      </c>
      <c r="D412" t="s">
        <v>28</v>
      </c>
      <c r="E412">
        <v>100.01</v>
      </c>
      <c r="F412">
        <v>19</v>
      </c>
      <c r="G412" t="s">
        <v>32</v>
      </c>
      <c r="H412">
        <v>148.4324</v>
      </c>
      <c r="I412">
        <v>48.4224</v>
      </c>
      <c r="J412" t="s">
        <v>33</v>
      </c>
    </row>
    <row r="413" spans="1:10">
      <c r="A413">
        <v>3275814</v>
      </c>
      <c r="B413" t="s">
        <v>449</v>
      </c>
      <c r="C413" t="s">
        <v>27</v>
      </c>
      <c r="D413" t="s">
        <v>28</v>
      </c>
      <c r="E413">
        <v>100.01</v>
      </c>
      <c r="F413">
        <v>5</v>
      </c>
      <c r="G413" t="s">
        <v>29</v>
      </c>
      <c r="H413">
        <v>0</v>
      </c>
      <c r="I413">
        <v>-100.01</v>
      </c>
      <c r="J413" t="s">
        <v>30</v>
      </c>
    </row>
    <row r="414" spans="1:10">
      <c r="A414">
        <v>3275815</v>
      </c>
      <c r="B414" t="s">
        <v>450</v>
      </c>
      <c r="C414" t="s">
        <v>41</v>
      </c>
      <c r="D414" t="s">
        <v>42</v>
      </c>
      <c r="E414">
        <v>100</v>
      </c>
      <c r="F414">
        <v>17</v>
      </c>
      <c r="G414" t="s">
        <v>32</v>
      </c>
      <c r="H414">
        <v>0</v>
      </c>
      <c r="I414">
        <v>-100</v>
      </c>
      <c r="J414" t="s">
        <v>30</v>
      </c>
    </row>
    <row r="415" spans="1:10">
      <c r="A415">
        <v>3275816</v>
      </c>
      <c r="B415" t="s">
        <v>451</v>
      </c>
      <c r="C415" t="s">
        <v>27</v>
      </c>
      <c r="D415" t="s">
        <v>28</v>
      </c>
      <c r="E415">
        <v>100.01</v>
      </c>
      <c r="F415">
        <v>22</v>
      </c>
      <c r="G415" t="s">
        <v>28</v>
      </c>
      <c r="H415">
        <v>148.444</v>
      </c>
      <c r="I415">
        <v>48.434</v>
      </c>
      <c r="J415" t="s">
        <v>33</v>
      </c>
    </row>
    <row r="416" spans="1:10">
      <c r="A416">
        <v>3275817</v>
      </c>
      <c r="B416" t="s">
        <v>452</v>
      </c>
      <c r="C416" t="s">
        <v>27</v>
      </c>
      <c r="D416" t="s">
        <v>28</v>
      </c>
      <c r="E416">
        <v>100.01</v>
      </c>
      <c r="F416">
        <v>13</v>
      </c>
      <c r="G416" t="s">
        <v>29</v>
      </c>
      <c r="H416">
        <v>0</v>
      </c>
      <c r="I416">
        <v>-100.01</v>
      </c>
      <c r="J416" t="s">
        <v>30</v>
      </c>
    </row>
    <row r="417" spans="1:10">
      <c r="A417">
        <v>3275818</v>
      </c>
      <c r="B417" t="s">
        <v>453</v>
      </c>
      <c r="C417" t="s">
        <v>53</v>
      </c>
      <c r="D417" t="s">
        <v>29</v>
      </c>
      <c r="E417">
        <v>100.01</v>
      </c>
      <c r="F417">
        <v>17</v>
      </c>
      <c r="G417" t="s">
        <v>32</v>
      </c>
      <c r="H417">
        <v>148.4324</v>
      </c>
      <c r="I417">
        <v>48.4224</v>
      </c>
      <c r="J417" t="s">
        <v>33</v>
      </c>
    </row>
    <row r="418" spans="1:10">
      <c r="A418">
        <v>3275819</v>
      </c>
      <c r="B418" t="s">
        <v>454</v>
      </c>
      <c r="C418" t="s">
        <v>65</v>
      </c>
      <c r="D418" t="s">
        <v>32</v>
      </c>
      <c r="E418">
        <v>100</v>
      </c>
      <c r="F418">
        <v>9</v>
      </c>
      <c r="G418" t="s">
        <v>29</v>
      </c>
      <c r="H418">
        <v>152.7392</v>
      </c>
      <c r="I418">
        <v>52.7392</v>
      </c>
      <c r="J418" t="s">
        <v>33</v>
      </c>
    </row>
    <row r="419" spans="1:10">
      <c r="A419">
        <v>3275820</v>
      </c>
      <c r="B419" t="s">
        <v>455</v>
      </c>
      <c r="C419" t="s">
        <v>65</v>
      </c>
      <c r="D419" t="s">
        <v>32</v>
      </c>
      <c r="E419">
        <v>100</v>
      </c>
      <c r="F419">
        <v>9</v>
      </c>
      <c r="G419" t="s">
        <v>29</v>
      </c>
      <c r="H419">
        <v>152.7392</v>
      </c>
      <c r="I419">
        <v>52.7392</v>
      </c>
      <c r="J419" t="s">
        <v>33</v>
      </c>
    </row>
    <row r="420" spans="1:10">
      <c r="A420">
        <v>3275821</v>
      </c>
      <c r="B420" t="s">
        <v>456</v>
      </c>
      <c r="C420" t="s">
        <v>65</v>
      </c>
      <c r="D420" t="s">
        <v>32</v>
      </c>
      <c r="E420">
        <v>100</v>
      </c>
      <c r="F420">
        <v>7</v>
      </c>
      <c r="G420" t="s">
        <v>29</v>
      </c>
      <c r="H420">
        <v>152.7392</v>
      </c>
      <c r="I420">
        <v>52.7392</v>
      </c>
      <c r="J420" t="s">
        <v>33</v>
      </c>
    </row>
    <row r="421" spans="1:10">
      <c r="A421">
        <v>3275822</v>
      </c>
      <c r="B421" t="s">
        <v>457</v>
      </c>
      <c r="C421" t="s">
        <v>53</v>
      </c>
      <c r="D421" t="s">
        <v>29</v>
      </c>
      <c r="E421">
        <v>100.01</v>
      </c>
      <c r="F421">
        <v>8</v>
      </c>
      <c r="G421" t="s">
        <v>42</v>
      </c>
      <c r="H421">
        <v>148.4324</v>
      </c>
      <c r="I421">
        <v>48.4224</v>
      </c>
      <c r="J421" t="s">
        <v>33</v>
      </c>
    </row>
    <row r="422" spans="1:10">
      <c r="A422">
        <v>3275823</v>
      </c>
      <c r="B422" t="s">
        <v>458</v>
      </c>
      <c r="C422" t="s">
        <v>53</v>
      </c>
      <c r="D422" t="s">
        <v>29</v>
      </c>
      <c r="E422">
        <v>100.01</v>
      </c>
      <c r="F422">
        <v>10</v>
      </c>
      <c r="G422" t="s">
        <v>42</v>
      </c>
      <c r="H422">
        <v>148.4324</v>
      </c>
      <c r="I422">
        <v>48.4224</v>
      </c>
      <c r="J422" t="s">
        <v>33</v>
      </c>
    </row>
    <row r="423" spans="1:10">
      <c r="A423">
        <v>3275824</v>
      </c>
      <c r="B423" t="s">
        <v>459</v>
      </c>
      <c r="C423" t="s">
        <v>53</v>
      </c>
      <c r="D423" t="s">
        <v>29</v>
      </c>
      <c r="E423">
        <v>100.01</v>
      </c>
      <c r="F423">
        <v>13</v>
      </c>
      <c r="G423" t="s">
        <v>29</v>
      </c>
      <c r="H423">
        <v>0</v>
      </c>
      <c r="I423">
        <v>-100.01</v>
      </c>
      <c r="J423" t="s">
        <v>30</v>
      </c>
    </row>
    <row r="424" spans="1:10">
      <c r="A424">
        <v>3275825</v>
      </c>
      <c r="B424" t="s">
        <v>460</v>
      </c>
      <c r="C424" t="s">
        <v>53</v>
      </c>
      <c r="D424" t="s">
        <v>29</v>
      </c>
      <c r="E424">
        <v>100.01</v>
      </c>
      <c r="F424">
        <v>19</v>
      </c>
      <c r="G424" t="s">
        <v>32</v>
      </c>
      <c r="H424">
        <v>148.4324</v>
      </c>
      <c r="I424">
        <v>48.4224</v>
      </c>
      <c r="J424" t="s">
        <v>33</v>
      </c>
    </row>
    <row r="425" spans="1:10">
      <c r="A425">
        <v>3275826</v>
      </c>
      <c r="B425" t="s">
        <v>461</v>
      </c>
      <c r="C425" t="s">
        <v>53</v>
      </c>
      <c r="D425" t="s">
        <v>29</v>
      </c>
      <c r="E425">
        <v>100.01</v>
      </c>
      <c r="F425">
        <v>15</v>
      </c>
      <c r="G425" t="s">
        <v>32</v>
      </c>
      <c r="H425">
        <v>148.4324</v>
      </c>
      <c r="I425">
        <v>48.4224</v>
      </c>
      <c r="J425" t="s">
        <v>33</v>
      </c>
    </row>
    <row r="426" spans="1:10">
      <c r="A426">
        <v>3275827</v>
      </c>
      <c r="B426" t="s">
        <v>462</v>
      </c>
      <c r="C426" t="s">
        <v>53</v>
      </c>
      <c r="D426" t="s">
        <v>29</v>
      </c>
      <c r="E426">
        <v>100.01</v>
      </c>
      <c r="F426">
        <v>11</v>
      </c>
      <c r="G426" t="s">
        <v>29</v>
      </c>
      <c r="H426">
        <v>148.444</v>
      </c>
      <c r="I426">
        <v>48.434</v>
      </c>
      <c r="J426" t="s">
        <v>33</v>
      </c>
    </row>
    <row r="427" spans="1:10">
      <c r="A427">
        <v>3275828</v>
      </c>
      <c r="B427" t="s">
        <v>463</v>
      </c>
      <c r="C427" t="s">
        <v>53</v>
      </c>
      <c r="D427" t="s">
        <v>29</v>
      </c>
      <c r="E427">
        <v>100.01</v>
      </c>
      <c r="F427">
        <v>18</v>
      </c>
      <c r="G427" t="s">
        <v>28</v>
      </c>
      <c r="H427">
        <v>0</v>
      </c>
      <c r="I427">
        <v>-100.01</v>
      </c>
      <c r="J427" t="s">
        <v>30</v>
      </c>
    </row>
    <row r="428" spans="1:10">
      <c r="A428">
        <v>3275829</v>
      </c>
      <c r="B428" t="s">
        <v>464</v>
      </c>
      <c r="C428" t="s">
        <v>53</v>
      </c>
      <c r="D428" t="s">
        <v>29</v>
      </c>
      <c r="E428">
        <v>100.01</v>
      </c>
      <c r="F428">
        <v>10</v>
      </c>
      <c r="G428" t="s">
        <v>42</v>
      </c>
      <c r="H428">
        <v>148.4324</v>
      </c>
      <c r="I428">
        <v>48.4224</v>
      </c>
      <c r="J428" t="s">
        <v>33</v>
      </c>
    </row>
    <row r="429" spans="1:10">
      <c r="A429">
        <v>3275830</v>
      </c>
      <c r="B429" t="s">
        <v>465</v>
      </c>
      <c r="C429" t="s">
        <v>53</v>
      </c>
      <c r="D429" t="s">
        <v>29</v>
      </c>
      <c r="E429">
        <v>100.01</v>
      </c>
      <c r="F429">
        <v>11</v>
      </c>
      <c r="G429" t="s">
        <v>29</v>
      </c>
      <c r="H429">
        <v>148.444</v>
      </c>
      <c r="I429">
        <v>48.434</v>
      </c>
      <c r="J429" t="s">
        <v>33</v>
      </c>
    </row>
    <row r="430" spans="1:10">
      <c r="A430">
        <v>3275831</v>
      </c>
      <c r="B430" t="s">
        <v>466</v>
      </c>
      <c r="C430" t="s">
        <v>53</v>
      </c>
      <c r="D430" t="s">
        <v>29</v>
      </c>
      <c r="E430">
        <v>100.01</v>
      </c>
      <c r="F430">
        <v>11</v>
      </c>
      <c r="G430" t="s">
        <v>29</v>
      </c>
      <c r="H430">
        <v>148.444</v>
      </c>
      <c r="I430">
        <v>48.434</v>
      </c>
      <c r="J430" t="s">
        <v>33</v>
      </c>
    </row>
    <row r="431" spans="1:10">
      <c r="A431" s="5">
        <v>3275832</v>
      </c>
      <c r="B431" s="5" t="s">
        <v>467</v>
      </c>
      <c r="C431" s="5" t="s">
        <v>53</v>
      </c>
      <c r="D431" s="5" t="s">
        <v>29</v>
      </c>
      <c r="E431" s="5">
        <v>100.01</v>
      </c>
      <c r="F431" s="5">
        <v>17</v>
      </c>
      <c r="G431" s="5" t="s">
        <v>32</v>
      </c>
      <c r="H431" s="5">
        <v>148.4324</v>
      </c>
      <c r="I431" s="5">
        <v>48.4224</v>
      </c>
      <c r="J431" s="5" t="s">
        <v>33</v>
      </c>
    </row>
    <row r="432" spans="1:10">
      <c r="A432">
        <v>3275833</v>
      </c>
      <c r="B432" t="s">
        <v>468</v>
      </c>
      <c r="C432" t="s">
        <v>53</v>
      </c>
      <c r="D432" t="s">
        <v>29</v>
      </c>
      <c r="E432">
        <v>100.01</v>
      </c>
      <c r="F432">
        <v>18</v>
      </c>
      <c r="G432" t="s">
        <v>28</v>
      </c>
      <c r="H432">
        <v>0</v>
      </c>
      <c r="I432">
        <v>-100.01</v>
      </c>
      <c r="J432" t="s">
        <v>30</v>
      </c>
    </row>
    <row r="433" spans="1:10">
      <c r="A433">
        <v>3275834</v>
      </c>
      <c r="B433" t="s">
        <v>469</v>
      </c>
      <c r="C433" t="s">
        <v>53</v>
      </c>
      <c r="D433" t="s">
        <v>29</v>
      </c>
      <c r="E433">
        <v>100.01</v>
      </c>
      <c r="F433">
        <v>15</v>
      </c>
      <c r="G433" t="s">
        <v>32</v>
      </c>
      <c r="H433">
        <v>148.4324</v>
      </c>
      <c r="I433">
        <v>48.4224</v>
      </c>
      <c r="J433" t="s">
        <v>33</v>
      </c>
    </row>
    <row r="434" spans="1:10">
      <c r="A434">
        <v>3275835</v>
      </c>
      <c r="B434" t="s">
        <v>470</v>
      </c>
      <c r="C434" t="s">
        <v>53</v>
      </c>
      <c r="D434" t="s">
        <v>29</v>
      </c>
      <c r="E434">
        <v>100.01</v>
      </c>
      <c r="F434">
        <v>10</v>
      </c>
      <c r="G434" t="s">
        <v>42</v>
      </c>
      <c r="H434">
        <v>148.4324</v>
      </c>
      <c r="I434">
        <v>48.4224</v>
      </c>
      <c r="J434" t="s">
        <v>33</v>
      </c>
    </row>
    <row r="435" spans="1:10">
      <c r="A435">
        <v>3275836</v>
      </c>
      <c r="B435" t="s">
        <v>471</v>
      </c>
      <c r="C435" t="s">
        <v>53</v>
      </c>
      <c r="D435" t="s">
        <v>29</v>
      </c>
      <c r="E435">
        <v>100.01</v>
      </c>
      <c r="F435">
        <v>17</v>
      </c>
      <c r="G435" t="s">
        <v>32</v>
      </c>
      <c r="H435">
        <v>148.4324</v>
      </c>
      <c r="I435">
        <v>48.4224</v>
      </c>
      <c r="J435" t="s">
        <v>33</v>
      </c>
    </row>
    <row r="436" spans="1:10">
      <c r="A436">
        <v>3275837</v>
      </c>
      <c r="B436" t="s">
        <v>472</v>
      </c>
      <c r="C436" t="s">
        <v>53</v>
      </c>
      <c r="D436" t="s">
        <v>29</v>
      </c>
      <c r="E436">
        <v>100.01</v>
      </c>
      <c r="F436">
        <v>13</v>
      </c>
      <c r="G436" t="s">
        <v>29</v>
      </c>
      <c r="H436">
        <v>0</v>
      </c>
      <c r="I436">
        <v>-100.01</v>
      </c>
      <c r="J436" t="s">
        <v>30</v>
      </c>
    </row>
    <row r="437" spans="1:10">
      <c r="A437">
        <v>3275838</v>
      </c>
      <c r="B437" t="s">
        <v>473</v>
      </c>
      <c r="C437" t="s">
        <v>53</v>
      </c>
      <c r="D437" t="s">
        <v>29</v>
      </c>
      <c r="E437">
        <v>100.01</v>
      </c>
      <c r="F437">
        <v>12</v>
      </c>
      <c r="G437" t="s">
        <v>42</v>
      </c>
      <c r="H437">
        <v>148.4324</v>
      </c>
      <c r="I437">
        <v>48.4224</v>
      </c>
      <c r="J437" t="s">
        <v>33</v>
      </c>
    </row>
    <row r="438" spans="1:10">
      <c r="A438">
        <v>3275839</v>
      </c>
      <c r="B438" t="s">
        <v>474</v>
      </c>
      <c r="C438" t="s">
        <v>53</v>
      </c>
      <c r="D438" t="s">
        <v>29</v>
      </c>
      <c r="E438">
        <v>100.01</v>
      </c>
      <c r="F438">
        <v>23</v>
      </c>
      <c r="G438" t="s">
        <v>32</v>
      </c>
      <c r="H438">
        <v>148.4324</v>
      </c>
      <c r="I438">
        <v>48.4224</v>
      </c>
      <c r="J438" t="s">
        <v>33</v>
      </c>
    </row>
    <row r="439" spans="1:10">
      <c r="A439">
        <v>3275840</v>
      </c>
      <c r="B439" t="s">
        <v>475</v>
      </c>
      <c r="C439" t="s">
        <v>53</v>
      </c>
      <c r="D439" t="s">
        <v>29</v>
      </c>
      <c r="E439">
        <v>100.01</v>
      </c>
      <c r="F439">
        <v>6</v>
      </c>
      <c r="G439" t="s">
        <v>42</v>
      </c>
      <c r="H439">
        <v>148.4324</v>
      </c>
      <c r="I439">
        <v>48.4224</v>
      </c>
      <c r="J439" t="s">
        <v>33</v>
      </c>
    </row>
    <row r="440" spans="1:10">
      <c r="A440">
        <v>3275841</v>
      </c>
      <c r="B440" t="s">
        <v>476</v>
      </c>
      <c r="C440" t="s">
        <v>53</v>
      </c>
      <c r="D440" t="s">
        <v>29</v>
      </c>
      <c r="E440">
        <v>100.01</v>
      </c>
      <c r="F440">
        <v>10</v>
      </c>
      <c r="G440" t="s">
        <v>42</v>
      </c>
      <c r="H440">
        <v>148.4324</v>
      </c>
      <c r="I440">
        <v>48.4224</v>
      </c>
      <c r="J440" t="s">
        <v>33</v>
      </c>
    </row>
    <row r="441" spans="1:10">
      <c r="A441">
        <v>3275842</v>
      </c>
      <c r="B441" t="s">
        <v>477</v>
      </c>
      <c r="C441" t="s">
        <v>53</v>
      </c>
      <c r="D441" t="s">
        <v>29</v>
      </c>
      <c r="E441">
        <v>100.01</v>
      </c>
      <c r="F441">
        <v>15</v>
      </c>
      <c r="G441" t="s">
        <v>32</v>
      </c>
      <c r="H441">
        <v>148.4324</v>
      </c>
      <c r="I441">
        <v>48.4224</v>
      </c>
      <c r="J441" t="s">
        <v>33</v>
      </c>
    </row>
    <row r="442" spans="1:10">
      <c r="A442">
        <v>3275843</v>
      </c>
      <c r="B442" t="s">
        <v>478</v>
      </c>
      <c r="C442" t="s">
        <v>53</v>
      </c>
      <c r="D442" t="s">
        <v>29</v>
      </c>
      <c r="E442">
        <v>100.01</v>
      </c>
      <c r="F442">
        <v>17</v>
      </c>
      <c r="G442" t="s">
        <v>32</v>
      </c>
      <c r="H442">
        <v>148.4324</v>
      </c>
      <c r="I442">
        <v>48.4224</v>
      </c>
      <c r="J442" t="s">
        <v>33</v>
      </c>
    </row>
    <row r="443" spans="1:10">
      <c r="A443">
        <v>3275844</v>
      </c>
      <c r="B443" t="s">
        <v>479</v>
      </c>
      <c r="C443" t="s">
        <v>53</v>
      </c>
      <c r="D443" t="s">
        <v>29</v>
      </c>
      <c r="E443">
        <v>100.01</v>
      </c>
      <c r="F443">
        <v>20</v>
      </c>
      <c r="G443" t="s">
        <v>28</v>
      </c>
      <c r="H443">
        <v>0</v>
      </c>
      <c r="I443">
        <v>-100.01</v>
      </c>
      <c r="J443" t="s">
        <v>30</v>
      </c>
    </row>
    <row r="444" spans="1:10">
      <c r="A444">
        <v>3275845</v>
      </c>
      <c r="B444" t="s">
        <v>480</v>
      </c>
      <c r="C444" t="s">
        <v>53</v>
      </c>
      <c r="D444" t="s">
        <v>29</v>
      </c>
      <c r="E444">
        <v>100.01</v>
      </c>
      <c r="F444">
        <v>9</v>
      </c>
      <c r="G444" t="s">
        <v>29</v>
      </c>
      <c r="H444">
        <v>148.444</v>
      </c>
      <c r="I444">
        <v>48.434</v>
      </c>
      <c r="J444" t="s">
        <v>33</v>
      </c>
    </row>
    <row r="445" spans="1:10">
      <c r="A445">
        <v>3275846</v>
      </c>
      <c r="B445" t="s">
        <v>481</v>
      </c>
      <c r="C445" t="s">
        <v>53</v>
      </c>
      <c r="D445" t="s">
        <v>29</v>
      </c>
      <c r="E445">
        <v>100.01</v>
      </c>
      <c r="F445">
        <v>15</v>
      </c>
      <c r="G445" t="s">
        <v>32</v>
      </c>
      <c r="H445">
        <v>148.4324</v>
      </c>
      <c r="I445">
        <v>48.4224</v>
      </c>
      <c r="J445" t="s">
        <v>33</v>
      </c>
    </row>
    <row r="446" spans="1:10">
      <c r="A446">
        <v>3275847</v>
      </c>
      <c r="B446" t="s">
        <v>482</v>
      </c>
      <c r="C446" t="s">
        <v>53</v>
      </c>
      <c r="D446" t="s">
        <v>29</v>
      </c>
      <c r="E446">
        <v>100.01</v>
      </c>
      <c r="F446">
        <v>12</v>
      </c>
      <c r="G446" t="s">
        <v>42</v>
      </c>
      <c r="H446">
        <v>148.4324</v>
      </c>
      <c r="I446">
        <v>48.4224</v>
      </c>
      <c r="J446" t="s">
        <v>33</v>
      </c>
    </row>
    <row r="447" spans="1:10">
      <c r="A447">
        <v>3275848</v>
      </c>
      <c r="B447" t="s">
        <v>483</v>
      </c>
      <c r="C447" t="s">
        <v>53</v>
      </c>
      <c r="D447" t="s">
        <v>29</v>
      </c>
      <c r="E447">
        <v>100.01</v>
      </c>
      <c r="F447">
        <v>9</v>
      </c>
      <c r="G447" t="s">
        <v>29</v>
      </c>
      <c r="H447">
        <v>148.444</v>
      </c>
      <c r="I447">
        <v>48.434</v>
      </c>
      <c r="J447" t="s">
        <v>33</v>
      </c>
    </row>
    <row r="448" spans="1:10">
      <c r="A448">
        <v>3275849</v>
      </c>
      <c r="B448" t="s">
        <v>484</v>
      </c>
      <c r="C448" t="s">
        <v>53</v>
      </c>
      <c r="D448" t="s">
        <v>29</v>
      </c>
      <c r="E448">
        <v>100.01</v>
      </c>
      <c r="F448">
        <v>14</v>
      </c>
      <c r="G448" t="s">
        <v>28</v>
      </c>
      <c r="H448">
        <v>0</v>
      </c>
      <c r="I448">
        <v>-100.01</v>
      </c>
      <c r="J448" t="s">
        <v>30</v>
      </c>
    </row>
    <row r="449" spans="1:10">
      <c r="A449">
        <v>3275850</v>
      </c>
      <c r="B449" t="s">
        <v>485</v>
      </c>
      <c r="C449" t="s">
        <v>65</v>
      </c>
      <c r="D449" t="s">
        <v>32</v>
      </c>
      <c r="E449">
        <v>100</v>
      </c>
      <c r="F449">
        <v>18</v>
      </c>
      <c r="G449" t="s">
        <v>28</v>
      </c>
      <c r="H449">
        <v>152.7392</v>
      </c>
      <c r="I449">
        <v>52.7392</v>
      </c>
      <c r="J449" t="s">
        <v>33</v>
      </c>
    </row>
    <row r="450" spans="1:10">
      <c r="A450">
        <v>3275851</v>
      </c>
      <c r="B450" t="s">
        <v>486</v>
      </c>
      <c r="C450" t="s">
        <v>65</v>
      </c>
      <c r="D450" t="s">
        <v>32</v>
      </c>
      <c r="E450">
        <v>100</v>
      </c>
      <c r="F450">
        <v>21</v>
      </c>
      <c r="G450" t="s">
        <v>32</v>
      </c>
      <c r="H450">
        <v>152.7624</v>
      </c>
      <c r="I450">
        <v>52.7624</v>
      </c>
      <c r="J450" t="s">
        <v>33</v>
      </c>
    </row>
    <row r="451" spans="1:10">
      <c r="A451">
        <v>3275852</v>
      </c>
      <c r="B451" t="s">
        <v>487</v>
      </c>
      <c r="C451" t="s">
        <v>65</v>
      </c>
      <c r="D451" t="s">
        <v>32</v>
      </c>
      <c r="E451">
        <v>100</v>
      </c>
      <c r="F451">
        <v>13</v>
      </c>
      <c r="G451" t="s">
        <v>29</v>
      </c>
      <c r="H451">
        <v>0</v>
      </c>
      <c r="I451">
        <v>-100</v>
      </c>
      <c r="J451" t="s">
        <v>30</v>
      </c>
    </row>
    <row r="452" spans="1:10">
      <c r="A452">
        <v>3275853</v>
      </c>
      <c r="B452" t="s">
        <v>488</v>
      </c>
      <c r="C452" t="s">
        <v>65</v>
      </c>
      <c r="D452" t="s">
        <v>32</v>
      </c>
      <c r="E452">
        <v>100</v>
      </c>
      <c r="F452">
        <v>11</v>
      </c>
      <c r="G452" t="s">
        <v>29</v>
      </c>
      <c r="H452">
        <v>152.7392</v>
      </c>
      <c r="I452">
        <v>52.7392</v>
      </c>
      <c r="J452" t="s">
        <v>33</v>
      </c>
    </row>
    <row r="453" spans="1:10">
      <c r="A453">
        <v>3275854</v>
      </c>
      <c r="B453" t="s">
        <v>489</v>
      </c>
      <c r="C453" t="s">
        <v>53</v>
      </c>
      <c r="D453" t="s">
        <v>29</v>
      </c>
      <c r="E453">
        <v>100.01</v>
      </c>
      <c r="F453">
        <v>17</v>
      </c>
      <c r="G453" t="s">
        <v>32</v>
      </c>
      <c r="H453">
        <v>148.4324</v>
      </c>
      <c r="I453">
        <v>48.4224</v>
      </c>
      <c r="J453" t="s">
        <v>33</v>
      </c>
    </row>
    <row r="454" spans="1:10">
      <c r="A454">
        <v>3275855</v>
      </c>
      <c r="B454" t="s">
        <v>490</v>
      </c>
      <c r="C454" t="s">
        <v>65</v>
      </c>
      <c r="D454" t="s">
        <v>32</v>
      </c>
      <c r="E454">
        <v>100</v>
      </c>
      <c r="F454">
        <v>4</v>
      </c>
      <c r="G454" t="s">
        <v>42</v>
      </c>
      <c r="H454">
        <v>0</v>
      </c>
      <c r="I454">
        <v>-100</v>
      </c>
      <c r="J454" t="s">
        <v>30</v>
      </c>
    </row>
    <row r="455" spans="1:10">
      <c r="A455">
        <v>3275856</v>
      </c>
      <c r="B455" t="s">
        <v>491</v>
      </c>
      <c r="C455" t="s">
        <v>65</v>
      </c>
      <c r="D455" t="s">
        <v>32</v>
      </c>
      <c r="E455">
        <v>100</v>
      </c>
      <c r="F455">
        <v>11</v>
      </c>
      <c r="G455" t="s">
        <v>29</v>
      </c>
      <c r="H455">
        <v>152.7392</v>
      </c>
      <c r="I455">
        <v>52.7392</v>
      </c>
      <c r="J455" t="s">
        <v>33</v>
      </c>
    </row>
    <row r="456" spans="1:10">
      <c r="A456">
        <v>3275857</v>
      </c>
      <c r="B456" t="s">
        <v>492</v>
      </c>
      <c r="C456" t="s">
        <v>65</v>
      </c>
      <c r="D456" t="s">
        <v>32</v>
      </c>
      <c r="E456">
        <v>100</v>
      </c>
      <c r="F456">
        <v>11</v>
      </c>
      <c r="G456" t="s">
        <v>29</v>
      </c>
      <c r="H456">
        <v>152.7392</v>
      </c>
      <c r="I456">
        <v>52.7392</v>
      </c>
      <c r="J456" t="s">
        <v>33</v>
      </c>
    </row>
    <row r="457" spans="1:10">
      <c r="A457">
        <v>3275858</v>
      </c>
      <c r="B457" t="s">
        <v>493</v>
      </c>
      <c r="C457" t="s">
        <v>53</v>
      </c>
      <c r="D457" t="s">
        <v>29</v>
      </c>
      <c r="E457">
        <v>100.01</v>
      </c>
      <c r="F457">
        <v>8</v>
      </c>
      <c r="G457" t="s">
        <v>42</v>
      </c>
      <c r="H457">
        <v>148.4324</v>
      </c>
      <c r="I457">
        <v>48.4224</v>
      </c>
      <c r="J457" t="s">
        <v>33</v>
      </c>
    </row>
    <row r="458" spans="1:10">
      <c r="A458">
        <v>3275859</v>
      </c>
      <c r="B458" t="s">
        <v>494</v>
      </c>
      <c r="C458" t="s">
        <v>53</v>
      </c>
      <c r="D458" t="s">
        <v>29</v>
      </c>
      <c r="E458">
        <v>100.01</v>
      </c>
      <c r="F458">
        <v>4</v>
      </c>
      <c r="G458" t="s">
        <v>42</v>
      </c>
      <c r="H458">
        <v>148.4324</v>
      </c>
      <c r="I458">
        <v>48.4224</v>
      </c>
      <c r="J458" t="s">
        <v>33</v>
      </c>
    </row>
    <row r="459" spans="1:10">
      <c r="A459">
        <v>3275860</v>
      </c>
      <c r="B459" t="s">
        <v>495</v>
      </c>
      <c r="C459" t="s">
        <v>53</v>
      </c>
      <c r="D459" t="s">
        <v>29</v>
      </c>
      <c r="E459">
        <v>100.01</v>
      </c>
      <c r="F459">
        <v>10</v>
      </c>
      <c r="G459" t="s">
        <v>42</v>
      </c>
      <c r="H459">
        <v>148.4324</v>
      </c>
      <c r="I459">
        <v>48.4224</v>
      </c>
      <c r="J459" t="s">
        <v>33</v>
      </c>
    </row>
    <row r="460" spans="1:10">
      <c r="A460">
        <v>3275861</v>
      </c>
      <c r="B460" t="s">
        <v>496</v>
      </c>
      <c r="C460" t="s">
        <v>53</v>
      </c>
      <c r="D460" t="s">
        <v>29</v>
      </c>
      <c r="E460">
        <v>100.01</v>
      </c>
      <c r="F460">
        <v>26</v>
      </c>
      <c r="G460" t="s">
        <v>28</v>
      </c>
      <c r="H460">
        <v>0</v>
      </c>
      <c r="I460">
        <v>-100.01</v>
      </c>
      <c r="J460" t="s">
        <v>30</v>
      </c>
    </row>
    <row r="461" spans="1:10">
      <c r="A461">
        <v>3275862</v>
      </c>
      <c r="B461" t="s">
        <v>497</v>
      </c>
      <c r="C461" t="s">
        <v>53</v>
      </c>
      <c r="D461" t="s">
        <v>29</v>
      </c>
      <c r="E461">
        <v>100.01</v>
      </c>
      <c r="F461">
        <v>13</v>
      </c>
      <c r="G461" t="s">
        <v>29</v>
      </c>
      <c r="H461">
        <v>0</v>
      </c>
      <c r="I461">
        <v>-100.01</v>
      </c>
      <c r="J461" t="s">
        <v>30</v>
      </c>
    </row>
    <row r="462" spans="1:10">
      <c r="A462">
        <v>3275863</v>
      </c>
      <c r="B462" t="s">
        <v>498</v>
      </c>
      <c r="C462" t="s">
        <v>53</v>
      </c>
      <c r="D462" t="s">
        <v>29</v>
      </c>
      <c r="E462">
        <v>100.01</v>
      </c>
      <c r="F462">
        <v>16</v>
      </c>
      <c r="G462" t="s">
        <v>28</v>
      </c>
      <c r="H462">
        <v>0</v>
      </c>
      <c r="I462">
        <v>-100.01</v>
      </c>
      <c r="J462" t="s">
        <v>30</v>
      </c>
    </row>
    <row r="463" spans="1:10">
      <c r="A463">
        <v>3275864</v>
      </c>
      <c r="B463" t="s">
        <v>499</v>
      </c>
      <c r="C463" t="s">
        <v>53</v>
      </c>
      <c r="D463" t="s">
        <v>29</v>
      </c>
      <c r="E463">
        <v>100.01</v>
      </c>
      <c r="F463">
        <v>4</v>
      </c>
      <c r="G463" t="s">
        <v>42</v>
      </c>
      <c r="H463">
        <v>148.4324</v>
      </c>
      <c r="I463">
        <v>48.4224</v>
      </c>
      <c r="J463" t="s">
        <v>33</v>
      </c>
    </row>
    <row r="464" spans="1:10">
      <c r="A464">
        <v>3275865</v>
      </c>
      <c r="B464" t="s">
        <v>500</v>
      </c>
      <c r="C464" t="s">
        <v>41</v>
      </c>
      <c r="D464" t="s">
        <v>42</v>
      </c>
      <c r="E464">
        <v>100</v>
      </c>
      <c r="F464">
        <v>15</v>
      </c>
      <c r="G464" t="s">
        <v>32</v>
      </c>
      <c r="H464">
        <v>0</v>
      </c>
      <c r="I464">
        <v>-100</v>
      </c>
      <c r="J464" t="s">
        <v>30</v>
      </c>
    </row>
    <row r="465" spans="1:10">
      <c r="A465">
        <v>3275866</v>
      </c>
      <c r="B465" t="s">
        <v>501</v>
      </c>
      <c r="C465" t="s">
        <v>53</v>
      </c>
      <c r="D465" t="s">
        <v>29</v>
      </c>
      <c r="E465">
        <v>100.01</v>
      </c>
      <c r="F465">
        <v>12</v>
      </c>
      <c r="G465" t="s">
        <v>42</v>
      </c>
      <c r="H465">
        <v>148.4324</v>
      </c>
      <c r="I465">
        <v>48.4224</v>
      </c>
      <c r="J465" t="s">
        <v>33</v>
      </c>
    </row>
    <row r="466" spans="1:10">
      <c r="A466">
        <v>3275867</v>
      </c>
      <c r="B466" t="s">
        <v>502</v>
      </c>
      <c r="C466" t="s">
        <v>53</v>
      </c>
      <c r="D466" t="s">
        <v>29</v>
      </c>
      <c r="E466">
        <v>100.01</v>
      </c>
      <c r="F466">
        <v>12</v>
      </c>
      <c r="G466" t="s">
        <v>42</v>
      </c>
      <c r="H466">
        <v>148.4324</v>
      </c>
      <c r="I466">
        <v>48.4224</v>
      </c>
      <c r="J466" t="s">
        <v>33</v>
      </c>
    </row>
    <row r="467" spans="1:10">
      <c r="A467">
        <v>3275868</v>
      </c>
      <c r="B467" t="s">
        <v>503</v>
      </c>
      <c r="C467" t="s">
        <v>41</v>
      </c>
      <c r="D467" t="s">
        <v>42</v>
      </c>
      <c r="E467">
        <v>100</v>
      </c>
      <c r="F467">
        <v>18</v>
      </c>
      <c r="G467" t="s">
        <v>28</v>
      </c>
      <c r="H467">
        <v>152.7392</v>
      </c>
      <c r="I467">
        <v>52.7392</v>
      </c>
      <c r="J467" t="s">
        <v>33</v>
      </c>
    </row>
    <row r="468" spans="1:10">
      <c r="A468">
        <v>3275869</v>
      </c>
      <c r="B468" t="s">
        <v>504</v>
      </c>
      <c r="C468" t="s">
        <v>41</v>
      </c>
      <c r="D468" t="s">
        <v>42</v>
      </c>
      <c r="E468">
        <v>100</v>
      </c>
      <c r="F468">
        <v>11</v>
      </c>
      <c r="G468" t="s">
        <v>29</v>
      </c>
      <c r="H468">
        <v>152.7392</v>
      </c>
      <c r="I468">
        <v>52.7392</v>
      </c>
      <c r="J468" t="s">
        <v>33</v>
      </c>
    </row>
    <row r="469" spans="1:10">
      <c r="A469">
        <v>3275870</v>
      </c>
      <c r="B469" t="s">
        <v>505</v>
      </c>
      <c r="C469" t="s">
        <v>41</v>
      </c>
      <c r="D469" t="s">
        <v>42</v>
      </c>
      <c r="E469">
        <v>100</v>
      </c>
      <c r="F469">
        <v>11</v>
      </c>
      <c r="G469" t="s">
        <v>29</v>
      </c>
      <c r="H469">
        <v>152.7392</v>
      </c>
      <c r="I469">
        <v>52.7392</v>
      </c>
      <c r="J469" t="s">
        <v>33</v>
      </c>
    </row>
    <row r="470" spans="1:10">
      <c r="A470">
        <v>3275871</v>
      </c>
      <c r="B470" t="s">
        <v>506</v>
      </c>
      <c r="C470" t="s">
        <v>41</v>
      </c>
      <c r="D470" t="s">
        <v>42</v>
      </c>
      <c r="E470">
        <v>100</v>
      </c>
      <c r="F470">
        <v>15</v>
      </c>
      <c r="G470" t="s">
        <v>32</v>
      </c>
      <c r="H470">
        <v>0</v>
      </c>
      <c r="I470">
        <v>-100</v>
      </c>
      <c r="J470" t="s">
        <v>30</v>
      </c>
    </row>
    <row r="471" spans="1:10">
      <c r="A471">
        <v>3275872</v>
      </c>
      <c r="B471" t="s">
        <v>507</v>
      </c>
      <c r="C471" t="s">
        <v>41</v>
      </c>
      <c r="D471" t="s">
        <v>42</v>
      </c>
      <c r="E471">
        <v>100</v>
      </c>
      <c r="F471">
        <v>6</v>
      </c>
      <c r="G471" t="s">
        <v>42</v>
      </c>
      <c r="H471">
        <v>152.7624</v>
      </c>
      <c r="I471">
        <v>52.7624</v>
      </c>
      <c r="J471" t="s">
        <v>33</v>
      </c>
    </row>
    <row r="472" spans="1:10">
      <c r="A472">
        <v>3275873</v>
      </c>
      <c r="B472" t="s">
        <v>508</v>
      </c>
      <c r="C472" t="s">
        <v>41</v>
      </c>
      <c r="D472" t="s">
        <v>42</v>
      </c>
      <c r="E472">
        <v>100</v>
      </c>
      <c r="F472">
        <v>12</v>
      </c>
      <c r="G472" t="s">
        <v>42</v>
      </c>
      <c r="H472">
        <v>152.7624</v>
      </c>
      <c r="I472">
        <v>52.7624</v>
      </c>
      <c r="J472" t="s">
        <v>33</v>
      </c>
    </row>
    <row r="473" spans="1:10">
      <c r="A473">
        <v>3275874</v>
      </c>
      <c r="B473" t="s">
        <v>509</v>
      </c>
      <c r="C473" t="s">
        <v>41</v>
      </c>
      <c r="D473" t="s">
        <v>42</v>
      </c>
      <c r="E473">
        <v>100</v>
      </c>
      <c r="F473">
        <v>7</v>
      </c>
      <c r="G473" t="s">
        <v>29</v>
      </c>
      <c r="H473">
        <v>152.7392</v>
      </c>
      <c r="I473">
        <v>52.7392</v>
      </c>
      <c r="J473" t="s">
        <v>33</v>
      </c>
    </row>
    <row r="474" spans="1:10">
      <c r="A474">
        <v>3275875</v>
      </c>
      <c r="B474" t="s">
        <v>510</v>
      </c>
      <c r="C474" t="s">
        <v>41</v>
      </c>
      <c r="D474" t="s">
        <v>42</v>
      </c>
      <c r="E474">
        <v>100</v>
      </c>
      <c r="F474">
        <v>17</v>
      </c>
      <c r="G474" t="s">
        <v>32</v>
      </c>
      <c r="H474">
        <v>0</v>
      </c>
      <c r="I474">
        <v>-100</v>
      </c>
      <c r="J474" t="s">
        <v>30</v>
      </c>
    </row>
    <row r="475" spans="1:10">
      <c r="A475">
        <v>3275876</v>
      </c>
      <c r="B475" t="s">
        <v>511</v>
      </c>
      <c r="C475" t="s">
        <v>53</v>
      </c>
      <c r="D475" t="s">
        <v>29</v>
      </c>
      <c r="E475">
        <v>100.01</v>
      </c>
      <c r="F475">
        <v>15</v>
      </c>
      <c r="G475" t="s">
        <v>32</v>
      </c>
      <c r="H475">
        <v>148.4324</v>
      </c>
      <c r="I475">
        <v>48.4224</v>
      </c>
      <c r="J475" t="s">
        <v>33</v>
      </c>
    </row>
    <row r="476" spans="1:10">
      <c r="A476">
        <v>3275877</v>
      </c>
      <c r="B476" t="s">
        <v>512</v>
      </c>
      <c r="C476" t="s">
        <v>53</v>
      </c>
      <c r="D476" t="s">
        <v>29</v>
      </c>
      <c r="E476">
        <v>100.01</v>
      </c>
      <c r="F476">
        <v>9</v>
      </c>
      <c r="G476" t="s">
        <v>29</v>
      </c>
      <c r="H476">
        <v>148.444</v>
      </c>
      <c r="I476">
        <v>48.434</v>
      </c>
      <c r="J476" t="s">
        <v>33</v>
      </c>
    </row>
    <row r="477" spans="1:10">
      <c r="A477">
        <v>3275878</v>
      </c>
      <c r="B477" t="s">
        <v>513</v>
      </c>
      <c r="C477" t="s">
        <v>53</v>
      </c>
      <c r="D477" t="s">
        <v>29</v>
      </c>
      <c r="E477">
        <v>100.01</v>
      </c>
      <c r="F477">
        <v>18</v>
      </c>
      <c r="G477" t="s">
        <v>28</v>
      </c>
      <c r="H477">
        <v>0</v>
      </c>
      <c r="I477">
        <v>-100.01</v>
      </c>
      <c r="J477" t="s">
        <v>30</v>
      </c>
    </row>
    <row r="478" spans="1:10">
      <c r="A478">
        <v>3275879</v>
      </c>
      <c r="B478" t="s">
        <v>514</v>
      </c>
      <c r="C478" t="s">
        <v>41</v>
      </c>
      <c r="D478" t="s">
        <v>42</v>
      </c>
      <c r="E478">
        <v>100</v>
      </c>
      <c r="F478">
        <v>14</v>
      </c>
      <c r="G478" t="s">
        <v>28</v>
      </c>
      <c r="H478">
        <v>0</v>
      </c>
      <c r="I478">
        <v>-100</v>
      </c>
      <c r="J478" t="s">
        <v>30</v>
      </c>
    </row>
    <row r="479" spans="1:10">
      <c r="A479">
        <v>3275880</v>
      </c>
      <c r="B479" t="s">
        <v>515</v>
      </c>
      <c r="C479" t="s">
        <v>41</v>
      </c>
      <c r="D479" t="s">
        <v>42</v>
      </c>
      <c r="E479">
        <v>100</v>
      </c>
      <c r="F479">
        <v>4</v>
      </c>
      <c r="G479" t="s">
        <v>42</v>
      </c>
      <c r="H479">
        <v>152.7624</v>
      </c>
      <c r="I479">
        <v>52.7624</v>
      </c>
      <c r="J479" t="s">
        <v>33</v>
      </c>
    </row>
    <row r="480" spans="1:10">
      <c r="A480">
        <v>3275881</v>
      </c>
      <c r="B480" t="s">
        <v>516</v>
      </c>
      <c r="C480" t="s">
        <v>41</v>
      </c>
      <c r="D480" t="s">
        <v>42</v>
      </c>
      <c r="E480">
        <v>100</v>
      </c>
      <c r="F480">
        <v>16</v>
      </c>
      <c r="G480" t="s">
        <v>28</v>
      </c>
      <c r="H480">
        <v>152.7392</v>
      </c>
      <c r="I480">
        <v>52.7392</v>
      </c>
      <c r="J480" t="s">
        <v>33</v>
      </c>
    </row>
    <row r="481" spans="1:10">
      <c r="A481">
        <v>3275882</v>
      </c>
      <c r="B481" t="s">
        <v>517</v>
      </c>
      <c r="C481" t="s">
        <v>41</v>
      </c>
      <c r="D481" t="s">
        <v>42</v>
      </c>
      <c r="E481">
        <v>100</v>
      </c>
      <c r="F481">
        <v>7</v>
      </c>
      <c r="G481" t="s">
        <v>29</v>
      </c>
      <c r="H481">
        <v>152.7392</v>
      </c>
      <c r="I481">
        <v>52.7392</v>
      </c>
      <c r="J481" t="s">
        <v>33</v>
      </c>
    </row>
    <row r="482" spans="1:10">
      <c r="A482">
        <v>3275883</v>
      </c>
      <c r="B482" t="s">
        <v>518</v>
      </c>
      <c r="C482" t="s">
        <v>41</v>
      </c>
      <c r="D482" t="s">
        <v>42</v>
      </c>
      <c r="E482">
        <v>100</v>
      </c>
      <c r="F482">
        <v>15</v>
      </c>
      <c r="G482" t="s">
        <v>32</v>
      </c>
      <c r="H482">
        <v>0</v>
      </c>
      <c r="I482">
        <v>-100</v>
      </c>
      <c r="J482" t="s">
        <v>30</v>
      </c>
    </row>
    <row r="483" spans="1:10">
      <c r="A483">
        <v>3275884</v>
      </c>
      <c r="B483" t="s">
        <v>519</v>
      </c>
      <c r="C483" t="s">
        <v>41</v>
      </c>
      <c r="D483" t="s">
        <v>42</v>
      </c>
      <c r="E483">
        <v>100</v>
      </c>
      <c r="F483">
        <v>15</v>
      </c>
      <c r="G483" t="s">
        <v>32</v>
      </c>
      <c r="H483">
        <v>0</v>
      </c>
      <c r="I483">
        <v>-100</v>
      </c>
      <c r="J483" t="s">
        <v>30</v>
      </c>
    </row>
    <row r="484" spans="1:10">
      <c r="A484">
        <v>3275885</v>
      </c>
      <c r="B484" t="s">
        <v>520</v>
      </c>
      <c r="C484" t="s">
        <v>41</v>
      </c>
      <c r="D484" t="s">
        <v>42</v>
      </c>
      <c r="E484">
        <v>100</v>
      </c>
      <c r="F484">
        <v>18</v>
      </c>
      <c r="G484" t="s">
        <v>28</v>
      </c>
      <c r="H484">
        <v>152.7392</v>
      </c>
      <c r="I484">
        <v>52.7392</v>
      </c>
      <c r="J484" t="s">
        <v>33</v>
      </c>
    </row>
    <row r="485" spans="1:10">
      <c r="A485">
        <v>3275886</v>
      </c>
      <c r="B485" t="s">
        <v>521</v>
      </c>
      <c r="C485" t="s">
        <v>27</v>
      </c>
      <c r="D485" t="s">
        <v>28</v>
      </c>
      <c r="E485">
        <v>100.01</v>
      </c>
      <c r="F485">
        <v>15</v>
      </c>
      <c r="G485" t="s">
        <v>32</v>
      </c>
      <c r="H485">
        <v>148.4324</v>
      </c>
      <c r="I485">
        <v>48.4224</v>
      </c>
      <c r="J485" t="s">
        <v>33</v>
      </c>
    </row>
    <row r="486" spans="1:10">
      <c r="A486">
        <v>3275887</v>
      </c>
      <c r="B486" t="s">
        <v>522</v>
      </c>
      <c r="C486" t="s">
        <v>65</v>
      </c>
      <c r="D486" t="s">
        <v>32</v>
      </c>
      <c r="E486">
        <v>100</v>
      </c>
      <c r="F486">
        <v>14</v>
      </c>
      <c r="G486" t="s">
        <v>28</v>
      </c>
      <c r="H486">
        <v>0</v>
      </c>
      <c r="I486">
        <v>-100</v>
      </c>
      <c r="J486" t="s">
        <v>30</v>
      </c>
    </row>
    <row r="487" spans="1:10">
      <c r="A487">
        <v>3275888</v>
      </c>
      <c r="B487" t="s">
        <v>523</v>
      </c>
      <c r="C487" t="s">
        <v>27</v>
      </c>
      <c r="D487" t="s">
        <v>28</v>
      </c>
      <c r="E487">
        <v>100.01</v>
      </c>
      <c r="F487">
        <v>13</v>
      </c>
      <c r="G487" t="s">
        <v>29</v>
      </c>
      <c r="H487">
        <v>0</v>
      </c>
      <c r="I487">
        <v>-100.01</v>
      </c>
      <c r="J487" t="s">
        <v>30</v>
      </c>
    </row>
    <row r="488" spans="1:10">
      <c r="A488">
        <v>3275889</v>
      </c>
      <c r="B488" t="s">
        <v>524</v>
      </c>
      <c r="C488" t="s">
        <v>65</v>
      </c>
      <c r="D488" t="s">
        <v>32</v>
      </c>
      <c r="E488">
        <v>100</v>
      </c>
      <c r="F488">
        <v>20</v>
      </c>
      <c r="G488" t="s">
        <v>28</v>
      </c>
      <c r="H488">
        <v>152.7392</v>
      </c>
      <c r="I488">
        <v>52.7392</v>
      </c>
      <c r="J488" t="s">
        <v>33</v>
      </c>
    </row>
    <row r="489" spans="1:10">
      <c r="A489">
        <v>3275890</v>
      </c>
      <c r="B489" t="s">
        <v>525</v>
      </c>
      <c r="C489" t="s">
        <v>65</v>
      </c>
      <c r="D489" t="s">
        <v>32</v>
      </c>
      <c r="E489">
        <v>100</v>
      </c>
      <c r="F489">
        <v>15</v>
      </c>
      <c r="G489" t="s">
        <v>32</v>
      </c>
      <c r="H489">
        <v>152.7624</v>
      </c>
      <c r="I489">
        <v>52.7624</v>
      </c>
      <c r="J489" t="s">
        <v>33</v>
      </c>
    </row>
    <row r="490" spans="1:10">
      <c r="A490">
        <v>3275891</v>
      </c>
      <c r="B490" t="s">
        <v>526</v>
      </c>
      <c r="C490" t="s">
        <v>65</v>
      </c>
      <c r="D490" t="s">
        <v>32</v>
      </c>
      <c r="E490">
        <v>100</v>
      </c>
      <c r="F490">
        <v>16</v>
      </c>
      <c r="G490" t="s">
        <v>28</v>
      </c>
      <c r="H490">
        <v>152.7392</v>
      </c>
      <c r="I490">
        <v>52.7392</v>
      </c>
      <c r="J490" t="s">
        <v>33</v>
      </c>
    </row>
    <row r="491" spans="1:10">
      <c r="A491">
        <v>3275892</v>
      </c>
      <c r="B491" t="s">
        <v>527</v>
      </c>
      <c r="C491" t="s">
        <v>65</v>
      </c>
      <c r="D491" t="s">
        <v>32</v>
      </c>
      <c r="E491">
        <v>100</v>
      </c>
      <c r="F491">
        <v>11</v>
      </c>
      <c r="G491" t="s">
        <v>29</v>
      </c>
      <c r="H491">
        <v>152.7392</v>
      </c>
      <c r="I491">
        <v>52.7392</v>
      </c>
      <c r="J491" t="s">
        <v>33</v>
      </c>
    </row>
    <row r="492" spans="1:10">
      <c r="A492">
        <v>3275893</v>
      </c>
      <c r="B492" t="s">
        <v>528</v>
      </c>
      <c r="C492" t="s">
        <v>65</v>
      </c>
      <c r="D492" t="s">
        <v>32</v>
      </c>
      <c r="E492">
        <v>100</v>
      </c>
      <c r="F492">
        <v>7</v>
      </c>
      <c r="G492" t="s">
        <v>29</v>
      </c>
      <c r="H492">
        <v>152.7392</v>
      </c>
      <c r="I492">
        <v>52.7392</v>
      </c>
      <c r="J492" t="s">
        <v>33</v>
      </c>
    </row>
    <row r="493" spans="1:10">
      <c r="A493">
        <v>3275894</v>
      </c>
      <c r="B493" t="s">
        <v>529</v>
      </c>
      <c r="C493" t="s">
        <v>65</v>
      </c>
      <c r="D493" t="s">
        <v>32</v>
      </c>
      <c r="E493">
        <v>100</v>
      </c>
      <c r="F493">
        <v>17</v>
      </c>
      <c r="G493" t="s">
        <v>32</v>
      </c>
      <c r="H493">
        <v>152.7624</v>
      </c>
      <c r="I493">
        <v>52.7624</v>
      </c>
      <c r="J493" t="s">
        <v>33</v>
      </c>
    </row>
    <row r="494" spans="1:10">
      <c r="A494">
        <v>3275895</v>
      </c>
      <c r="B494" t="s">
        <v>530</v>
      </c>
      <c r="C494" t="s">
        <v>65</v>
      </c>
      <c r="D494" t="s">
        <v>32</v>
      </c>
      <c r="E494">
        <v>100</v>
      </c>
      <c r="F494">
        <v>11</v>
      </c>
      <c r="G494" t="s">
        <v>29</v>
      </c>
      <c r="H494">
        <v>152.7392</v>
      </c>
      <c r="I494">
        <v>52.7392</v>
      </c>
      <c r="J494" t="s">
        <v>33</v>
      </c>
    </row>
    <row r="495" spans="1:10">
      <c r="A495">
        <v>3275896</v>
      </c>
      <c r="B495" t="s">
        <v>531</v>
      </c>
      <c r="C495" t="s">
        <v>65</v>
      </c>
      <c r="D495" t="s">
        <v>32</v>
      </c>
      <c r="E495">
        <v>100</v>
      </c>
      <c r="F495">
        <v>7</v>
      </c>
      <c r="G495" t="s">
        <v>29</v>
      </c>
      <c r="H495">
        <v>152.7392</v>
      </c>
      <c r="I495">
        <v>52.7392</v>
      </c>
      <c r="J495" t="s">
        <v>33</v>
      </c>
    </row>
    <row r="496" spans="1:10">
      <c r="A496">
        <v>3275897</v>
      </c>
      <c r="B496" t="s">
        <v>532</v>
      </c>
      <c r="C496" t="s">
        <v>65</v>
      </c>
      <c r="D496" t="s">
        <v>32</v>
      </c>
      <c r="E496">
        <v>100</v>
      </c>
      <c r="F496">
        <v>11</v>
      </c>
      <c r="G496" t="s">
        <v>29</v>
      </c>
      <c r="H496">
        <v>152.7392</v>
      </c>
      <c r="I496">
        <v>52.7392</v>
      </c>
      <c r="J496" t="s">
        <v>33</v>
      </c>
    </row>
    <row r="497" spans="1:10">
      <c r="A497">
        <v>3275898</v>
      </c>
      <c r="B497" t="s">
        <v>533</v>
      </c>
      <c r="C497" t="s">
        <v>65</v>
      </c>
      <c r="D497" t="s">
        <v>32</v>
      </c>
      <c r="E497">
        <v>100</v>
      </c>
      <c r="F497">
        <v>17</v>
      </c>
      <c r="G497" t="s">
        <v>32</v>
      </c>
      <c r="H497">
        <v>152.7624</v>
      </c>
      <c r="I497">
        <v>52.7624</v>
      </c>
      <c r="J497" t="s">
        <v>33</v>
      </c>
    </row>
    <row r="498" spans="1:10">
      <c r="A498">
        <v>3275899</v>
      </c>
      <c r="B498" t="s">
        <v>534</v>
      </c>
      <c r="C498" t="s">
        <v>65</v>
      </c>
      <c r="D498" t="s">
        <v>32</v>
      </c>
      <c r="E498">
        <v>100</v>
      </c>
      <c r="F498">
        <v>14</v>
      </c>
      <c r="G498" t="s">
        <v>28</v>
      </c>
      <c r="H498">
        <v>0</v>
      </c>
      <c r="I498">
        <v>-100</v>
      </c>
      <c r="J498" t="s">
        <v>30</v>
      </c>
    </row>
    <row r="499" spans="1:10">
      <c r="A499">
        <v>3275900</v>
      </c>
      <c r="B499" t="s">
        <v>535</v>
      </c>
      <c r="C499" t="s">
        <v>65</v>
      </c>
      <c r="D499" t="s">
        <v>32</v>
      </c>
      <c r="E499">
        <v>100</v>
      </c>
      <c r="F499">
        <v>13</v>
      </c>
      <c r="G499" t="s">
        <v>29</v>
      </c>
      <c r="H499">
        <v>0</v>
      </c>
      <c r="I499">
        <v>-100</v>
      </c>
      <c r="J499" t="s">
        <v>30</v>
      </c>
    </row>
    <row r="500" spans="1:10">
      <c r="A500">
        <v>3275901</v>
      </c>
      <c r="B500" t="s">
        <v>536</v>
      </c>
      <c r="C500" t="s">
        <v>65</v>
      </c>
      <c r="D500" t="s">
        <v>32</v>
      </c>
      <c r="E500">
        <v>100</v>
      </c>
      <c r="F500">
        <v>10</v>
      </c>
      <c r="G500" t="s">
        <v>42</v>
      </c>
      <c r="H500">
        <v>0</v>
      </c>
      <c r="I500">
        <v>-100</v>
      </c>
      <c r="J500" t="s">
        <v>30</v>
      </c>
    </row>
    <row r="501" spans="1:10">
      <c r="A501">
        <v>3275902</v>
      </c>
      <c r="B501" t="s">
        <v>537</v>
      </c>
      <c r="C501" t="s">
        <v>65</v>
      </c>
      <c r="D501" t="s">
        <v>32</v>
      </c>
      <c r="E501">
        <v>100</v>
      </c>
      <c r="F501">
        <v>7</v>
      </c>
      <c r="G501" t="s">
        <v>29</v>
      </c>
      <c r="H501">
        <v>152.7392</v>
      </c>
      <c r="I501">
        <v>52.7392</v>
      </c>
      <c r="J501" t="s">
        <v>33</v>
      </c>
    </row>
    <row r="502" spans="1:10">
      <c r="A502">
        <v>3275903</v>
      </c>
      <c r="B502" t="s">
        <v>538</v>
      </c>
      <c r="C502" t="s">
        <v>65</v>
      </c>
      <c r="D502" t="s">
        <v>32</v>
      </c>
      <c r="E502">
        <v>100</v>
      </c>
      <c r="F502">
        <v>13</v>
      </c>
      <c r="G502" t="s">
        <v>29</v>
      </c>
      <c r="H502">
        <v>0</v>
      </c>
      <c r="I502">
        <v>-100</v>
      </c>
      <c r="J502" t="s">
        <v>30</v>
      </c>
    </row>
    <row r="503" spans="1:10">
      <c r="A503">
        <v>3275904</v>
      </c>
      <c r="B503" t="s">
        <v>539</v>
      </c>
      <c r="C503" t="s">
        <v>65</v>
      </c>
      <c r="D503" t="s">
        <v>32</v>
      </c>
      <c r="E503">
        <v>100</v>
      </c>
      <c r="F503">
        <v>20</v>
      </c>
      <c r="G503" t="s">
        <v>28</v>
      </c>
      <c r="H503">
        <v>152.7392</v>
      </c>
      <c r="I503">
        <v>52.7392</v>
      </c>
      <c r="J503" t="s">
        <v>33</v>
      </c>
    </row>
    <row r="504" spans="1:10">
      <c r="A504">
        <v>3275905</v>
      </c>
      <c r="B504" t="s">
        <v>540</v>
      </c>
      <c r="C504" t="s">
        <v>65</v>
      </c>
      <c r="D504" t="s">
        <v>32</v>
      </c>
      <c r="E504">
        <v>100</v>
      </c>
      <c r="F504">
        <v>16</v>
      </c>
      <c r="G504" t="s">
        <v>28</v>
      </c>
      <c r="H504">
        <v>152.7392</v>
      </c>
      <c r="I504">
        <v>52.7392</v>
      </c>
      <c r="J504" t="s">
        <v>33</v>
      </c>
    </row>
    <row r="505" spans="1:10">
      <c r="A505">
        <v>3275906</v>
      </c>
      <c r="B505" t="s">
        <v>541</v>
      </c>
      <c r="C505" t="s">
        <v>65</v>
      </c>
      <c r="D505" t="s">
        <v>32</v>
      </c>
      <c r="E505">
        <v>100</v>
      </c>
      <c r="F505">
        <v>11</v>
      </c>
      <c r="G505" t="s">
        <v>29</v>
      </c>
      <c r="H505">
        <v>152.7392</v>
      </c>
      <c r="I505">
        <v>52.7392</v>
      </c>
      <c r="J505" t="s">
        <v>33</v>
      </c>
    </row>
    <row r="506" spans="1:10">
      <c r="A506">
        <v>3275907</v>
      </c>
      <c r="B506" t="s">
        <v>542</v>
      </c>
      <c r="C506" t="s">
        <v>65</v>
      </c>
      <c r="D506" t="s">
        <v>32</v>
      </c>
      <c r="E506">
        <v>100</v>
      </c>
      <c r="F506">
        <v>12</v>
      </c>
      <c r="G506" t="s">
        <v>42</v>
      </c>
      <c r="H506">
        <v>0</v>
      </c>
      <c r="I506">
        <v>-100</v>
      </c>
      <c r="J506" t="s">
        <v>30</v>
      </c>
    </row>
    <row r="507" spans="1:10">
      <c r="A507">
        <v>3275908</v>
      </c>
      <c r="B507" t="s">
        <v>543</v>
      </c>
      <c r="C507" t="s">
        <v>65</v>
      </c>
      <c r="D507" t="s">
        <v>32</v>
      </c>
      <c r="E507">
        <v>100</v>
      </c>
      <c r="F507">
        <v>14</v>
      </c>
      <c r="G507" t="s">
        <v>28</v>
      </c>
      <c r="H507">
        <v>0</v>
      </c>
      <c r="I507">
        <v>-100</v>
      </c>
      <c r="J507" t="s">
        <v>30</v>
      </c>
    </row>
    <row r="508" spans="1:10">
      <c r="A508">
        <v>3275909</v>
      </c>
      <c r="B508" t="s">
        <v>544</v>
      </c>
      <c r="C508" t="s">
        <v>65</v>
      </c>
      <c r="D508" t="s">
        <v>32</v>
      </c>
      <c r="E508">
        <v>100</v>
      </c>
      <c r="F508">
        <v>18</v>
      </c>
      <c r="G508" t="s">
        <v>28</v>
      </c>
      <c r="H508">
        <v>152.7392</v>
      </c>
      <c r="I508">
        <v>52.7392</v>
      </c>
      <c r="J508" t="s">
        <v>33</v>
      </c>
    </row>
    <row r="509" spans="1:10">
      <c r="A509">
        <v>3275910</v>
      </c>
      <c r="B509" t="s">
        <v>545</v>
      </c>
      <c r="C509" t="s">
        <v>65</v>
      </c>
      <c r="D509" t="s">
        <v>32</v>
      </c>
      <c r="E509">
        <v>100</v>
      </c>
      <c r="F509">
        <v>16</v>
      </c>
      <c r="G509" t="s">
        <v>28</v>
      </c>
      <c r="H509">
        <v>152.7392</v>
      </c>
      <c r="I509">
        <v>52.7392</v>
      </c>
      <c r="J509" t="s">
        <v>33</v>
      </c>
    </row>
    <row r="510" spans="1:10">
      <c r="A510">
        <v>3275911</v>
      </c>
      <c r="B510" t="s">
        <v>546</v>
      </c>
      <c r="C510" t="s">
        <v>65</v>
      </c>
      <c r="D510" t="s">
        <v>32</v>
      </c>
      <c r="E510">
        <v>100</v>
      </c>
      <c r="F510">
        <v>9</v>
      </c>
      <c r="G510" t="s">
        <v>29</v>
      </c>
      <c r="H510">
        <v>152.7392</v>
      </c>
      <c r="I510">
        <v>52.7392</v>
      </c>
      <c r="J510" t="s">
        <v>33</v>
      </c>
    </row>
    <row r="511" spans="1:10">
      <c r="A511">
        <v>3275912</v>
      </c>
      <c r="B511" t="s">
        <v>547</v>
      </c>
      <c r="C511" t="s">
        <v>53</v>
      </c>
      <c r="D511" t="s">
        <v>29</v>
      </c>
      <c r="E511">
        <v>100.01</v>
      </c>
      <c r="F511">
        <v>9</v>
      </c>
      <c r="G511" t="s">
        <v>29</v>
      </c>
      <c r="H511">
        <v>148.444</v>
      </c>
      <c r="I511">
        <v>48.434</v>
      </c>
      <c r="J511" t="s">
        <v>33</v>
      </c>
    </row>
    <row r="512" spans="1:10">
      <c r="A512">
        <v>3275913</v>
      </c>
      <c r="B512" t="s">
        <v>548</v>
      </c>
      <c r="C512" t="s">
        <v>53</v>
      </c>
      <c r="D512" t="s">
        <v>29</v>
      </c>
      <c r="E512">
        <v>100.01</v>
      </c>
      <c r="F512">
        <v>3</v>
      </c>
      <c r="G512" t="s">
        <v>29</v>
      </c>
      <c r="H512">
        <v>148.444</v>
      </c>
      <c r="I512">
        <v>48.434</v>
      </c>
      <c r="J512" t="s">
        <v>33</v>
      </c>
    </row>
    <row r="513" spans="1:10">
      <c r="A513">
        <v>3275914</v>
      </c>
      <c r="B513" t="s">
        <v>549</v>
      </c>
      <c r="C513" t="s">
        <v>53</v>
      </c>
      <c r="D513" t="s">
        <v>29</v>
      </c>
      <c r="E513">
        <v>100.01</v>
      </c>
      <c r="F513">
        <v>18</v>
      </c>
      <c r="G513" t="s">
        <v>28</v>
      </c>
      <c r="H513">
        <v>0</v>
      </c>
      <c r="I513">
        <v>-100.01</v>
      </c>
      <c r="J513" t="s">
        <v>30</v>
      </c>
    </row>
    <row r="514" spans="1:10">
      <c r="A514">
        <v>3275915</v>
      </c>
      <c r="B514" t="s">
        <v>550</v>
      </c>
      <c r="C514" t="s">
        <v>53</v>
      </c>
      <c r="D514" t="s">
        <v>29</v>
      </c>
      <c r="E514">
        <v>100.01</v>
      </c>
      <c r="F514">
        <v>10</v>
      </c>
      <c r="G514" t="s">
        <v>42</v>
      </c>
      <c r="H514">
        <v>148.4324</v>
      </c>
      <c r="I514">
        <v>48.4224</v>
      </c>
      <c r="J514" t="s">
        <v>33</v>
      </c>
    </row>
    <row r="515" spans="1:10">
      <c r="A515">
        <v>3275916</v>
      </c>
      <c r="B515" t="s">
        <v>551</v>
      </c>
      <c r="C515" t="s">
        <v>53</v>
      </c>
      <c r="D515" t="s">
        <v>29</v>
      </c>
      <c r="E515">
        <v>100.01</v>
      </c>
      <c r="F515">
        <v>21</v>
      </c>
      <c r="G515" t="s">
        <v>32</v>
      </c>
      <c r="H515">
        <v>148.4324</v>
      </c>
      <c r="I515">
        <v>48.4224</v>
      </c>
      <c r="J515" t="s">
        <v>33</v>
      </c>
    </row>
    <row r="516" spans="1:10">
      <c r="A516">
        <v>3275917</v>
      </c>
      <c r="B516" t="s">
        <v>552</v>
      </c>
      <c r="C516" t="s">
        <v>53</v>
      </c>
      <c r="D516" t="s">
        <v>29</v>
      </c>
      <c r="E516">
        <v>100.01</v>
      </c>
      <c r="F516">
        <v>25</v>
      </c>
      <c r="G516" t="s">
        <v>32</v>
      </c>
      <c r="H516">
        <v>148.4324</v>
      </c>
      <c r="I516">
        <v>48.4224</v>
      </c>
      <c r="J516" t="s">
        <v>33</v>
      </c>
    </row>
    <row r="517" spans="1:10">
      <c r="A517">
        <v>3275918</v>
      </c>
      <c r="B517" t="s">
        <v>553</v>
      </c>
      <c r="C517" t="s">
        <v>53</v>
      </c>
      <c r="D517" t="s">
        <v>29</v>
      </c>
      <c r="E517">
        <v>100.01</v>
      </c>
      <c r="F517">
        <v>19</v>
      </c>
      <c r="G517" t="s">
        <v>32</v>
      </c>
      <c r="H517">
        <v>148.4324</v>
      </c>
      <c r="I517">
        <v>48.4224</v>
      </c>
      <c r="J517" t="s">
        <v>33</v>
      </c>
    </row>
    <row r="518" spans="1:10">
      <c r="A518">
        <v>3275919</v>
      </c>
      <c r="B518" t="s">
        <v>554</v>
      </c>
      <c r="C518" t="s">
        <v>53</v>
      </c>
      <c r="D518" t="s">
        <v>29</v>
      </c>
      <c r="E518">
        <v>100.01</v>
      </c>
      <c r="F518">
        <v>17</v>
      </c>
      <c r="G518" t="s">
        <v>32</v>
      </c>
      <c r="H518">
        <v>148.4324</v>
      </c>
      <c r="I518">
        <v>48.4224</v>
      </c>
      <c r="J518" t="s">
        <v>33</v>
      </c>
    </row>
    <row r="519" spans="1:10">
      <c r="A519">
        <v>3275920</v>
      </c>
      <c r="B519" t="s">
        <v>555</v>
      </c>
      <c r="C519" t="s">
        <v>53</v>
      </c>
      <c r="D519" t="s">
        <v>29</v>
      </c>
      <c r="E519">
        <v>100.01</v>
      </c>
      <c r="F519">
        <v>16</v>
      </c>
      <c r="G519" t="s">
        <v>28</v>
      </c>
      <c r="H519">
        <v>0</v>
      </c>
      <c r="I519">
        <v>-100.01</v>
      </c>
      <c r="J519" t="s">
        <v>30</v>
      </c>
    </row>
    <row r="520" spans="1:10">
      <c r="A520">
        <v>3275921</v>
      </c>
      <c r="B520" t="s">
        <v>556</v>
      </c>
      <c r="C520" t="s">
        <v>65</v>
      </c>
      <c r="D520" t="s">
        <v>32</v>
      </c>
      <c r="E520">
        <v>100</v>
      </c>
      <c r="F520">
        <v>10</v>
      </c>
      <c r="G520" t="s">
        <v>42</v>
      </c>
      <c r="H520">
        <v>0</v>
      </c>
      <c r="I520">
        <v>-100</v>
      </c>
      <c r="J520" t="s">
        <v>30</v>
      </c>
    </row>
    <row r="521" spans="1:10">
      <c r="A521">
        <v>3275922</v>
      </c>
      <c r="B521" t="s">
        <v>557</v>
      </c>
      <c r="C521" t="s">
        <v>65</v>
      </c>
      <c r="D521" t="s">
        <v>32</v>
      </c>
      <c r="E521">
        <v>100</v>
      </c>
      <c r="F521">
        <v>6</v>
      </c>
      <c r="G521" t="s">
        <v>42</v>
      </c>
      <c r="H521">
        <v>0</v>
      </c>
      <c r="I521">
        <v>-100</v>
      </c>
      <c r="J521" t="s">
        <v>30</v>
      </c>
    </row>
    <row r="522" spans="1:10">
      <c r="A522">
        <v>3275923</v>
      </c>
      <c r="B522" t="s">
        <v>558</v>
      </c>
      <c r="C522" t="s">
        <v>27</v>
      </c>
      <c r="D522" t="s">
        <v>28</v>
      </c>
      <c r="E522">
        <v>100.01</v>
      </c>
      <c r="F522">
        <v>18</v>
      </c>
      <c r="G522" t="s">
        <v>28</v>
      </c>
      <c r="H522">
        <v>148.444</v>
      </c>
      <c r="I522">
        <v>48.434</v>
      </c>
      <c r="J522" t="s">
        <v>33</v>
      </c>
    </row>
    <row r="523" spans="1:10">
      <c r="A523">
        <v>3275924</v>
      </c>
      <c r="B523" t="s">
        <v>559</v>
      </c>
      <c r="C523" t="s">
        <v>27</v>
      </c>
      <c r="D523" t="s">
        <v>28</v>
      </c>
      <c r="E523">
        <v>100.01</v>
      </c>
      <c r="F523">
        <v>12</v>
      </c>
      <c r="G523" t="s">
        <v>42</v>
      </c>
      <c r="H523">
        <v>148.4324</v>
      </c>
      <c r="I523">
        <v>48.4224</v>
      </c>
      <c r="J523" t="s">
        <v>33</v>
      </c>
    </row>
    <row r="524" spans="1:10">
      <c r="A524">
        <v>3275925</v>
      </c>
      <c r="B524" t="s">
        <v>560</v>
      </c>
      <c r="C524" t="s">
        <v>41</v>
      </c>
      <c r="D524" t="s">
        <v>42</v>
      </c>
      <c r="E524">
        <v>100</v>
      </c>
      <c r="F524">
        <v>16</v>
      </c>
      <c r="G524" t="s">
        <v>28</v>
      </c>
      <c r="H524">
        <v>152.7392</v>
      </c>
      <c r="I524">
        <v>52.7392</v>
      </c>
      <c r="J524" t="s">
        <v>33</v>
      </c>
    </row>
    <row r="525" spans="1:10">
      <c r="A525">
        <v>3275926</v>
      </c>
      <c r="B525" t="s">
        <v>561</v>
      </c>
      <c r="C525" t="s">
        <v>27</v>
      </c>
      <c r="D525" t="s">
        <v>28</v>
      </c>
      <c r="E525">
        <v>100.01</v>
      </c>
      <c r="F525">
        <v>17</v>
      </c>
      <c r="G525" t="s">
        <v>32</v>
      </c>
      <c r="H525">
        <v>148.4324</v>
      </c>
      <c r="I525">
        <v>48.4224</v>
      </c>
      <c r="J525" t="s">
        <v>33</v>
      </c>
    </row>
    <row r="526" spans="1:10">
      <c r="A526">
        <v>3275927</v>
      </c>
      <c r="B526" t="s">
        <v>562</v>
      </c>
      <c r="C526" t="s">
        <v>27</v>
      </c>
      <c r="D526" t="s">
        <v>28</v>
      </c>
      <c r="E526">
        <v>100.01</v>
      </c>
      <c r="F526">
        <v>18</v>
      </c>
      <c r="G526" t="s">
        <v>28</v>
      </c>
      <c r="H526">
        <v>148.444</v>
      </c>
      <c r="I526">
        <v>48.434</v>
      </c>
      <c r="J526" t="s">
        <v>33</v>
      </c>
    </row>
    <row r="527" spans="1:10">
      <c r="A527">
        <v>3275928</v>
      </c>
      <c r="B527" t="s">
        <v>563</v>
      </c>
      <c r="C527" t="s">
        <v>27</v>
      </c>
      <c r="D527" t="s">
        <v>28</v>
      </c>
      <c r="E527">
        <v>100.01</v>
      </c>
      <c r="F527">
        <v>12</v>
      </c>
      <c r="G527" t="s">
        <v>42</v>
      </c>
      <c r="H527">
        <v>148.4324</v>
      </c>
      <c r="I527">
        <v>48.4224</v>
      </c>
      <c r="J527" t="s">
        <v>33</v>
      </c>
    </row>
    <row r="528" spans="1:10">
      <c r="A528">
        <v>3275929</v>
      </c>
      <c r="B528" t="s">
        <v>564</v>
      </c>
      <c r="C528" t="s">
        <v>27</v>
      </c>
      <c r="D528" t="s">
        <v>28</v>
      </c>
      <c r="E528">
        <v>100.01</v>
      </c>
      <c r="F528">
        <v>17</v>
      </c>
      <c r="G528" t="s">
        <v>32</v>
      </c>
      <c r="H528">
        <v>148.4324</v>
      </c>
      <c r="I528">
        <v>48.4224</v>
      </c>
      <c r="J528" t="s">
        <v>33</v>
      </c>
    </row>
    <row r="529" spans="1:10">
      <c r="A529">
        <v>3275930</v>
      </c>
      <c r="B529" t="s">
        <v>565</v>
      </c>
      <c r="C529" t="s">
        <v>27</v>
      </c>
      <c r="D529" t="s">
        <v>28</v>
      </c>
      <c r="E529">
        <v>100.01</v>
      </c>
      <c r="F529">
        <v>10</v>
      </c>
      <c r="G529" t="s">
        <v>42</v>
      </c>
      <c r="H529">
        <v>148.4324</v>
      </c>
      <c r="I529">
        <v>48.4224</v>
      </c>
      <c r="J529" t="s">
        <v>33</v>
      </c>
    </row>
    <row r="530" spans="1:10">
      <c r="A530">
        <v>3275931</v>
      </c>
      <c r="B530" t="s">
        <v>566</v>
      </c>
      <c r="C530" t="s">
        <v>27</v>
      </c>
      <c r="D530" t="s">
        <v>28</v>
      </c>
      <c r="E530">
        <v>100.01</v>
      </c>
      <c r="F530">
        <v>13</v>
      </c>
      <c r="G530" t="s">
        <v>29</v>
      </c>
      <c r="H530">
        <v>0</v>
      </c>
      <c r="I530">
        <v>-100.01</v>
      </c>
      <c r="J530" t="s">
        <v>30</v>
      </c>
    </row>
    <row r="531" spans="1:10">
      <c r="A531">
        <v>3275932</v>
      </c>
      <c r="B531" t="s">
        <v>567</v>
      </c>
      <c r="C531" t="s">
        <v>27</v>
      </c>
      <c r="D531" t="s">
        <v>28</v>
      </c>
      <c r="E531">
        <v>100.01</v>
      </c>
      <c r="F531">
        <v>7</v>
      </c>
      <c r="G531" t="s">
        <v>29</v>
      </c>
      <c r="H531">
        <v>0</v>
      </c>
      <c r="I531">
        <v>-100.01</v>
      </c>
      <c r="J531" t="s">
        <v>30</v>
      </c>
    </row>
    <row r="532" spans="1:10">
      <c r="A532">
        <v>3275933</v>
      </c>
      <c r="B532" t="s">
        <v>568</v>
      </c>
      <c r="C532" t="s">
        <v>27</v>
      </c>
      <c r="D532" t="s">
        <v>28</v>
      </c>
      <c r="E532">
        <v>100.01</v>
      </c>
      <c r="F532">
        <v>3</v>
      </c>
      <c r="G532" t="s">
        <v>29</v>
      </c>
      <c r="H532">
        <v>0</v>
      </c>
      <c r="I532">
        <v>-100.01</v>
      </c>
      <c r="J532" t="s">
        <v>30</v>
      </c>
    </row>
    <row r="533" spans="1:10">
      <c r="A533">
        <v>3275934</v>
      </c>
      <c r="B533" t="s">
        <v>569</v>
      </c>
      <c r="C533" t="s">
        <v>27</v>
      </c>
      <c r="D533" t="s">
        <v>28</v>
      </c>
      <c r="E533">
        <v>100.01</v>
      </c>
      <c r="F533">
        <v>3</v>
      </c>
      <c r="G533" t="s">
        <v>29</v>
      </c>
      <c r="H533">
        <v>0</v>
      </c>
      <c r="I533">
        <v>-100.01</v>
      </c>
      <c r="J533" t="s">
        <v>30</v>
      </c>
    </row>
    <row r="534" spans="1:10">
      <c r="A534">
        <v>3275935</v>
      </c>
      <c r="B534" t="s">
        <v>570</v>
      </c>
      <c r="C534" t="s">
        <v>53</v>
      </c>
      <c r="D534" t="s">
        <v>29</v>
      </c>
      <c r="E534">
        <v>100.01</v>
      </c>
      <c r="F534">
        <v>14</v>
      </c>
      <c r="G534" t="s">
        <v>28</v>
      </c>
      <c r="H534">
        <v>0</v>
      </c>
      <c r="I534">
        <v>-100.01</v>
      </c>
      <c r="J534" t="s">
        <v>30</v>
      </c>
    </row>
    <row r="535" spans="1:10">
      <c r="A535">
        <v>3275936</v>
      </c>
      <c r="B535" t="s">
        <v>571</v>
      </c>
      <c r="C535" t="s">
        <v>53</v>
      </c>
      <c r="D535" t="s">
        <v>29</v>
      </c>
      <c r="E535">
        <v>100.01</v>
      </c>
      <c r="F535">
        <v>20</v>
      </c>
      <c r="G535" t="s">
        <v>28</v>
      </c>
      <c r="H535">
        <v>0</v>
      </c>
      <c r="I535">
        <v>-100.01</v>
      </c>
      <c r="J535" t="s">
        <v>30</v>
      </c>
    </row>
    <row r="536" spans="1:10">
      <c r="A536">
        <v>3275937</v>
      </c>
      <c r="B536" t="s">
        <v>572</v>
      </c>
      <c r="C536" t="s">
        <v>27</v>
      </c>
      <c r="D536" t="s">
        <v>28</v>
      </c>
      <c r="E536">
        <v>100.01</v>
      </c>
      <c r="F536">
        <v>9</v>
      </c>
      <c r="G536" t="s">
        <v>29</v>
      </c>
      <c r="H536">
        <v>0</v>
      </c>
      <c r="I536">
        <v>-100.01</v>
      </c>
      <c r="J536" t="s">
        <v>30</v>
      </c>
    </row>
    <row r="537" spans="1:10">
      <c r="A537">
        <v>3275938</v>
      </c>
      <c r="B537" t="s">
        <v>573</v>
      </c>
      <c r="C537" t="s">
        <v>27</v>
      </c>
      <c r="D537" t="s">
        <v>28</v>
      </c>
      <c r="E537">
        <v>100.01</v>
      </c>
      <c r="F537">
        <v>8</v>
      </c>
      <c r="G537" t="s">
        <v>42</v>
      </c>
      <c r="H537">
        <v>148.4324</v>
      </c>
      <c r="I537">
        <v>48.4224</v>
      </c>
      <c r="J537" t="s">
        <v>33</v>
      </c>
    </row>
    <row r="538" spans="1:10">
      <c r="A538">
        <v>3275939</v>
      </c>
      <c r="B538" t="s">
        <v>574</v>
      </c>
      <c r="C538" t="s">
        <v>27</v>
      </c>
      <c r="D538" t="s">
        <v>28</v>
      </c>
      <c r="E538">
        <v>100.01</v>
      </c>
      <c r="F538">
        <v>24</v>
      </c>
      <c r="G538" t="s">
        <v>28</v>
      </c>
      <c r="H538">
        <v>148.444</v>
      </c>
      <c r="I538">
        <v>48.434</v>
      </c>
      <c r="J538" t="s">
        <v>33</v>
      </c>
    </row>
    <row r="539" spans="1:10">
      <c r="A539">
        <v>3275940</v>
      </c>
      <c r="B539" t="s">
        <v>575</v>
      </c>
      <c r="C539" t="s">
        <v>27</v>
      </c>
      <c r="D539" t="s">
        <v>28</v>
      </c>
      <c r="E539">
        <v>100.01</v>
      </c>
      <c r="F539">
        <v>8</v>
      </c>
      <c r="G539" t="s">
        <v>42</v>
      </c>
      <c r="H539">
        <v>148.4324</v>
      </c>
      <c r="I539">
        <v>48.4224</v>
      </c>
      <c r="J539" t="s">
        <v>33</v>
      </c>
    </row>
    <row r="540" spans="1:10">
      <c r="A540">
        <v>3275941</v>
      </c>
      <c r="B540" t="s">
        <v>576</v>
      </c>
      <c r="C540" t="s">
        <v>27</v>
      </c>
      <c r="D540" t="s">
        <v>28</v>
      </c>
      <c r="E540">
        <v>100.01</v>
      </c>
      <c r="F540">
        <v>10</v>
      </c>
      <c r="G540" t="s">
        <v>42</v>
      </c>
      <c r="H540">
        <v>148.4324</v>
      </c>
      <c r="I540">
        <v>48.4224</v>
      </c>
      <c r="J540" t="s">
        <v>33</v>
      </c>
    </row>
    <row r="541" spans="1:10">
      <c r="A541">
        <v>3275942</v>
      </c>
      <c r="B541" t="s">
        <v>577</v>
      </c>
      <c r="C541" t="s">
        <v>41</v>
      </c>
      <c r="D541" t="s">
        <v>42</v>
      </c>
      <c r="E541">
        <v>100</v>
      </c>
      <c r="F541">
        <v>19</v>
      </c>
      <c r="G541" t="s">
        <v>32</v>
      </c>
      <c r="H541">
        <v>0</v>
      </c>
      <c r="I541">
        <v>-100</v>
      </c>
      <c r="J541" t="s">
        <v>30</v>
      </c>
    </row>
    <row r="542" spans="1:10">
      <c r="A542">
        <v>3275943</v>
      </c>
      <c r="B542" t="s">
        <v>578</v>
      </c>
      <c r="C542" t="s">
        <v>41</v>
      </c>
      <c r="D542" t="s">
        <v>42</v>
      </c>
      <c r="E542">
        <v>100</v>
      </c>
      <c r="F542">
        <v>18</v>
      </c>
      <c r="G542" t="s">
        <v>28</v>
      </c>
      <c r="H542">
        <v>152.7392</v>
      </c>
      <c r="I542">
        <v>52.7392</v>
      </c>
      <c r="J542" t="s">
        <v>33</v>
      </c>
    </row>
    <row r="543" spans="1:10">
      <c r="A543">
        <v>3275944</v>
      </c>
      <c r="B543" t="s">
        <v>579</v>
      </c>
      <c r="C543" t="s">
        <v>41</v>
      </c>
      <c r="D543" t="s">
        <v>42</v>
      </c>
      <c r="E543">
        <v>100</v>
      </c>
      <c r="F543">
        <v>11</v>
      </c>
      <c r="G543" t="s">
        <v>29</v>
      </c>
      <c r="H543">
        <v>152.7392</v>
      </c>
      <c r="I543">
        <v>52.7392</v>
      </c>
      <c r="J543" t="s">
        <v>33</v>
      </c>
    </row>
    <row r="544" spans="1:10">
      <c r="A544">
        <v>3275945</v>
      </c>
      <c r="B544" t="s">
        <v>580</v>
      </c>
      <c r="C544" t="s">
        <v>41</v>
      </c>
      <c r="D544" t="s">
        <v>42</v>
      </c>
      <c r="E544">
        <v>100</v>
      </c>
      <c r="F544">
        <v>1</v>
      </c>
      <c r="G544" t="s">
        <v>29</v>
      </c>
      <c r="H544">
        <v>152.7392</v>
      </c>
      <c r="I544">
        <v>52.7392</v>
      </c>
      <c r="J544" t="s">
        <v>33</v>
      </c>
    </row>
    <row r="545" spans="1:10">
      <c r="A545">
        <v>3275946</v>
      </c>
      <c r="B545" t="s">
        <v>581</v>
      </c>
      <c r="C545" t="s">
        <v>41</v>
      </c>
      <c r="D545" t="s">
        <v>42</v>
      </c>
      <c r="E545">
        <v>100</v>
      </c>
      <c r="F545">
        <v>20</v>
      </c>
      <c r="G545" t="s">
        <v>28</v>
      </c>
      <c r="H545">
        <v>152.7392</v>
      </c>
      <c r="I545">
        <v>52.7392</v>
      </c>
      <c r="J545" t="s">
        <v>33</v>
      </c>
    </row>
    <row r="546" spans="1:10">
      <c r="A546">
        <v>3275947</v>
      </c>
      <c r="B546" t="s">
        <v>582</v>
      </c>
      <c r="C546" t="s">
        <v>41</v>
      </c>
      <c r="D546" t="s">
        <v>42</v>
      </c>
      <c r="E546">
        <v>100</v>
      </c>
      <c r="F546">
        <v>8</v>
      </c>
      <c r="G546" t="s">
        <v>42</v>
      </c>
      <c r="H546">
        <v>152.7624</v>
      </c>
      <c r="I546">
        <v>52.7624</v>
      </c>
      <c r="J546" t="s">
        <v>33</v>
      </c>
    </row>
    <row r="547" spans="1:10">
      <c r="A547">
        <v>3275948</v>
      </c>
      <c r="B547" t="s">
        <v>583</v>
      </c>
      <c r="C547" t="s">
        <v>41</v>
      </c>
      <c r="D547" t="s">
        <v>42</v>
      </c>
      <c r="E547">
        <v>100</v>
      </c>
      <c r="F547">
        <v>10</v>
      </c>
      <c r="G547" t="s">
        <v>42</v>
      </c>
      <c r="H547">
        <v>152.7624</v>
      </c>
      <c r="I547">
        <v>52.7624</v>
      </c>
      <c r="J547" t="s">
        <v>33</v>
      </c>
    </row>
    <row r="548" spans="1:10">
      <c r="A548">
        <v>3275949</v>
      </c>
      <c r="B548" t="s">
        <v>584</v>
      </c>
      <c r="C548" t="s">
        <v>41</v>
      </c>
      <c r="D548" t="s">
        <v>42</v>
      </c>
      <c r="E548">
        <v>100</v>
      </c>
      <c r="F548">
        <v>11</v>
      </c>
      <c r="G548" t="s">
        <v>29</v>
      </c>
      <c r="H548">
        <v>152.7392</v>
      </c>
      <c r="I548">
        <v>52.7392</v>
      </c>
      <c r="J548" t="s">
        <v>33</v>
      </c>
    </row>
    <row r="549" spans="1:10">
      <c r="A549">
        <v>3275950</v>
      </c>
      <c r="B549" t="s">
        <v>585</v>
      </c>
      <c r="C549" t="s">
        <v>41</v>
      </c>
      <c r="D549" t="s">
        <v>42</v>
      </c>
      <c r="E549">
        <v>100</v>
      </c>
      <c r="F549">
        <v>14</v>
      </c>
      <c r="G549" t="s">
        <v>28</v>
      </c>
      <c r="H549">
        <v>0</v>
      </c>
      <c r="I549">
        <v>-100</v>
      </c>
      <c r="J549" t="s">
        <v>30</v>
      </c>
    </row>
    <row r="550" spans="1:10">
      <c r="A550">
        <v>3275951</v>
      </c>
      <c r="B550" t="s">
        <v>586</v>
      </c>
      <c r="C550" t="s">
        <v>41</v>
      </c>
      <c r="D550" t="s">
        <v>42</v>
      </c>
      <c r="E550">
        <v>100</v>
      </c>
      <c r="F550">
        <v>8</v>
      </c>
      <c r="G550" t="s">
        <v>42</v>
      </c>
      <c r="H550">
        <v>152.7624</v>
      </c>
      <c r="I550">
        <v>52.7624</v>
      </c>
      <c r="J550" t="s">
        <v>33</v>
      </c>
    </row>
    <row r="551" spans="1:10">
      <c r="A551">
        <v>3275952</v>
      </c>
      <c r="B551" t="s">
        <v>587</v>
      </c>
      <c r="C551" t="s">
        <v>41</v>
      </c>
      <c r="D551" t="s">
        <v>42</v>
      </c>
      <c r="E551">
        <v>100</v>
      </c>
      <c r="F551">
        <v>12</v>
      </c>
      <c r="G551" t="s">
        <v>42</v>
      </c>
      <c r="H551">
        <v>152.7624</v>
      </c>
      <c r="I551">
        <v>52.7624</v>
      </c>
      <c r="J551" t="s">
        <v>33</v>
      </c>
    </row>
    <row r="552" spans="1:10">
      <c r="A552">
        <v>3275953</v>
      </c>
      <c r="B552" t="s">
        <v>588</v>
      </c>
      <c r="C552" t="s">
        <v>41</v>
      </c>
      <c r="D552" t="s">
        <v>42</v>
      </c>
      <c r="E552">
        <v>100</v>
      </c>
      <c r="F552">
        <v>17</v>
      </c>
      <c r="G552" t="s">
        <v>32</v>
      </c>
      <c r="H552">
        <v>0</v>
      </c>
      <c r="I552">
        <v>-100</v>
      </c>
      <c r="J552" t="s">
        <v>30</v>
      </c>
    </row>
    <row r="553" spans="1:10">
      <c r="A553">
        <v>3275954</v>
      </c>
      <c r="B553" t="s">
        <v>589</v>
      </c>
      <c r="C553" t="s">
        <v>41</v>
      </c>
      <c r="D553" t="s">
        <v>42</v>
      </c>
      <c r="E553">
        <v>100</v>
      </c>
      <c r="F553">
        <v>9</v>
      </c>
      <c r="G553" t="s">
        <v>29</v>
      </c>
      <c r="H553">
        <v>152.7392</v>
      </c>
      <c r="I553">
        <v>52.7392</v>
      </c>
      <c r="J553" t="s">
        <v>33</v>
      </c>
    </row>
    <row r="554" spans="1:10">
      <c r="A554">
        <v>3275955</v>
      </c>
      <c r="B554" t="s">
        <v>590</v>
      </c>
      <c r="C554" t="s">
        <v>41</v>
      </c>
      <c r="D554" t="s">
        <v>42</v>
      </c>
      <c r="E554">
        <v>100</v>
      </c>
      <c r="F554">
        <v>12</v>
      </c>
      <c r="G554" t="s">
        <v>42</v>
      </c>
      <c r="H554">
        <v>152.7624</v>
      </c>
      <c r="I554">
        <v>52.7624</v>
      </c>
      <c r="J554" t="s">
        <v>33</v>
      </c>
    </row>
    <row r="555" spans="1:10">
      <c r="A555">
        <v>3275956</v>
      </c>
      <c r="B555" t="s">
        <v>591</v>
      </c>
      <c r="C555" t="s">
        <v>41</v>
      </c>
      <c r="D555" t="s">
        <v>42</v>
      </c>
      <c r="E555">
        <v>100</v>
      </c>
      <c r="F555">
        <v>15</v>
      </c>
      <c r="G555" t="s">
        <v>32</v>
      </c>
      <c r="H555">
        <v>0</v>
      </c>
      <c r="I555">
        <v>-100</v>
      </c>
      <c r="J555" t="s">
        <v>30</v>
      </c>
    </row>
    <row r="556" spans="1:10">
      <c r="A556">
        <v>3275957</v>
      </c>
      <c r="B556" t="s">
        <v>592</v>
      </c>
      <c r="C556" t="s">
        <v>41</v>
      </c>
      <c r="D556" t="s">
        <v>42</v>
      </c>
      <c r="E556">
        <v>100</v>
      </c>
      <c r="F556">
        <v>17</v>
      </c>
      <c r="G556" t="s">
        <v>32</v>
      </c>
      <c r="H556">
        <v>0</v>
      </c>
      <c r="I556">
        <v>-100</v>
      </c>
      <c r="J556" t="s">
        <v>30</v>
      </c>
    </row>
    <row r="557" spans="1:10">
      <c r="A557">
        <v>3275958</v>
      </c>
      <c r="B557" t="s">
        <v>593</v>
      </c>
      <c r="C557" t="s">
        <v>41</v>
      </c>
      <c r="D557" t="s">
        <v>42</v>
      </c>
      <c r="E557">
        <v>100</v>
      </c>
      <c r="F557">
        <v>11</v>
      </c>
      <c r="G557" t="s">
        <v>29</v>
      </c>
      <c r="H557">
        <v>152.7392</v>
      </c>
      <c r="I557">
        <v>52.7392</v>
      </c>
      <c r="J557" t="s">
        <v>33</v>
      </c>
    </row>
    <row r="558" spans="1:10">
      <c r="A558">
        <v>3275959</v>
      </c>
      <c r="B558" t="s">
        <v>594</v>
      </c>
      <c r="C558" t="s">
        <v>41</v>
      </c>
      <c r="D558" t="s">
        <v>42</v>
      </c>
      <c r="E558">
        <v>100</v>
      </c>
      <c r="F558">
        <v>19</v>
      </c>
      <c r="G558" t="s">
        <v>32</v>
      </c>
      <c r="H558">
        <v>0</v>
      </c>
      <c r="I558">
        <v>-100</v>
      </c>
      <c r="J558" t="s">
        <v>30</v>
      </c>
    </row>
    <row r="559" spans="1:10">
      <c r="A559">
        <v>3275960</v>
      </c>
      <c r="B559" t="s">
        <v>595</v>
      </c>
      <c r="C559" t="s">
        <v>41</v>
      </c>
      <c r="D559" t="s">
        <v>42</v>
      </c>
      <c r="E559">
        <v>100</v>
      </c>
      <c r="F559">
        <v>19</v>
      </c>
      <c r="G559" t="s">
        <v>32</v>
      </c>
      <c r="H559">
        <v>0</v>
      </c>
      <c r="I559">
        <v>-100</v>
      </c>
      <c r="J559" t="s">
        <v>30</v>
      </c>
    </row>
    <row r="560" spans="1:10">
      <c r="A560">
        <v>3275961</v>
      </c>
      <c r="B560" t="s">
        <v>596</v>
      </c>
      <c r="C560" t="s">
        <v>41</v>
      </c>
      <c r="D560" t="s">
        <v>42</v>
      </c>
      <c r="E560">
        <v>100</v>
      </c>
      <c r="F560">
        <v>8</v>
      </c>
      <c r="G560" t="s">
        <v>42</v>
      </c>
      <c r="H560">
        <v>152.7624</v>
      </c>
      <c r="I560">
        <v>52.7624</v>
      </c>
      <c r="J560" t="s">
        <v>33</v>
      </c>
    </row>
    <row r="561" spans="1:10">
      <c r="A561">
        <v>3275962</v>
      </c>
      <c r="B561" t="s">
        <v>597</v>
      </c>
      <c r="C561" t="s">
        <v>41</v>
      </c>
      <c r="D561" t="s">
        <v>42</v>
      </c>
      <c r="E561">
        <v>100</v>
      </c>
      <c r="F561">
        <v>13</v>
      </c>
      <c r="G561" t="s">
        <v>29</v>
      </c>
      <c r="H561">
        <v>0</v>
      </c>
      <c r="I561">
        <v>-100</v>
      </c>
      <c r="J561" t="s">
        <v>30</v>
      </c>
    </row>
    <row r="562" spans="1:10">
      <c r="A562">
        <v>3275963</v>
      </c>
      <c r="B562" t="s">
        <v>598</v>
      </c>
      <c r="C562" t="s">
        <v>41</v>
      </c>
      <c r="D562" t="s">
        <v>42</v>
      </c>
      <c r="E562">
        <v>100</v>
      </c>
      <c r="F562">
        <v>17</v>
      </c>
      <c r="G562" t="s">
        <v>32</v>
      </c>
      <c r="H562">
        <v>0</v>
      </c>
      <c r="I562">
        <v>-100</v>
      </c>
      <c r="J562" t="s">
        <v>30</v>
      </c>
    </row>
    <row r="563" spans="1:10">
      <c r="A563">
        <v>3275964</v>
      </c>
      <c r="B563" t="s">
        <v>599</v>
      </c>
      <c r="C563" t="s">
        <v>53</v>
      </c>
      <c r="D563" t="s">
        <v>29</v>
      </c>
      <c r="E563">
        <v>100.01</v>
      </c>
      <c r="F563">
        <v>13</v>
      </c>
      <c r="G563" t="s">
        <v>29</v>
      </c>
      <c r="H563">
        <v>0</v>
      </c>
      <c r="I563">
        <v>-100.01</v>
      </c>
      <c r="J563" t="s">
        <v>30</v>
      </c>
    </row>
    <row r="564" spans="1:10">
      <c r="A564">
        <v>3275965</v>
      </c>
      <c r="B564" t="s">
        <v>600</v>
      </c>
      <c r="C564" t="s">
        <v>53</v>
      </c>
      <c r="D564" t="s">
        <v>29</v>
      </c>
      <c r="E564">
        <v>100.01</v>
      </c>
      <c r="F564">
        <v>15</v>
      </c>
      <c r="G564" t="s">
        <v>32</v>
      </c>
      <c r="H564">
        <v>148.4324</v>
      </c>
      <c r="I564">
        <v>48.4224</v>
      </c>
      <c r="J564" t="s">
        <v>33</v>
      </c>
    </row>
    <row r="565" spans="1:10">
      <c r="A565">
        <v>3275966</v>
      </c>
      <c r="B565" t="s">
        <v>601</v>
      </c>
      <c r="C565" t="s">
        <v>53</v>
      </c>
      <c r="D565" t="s">
        <v>29</v>
      </c>
      <c r="E565">
        <v>100.01</v>
      </c>
      <c r="F565">
        <v>9</v>
      </c>
      <c r="G565" t="s">
        <v>29</v>
      </c>
      <c r="H565">
        <v>148.444</v>
      </c>
      <c r="I565">
        <v>48.434</v>
      </c>
      <c r="J565" t="s">
        <v>33</v>
      </c>
    </row>
    <row r="566" spans="1:10">
      <c r="A566">
        <v>3275967</v>
      </c>
      <c r="B566" t="s">
        <v>602</v>
      </c>
      <c r="C566" t="s">
        <v>53</v>
      </c>
      <c r="D566" t="s">
        <v>29</v>
      </c>
      <c r="E566">
        <v>100.01</v>
      </c>
      <c r="F566">
        <v>22</v>
      </c>
      <c r="G566" t="s">
        <v>28</v>
      </c>
      <c r="H566">
        <v>0</v>
      </c>
      <c r="I566">
        <v>-100.01</v>
      </c>
      <c r="J566" t="s">
        <v>30</v>
      </c>
    </row>
    <row r="567" spans="1:10">
      <c r="A567">
        <v>3275968</v>
      </c>
      <c r="B567" t="s">
        <v>603</v>
      </c>
      <c r="C567" t="s">
        <v>53</v>
      </c>
      <c r="D567" t="s">
        <v>29</v>
      </c>
      <c r="E567">
        <v>100.01</v>
      </c>
      <c r="F567">
        <v>10</v>
      </c>
      <c r="G567" t="s">
        <v>42</v>
      </c>
      <c r="H567">
        <v>148.4324</v>
      </c>
      <c r="I567">
        <v>48.4224</v>
      </c>
      <c r="J567" t="s">
        <v>33</v>
      </c>
    </row>
    <row r="568" spans="1:10">
      <c r="A568">
        <v>3275969</v>
      </c>
      <c r="B568" t="s">
        <v>604</v>
      </c>
      <c r="C568" t="s">
        <v>53</v>
      </c>
      <c r="D568" t="s">
        <v>29</v>
      </c>
      <c r="E568">
        <v>100.01</v>
      </c>
      <c r="F568">
        <v>18</v>
      </c>
      <c r="G568" t="s">
        <v>28</v>
      </c>
      <c r="H568">
        <v>0</v>
      </c>
      <c r="I568">
        <v>-100.01</v>
      </c>
      <c r="J568" t="s">
        <v>30</v>
      </c>
    </row>
    <row r="569" spans="1:10">
      <c r="A569">
        <v>3275970</v>
      </c>
      <c r="B569" t="s">
        <v>605</v>
      </c>
      <c r="C569" t="s">
        <v>53</v>
      </c>
      <c r="D569" t="s">
        <v>29</v>
      </c>
      <c r="E569">
        <v>100.01</v>
      </c>
      <c r="F569">
        <v>15</v>
      </c>
      <c r="G569" t="s">
        <v>32</v>
      </c>
      <c r="H569">
        <v>148.4324</v>
      </c>
      <c r="I569">
        <v>48.4224</v>
      </c>
      <c r="J569" t="s">
        <v>33</v>
      </c>
    </row>
    <row r="570" spans="1:10">
      <c r="A570">
        <v>3275971</v>
      </c>
      <c r="B570" t="s">
        <v>606</v>
      </c>
      <c r="C570" t="s">
        <v>53</v>
      </c>
      <c r="D570" t="s">
        <v>29</v>
      </c>
      <c r="E570">
        <v>100.01</v>
      </c>
      <c r="F570">
        <v>8</v>
      </c>
      <c r="G570" t="s">
        <v>42</v>
      </c>
      <c r="H570">
        <v>148.4324</v>
      </c>
      <c r="I570">
        <v>48.4224</v>
      </c>
      <c r="J570" t="s">
        <v>33</v>
      </c>
    </row>
    <row r="571" spans="1:10">
      <c r="A571">
        <v>3275972</v>
      </c>
      <c r="B571" t="s">
        <v>607</v>
      </c>
      <c r="C571" t="s">
        <v>53</v>
      </c>
      <c r="D571" t="s">
        <v>29</v>
      </c>
      <c r="E571">
        <v>100.01</v>
      </c>
      <c r="F571">
        <v>22</v>
      </c>
      <c r="G571" t="s">
        <v>28</v>
      </c>
      <c r="H571">
        <v>0</v>
      </c>
      <c r="I571">
        <v>-100.01</v>
      </c>
      <c r="J571" t="s">
        <v>30</v>
      </c>
    </row>
    <row r="572" spans="1:10">
      <c r="A572">
        <v>3275973</v>
      </c>
      <c r="B572" t="s">
        <v>608</v>
      </c>
      <c r="C572" t="s">
        <v>53</v>
      </c>
      <c r="D572" t="s">
        <v>29</v>
      </c>
      <c r="E572">
        <v>100.01</v>
      </c>
      <c r="F572">
        <v>10</v>
      </c>
      <c r="G572" t="s">
        <v>42</v>
      </c>
      <c r="H572">
        <v>148.4324</v>
      </c>
      <c r="I572">
        <v>48.4224</v>
      </c>
      <c r="J572" t="s">
        <v>33</v>
      </c>
    </row>
    <row r="573" spans="1:10">
      <c r="A573">
        <v>3275974</v>
      </c>
      <c r="B573" t="s">
        <v>609</v>
      </c>
      <c r="C573" t="s">
        <v>53</v>
      </c>
      <c r="D573" t="s">
        <v>29</v>
      </c>
      <c r="E573">
        <v>100.01</v>
      </c>
      <c r="F573">
        <v>20</v>
      </c>
      <c r="G573" t="s">
        <v>28</v>
      </c>
      <c r="H573">
        <v>0</v>
      </c>
      <c r="I573">
        <v>-100.01</v>
      </c>
      <c r="J573" t="s">
        <v>30</v>
      </c>
    </row>
    <row r="574" spans="1:10">
      <c r="A574">
        <v>3275975</v>
      </c>
      <c r="B574" t="s">
        <v>610</v>
      </c>
      <c r="C574" t="s">
        <v>65</v>
      </c>
      <c r="D574" t="s">
        <v>32</v>
      </c>
      <c r="E574">
        <v>100</v>
      </c>
      <c r="F574">
        <v>2</v>
      </c>
      <c r="G574" t="s">
        <v>42</v>
      </c>
      <c r="H574">
        <v>0</v>
      </c>
      <c r="I574">
        <v>-100</v>
      </c>
      <c r="J574" t="s">
        <v>30</v>
      </c>
    </row>
    <row r="575" spans="1:10">
      <c r="A575">
        <v>3275976</v>
      </c>
      <c r="B575" t="s">
        <v>611</v>
      </c>
      <c r="C575" t="s">
        <v>53</v>
      </c>
      <c r="D575" t="s">
        <v>29</v>
      </c>
      <c r="E575">
        <v>100.01</v>
      </c>
      <c r="F575">
        <v>23</v>
      </c>
      <c r="G575" t="s">
        <v>32</v>
      </c>
      <c r="H575">
        <v>148.4324</v>
      </c>
      <c r="I575">
        <v>48.4224</v>
      </c>
      <c r="J575" t="s">
        <v>33</v>
      </c>
    </row>
    <row r="576" spans="1:10">
      <c r="A576">
        <v>3275977</v>
      </c>
      <c r="B576" t="s">
        <v>612</v>
      </c>
      <c r="C576" t="s">
        <v>65</v>
      </c>
      <c r="D576" t="s">
        <v>32</v>
      </c>
      <c r="E576">
        <v>100</v>
      </c>
      <c r="F576">
        <v>7</v>
      </c>
      <c r="G576" t="s">
        <v>29</v>
      </c>
      <c r="H576">
        <v>152.7392</v>
      </c>
      <c r="I576">
        <v>52.7392</v>
      </c>
      <c r="J576" t="s">
        <v>33</v>
      </c>
    </row>
    <row r="577" spans="1:10">
      <c r="A577">
        <v>3275978</v>
      </c>
      <c r="B577" t="s">
        <v>613</v>
      </c>
      <c r="C577" t="s">
        <v>65</v>
      </c>
      <c r="D577" t="s">
        <v>32</v>
      </c>
      <c r="E577">
        <v>100</v>
      </c>
      <c r="F577">
        <v>10</v>
      </c>
      <c r="G577" t="s">
        <v>42</v>
      </c>
      <c r="H577">
        <v>0</v>
      </c>
      <c r="I577">
        <v>-100</v>
      </c>
      <c r="J577" t="s">
        <v>30</v>
      </c>
    </row>
    <row r="578" spans="1:10">
      <c r="A578">
        <v>3275979</v>
      </c>
      <c r="B578" t="s">
        <v>614</v>
      </c>
      <c r="C578" t="s">
        <v>53</v>
      </c>
      <c r="D578" t="s">
        <v>29</v>
      </c>
      <c r="E578">
        <v>100.01</v>
      </c>
      <c r="F578">
        <v>14</v>
      </c>
      <c r="G578" t="s">
        <v>28</v>
      </c>
      <c r="H578">
        <v>0</v>
      </c>
      <c r="I578">
        <v>-100.01</v>
      </c>
      <c r="J578" t="s">
        <v>30</v>
      </c>
    </row>
    <row r="579" spans="1:10">
      <c r="A579">
        <v>3275980</v>
      </c>
      <c r="B579" t="s">
        <v>615</v>
      </c>
      <c r="C579" t="s">
        <v>65</v>
      </c>
      <c r="D579" t="s">
        <v>32</v>
      </c>
      <c r="E579">
        <v>100</v>
      </c>
      <c r="F579">
        <v>13</v>
      </c>
      <c r="G579" t="s">
        <v>29</v>
      </c>
      <c r="H579">
        <v>0</v>
      </c>
      <c r="I579">
        <v>-100</v>
      </c>
      <c r="J579" t="s">
        <v>30</v>
      </c>
    </row>
    <row r="580" spans="1:10">
      <c r="A580">
        <v>3275981</v>
      </c>
      <c r="B580" t="s">
        <v>616</v>
      </c>
      <c r="C580" t="s">
        <v>65</v>
      </c>
      <c r="D580" t="s">
        <v>32</v>
      </c>
      <c r="E580">
        <v>100</v>
      </c>
      <c r="F580">
        <v>8</v>
      </c>
      <c r="G580" t="s">
        <v>42</v>
      </c>
      <c r="H580">
        <v>0</v>
      </c>
      <c r="I580">
        <v>-100</v>
      </c>
      <c r="J580" t="s">
        <v>30</v>
      </c>
    </row>
    <row r="581" spans="1:10">
      <c r="A581">
        <v>3275982</v>
      </c>
      <c r="B581" t="s">
        <v>617</v>
      </c>
      <c r="C581" t="s">
        <v>53</v>
      </c>
      <c r="D581" t="s">
        <v>29</v>
      </c>
      <c r="E581">
        <v>100.01</v>
      </c>
      <c r="F581">
        <v>23</v>
      </c>
      <c r="G581" t="s">
        <v>32</v>
      </c>
      <c r="H581">
        <v>148.4324</v>
      </c>
      <c r="I581">
        <v>48.4224</v>
      </c>
      <c r="J581" t="s">
        <v>33</v>
      </c>
    </row>
    <row r="582" spans="1:10">
      <c r="A582">
        <v>3275983</v>
      </c>
      <c r="B582" t="s">
        <v>618</v>
      </c>
      <c r="C582" t="s">
        <v>53</v>
      </c>
      <c r="D582" t="s">
        <v>29</v>
      </c>
      <c r="E582">
        <v>100.01</v>
      </c>
      <c r="F582">
        <v>12</v>
      </c>
      <c r="G582" t="s">
        <v>42</v>
      </c>
      <c r="H582">
        <v>148.4324</v>
      </c>
      <c r="I582">
        <v>48.4224</v>
      </c>
      <c r="J582" t="s">
        <v>33</v>
      </c>
    </row>
    <row r="583" spans="1:10">
      <c r="A583">
        <v>3275984</v>
      </c>
      <c r="B583" t="s">
        <v>619</v>
      </c>
      <c r="C583" t="s">
        <v>41</v>
      </c>
      <c r="D583" t="s">
        <v>42</v>
      </c>
      <c r="E583">
        <v>100</v>
      </c>
      <c r="F583">
        <v>13</v>
      </c>
      <c r="G583" t="s">
        <v>29</v>
      </c>
      <c r="H583">
        <v>0</v>
      </c>
      <c r="I583">
        <v>-100</v>
      </c>
      <c r="J583" t="s">
        <v>30</v>
      </c>
    </row>
    <row r="584" spans="1:10">
      <c r="A584">
        <v>3275985</v>
      </c>
      <c r="B584" t="s">
        <v>620</v>
      </c>
      <c r="C584" t="s">
        <v>41</v>
      </c>
      <c r="D584" t="s">
        <v>42</v>
      </c>
      <c r="E584">
        <v>100</v>
      </c>
      <c r="F584">
        <v>16</v>
      </c>
      <c r="G584" t="s">
        <v>28</v>
      </c>
      <c r="H584">
        <v>152.7392</v>
      </c>
      <c r="I584">
        <v>52.7392</v>
      </c>
      <c r="J584" t="s">
        <v>33</v>
      </c>
    </row>
    <row r="585" spans="1:10">
      <c r="A585">
        <v>3275986</v>
      </c>
      <c r="B585" t="s">
        <v>621</v>
      </c>
      <c r="C585" t="s">
        <v>41</v>
      </c>
      <c r="D585" t="s">
        <v>42</v>
      </c>
      <c r="E585">
        <v>100</v>
      </c>
      <c r="F585">
        <v>13</v>
      </c>
      <c r="G585" t="s">
        <v>29</v>
      </c>
      <c r="H585">
        <v>0</v>
      </c>
      <c r="I585">
        <v>-100</v>
      </c>
      <c r="J585" t="s">
        <v>30</v>
      </c>
    </row>
    <row r="586" spans="1:10">
      <c r="A586">
        <v>3275987</v>
      </c>
      <c r="B586" t="s">
        <v>622</v>
      </c>
      <c r="C586" t="s">
        <v>41</v>
      </c>
      <c r="D586" t="s">
        <v>42</v>
      </c>
      <c r="E586">
        <v>100</v>
      </c>
      <c r="F586" t="s">
        <v>38</v>
      </c>
      <c r="G586">
        <v>0</v>
      </c>
      <c r="H586">
        <v>0</v>
      </c>
      <c r="I586">
        <v>0</v>
      </c>
      <c r="J586" t="s">
        <v>39</v>
      </c>
    </row>
    <row r="587" spans="1:10">
      <c r="A587">
        <v>3276058</v>
      </c>
      <c r="B587" t="s">
        <v>623</v>
      </c>
      <c r="C587" t="s">
        <v>65</v>
      </c>
      <c r="D587" t="s">
        <v>32</v>
      </c>
      <c r="E587">
        <v>100</v>
      </c>
      <c r="F587">
        <v>7</v>
      </c>
      <c r="G587" t="s">
        <v>29</v>
      </c>
      <c r="H587">
        <v>152.7392</v>
      </c>
      <c r="I587">
        <v>52.7392</v>
      </c>
      <c r="J587" t="s">
        <v>33</v>
      </c>
    </row>
    <row r="588" spans="1:10">
      <c r="A588">
        <v>3276059</v>
      </c>
      <c r="B588" t="s">
        <v>624</v>
      </c>
      <c r="C588" t="s">
        <v>65</v>
      </c>
      <c r="D588" t="s">
        <v>32</v>
      </c>
      <c r="E588">
        <v>100</v>
      </c>
      <c r="F588">
        <v>13</v>
      </c>
      <c r="G588" t="s">
        <v>29</v>
      </c>
      <c r="H588">
        <v>0</v>
      </c>
      <c r="I588">
        <v>-100</v>
      </c>
      <c r="J588" t="s">
        <v>30</v>
      </c>
    </row>
    <row r="589" spans="1:10">
      <c r="A589">
        <v>3276060</v>
      </c>
      <c r="B589" t="s">
        <v>625</v>
      </c>
      <c r="C589" t="s">
        <v>65</v>
      </c>
      <c r="D589" t="s">
        <v>32</v>
      </c>
      <c r="E589">
        <v>100</v>
      </c>
      <c r="F589">
        <v>8</v>
      </c>
      <c r="G589" t="s">
        <v>42</v>
      </c>
      <c r="H589">
        <v>0</v>
      </c>
      <c r="I589">
        <v>-100</v>
      </c>
      <c r="J589" t="s">
        <v>30</v>
      </c>
    </row>
    <row r="590" spans="1:10">
      <c r="A590">
        <v>3276061</v>
      </c>
      <c r="B590" t="s">
        <v>626</v>
      </c>
      <c r="C590" t="s">
        <v>53</v>
      </c>
      <c r="D590" t="s">
        <v>29</v>
      </c>
      <c r="E590">
        <v>100.01</v>
      </c>
      <c r="F590">
        <v>21</v>
      </c>
      <c r="G590" t="s">
        <v>32</v>
      </c>
      <c r="H590">
        <v>148.4324</v>
      </c>
      <c r="I590">
        <v>48.4224</v>
      </c>
      <c r="J590" t="s">
        <v>33</v>
      </c>
    </row>
    <row r="591" spans="1:10">
      <c r="A591">
        <v>3276062</v>
      </c>
      <c r="B591" t="s">
        <v>627</v>
      </c>
      <c r="C591" t="s">
        <v>53</v>
      </c>
      <c r="D591" t="s">
        <v>29</v>
      </c>
      <c r="E591">
        <v>100.01</v>
      </c>
      <c r="F591">
        <v>17</v>
      </c>
      <c r="G591" t="s">
        <v>32</v>
      </c>
      <c r="H591">
        <v>148.4324</v>
      </c>
      <c r="I591">
        <v>48.4224</v>
      </c>
      <c r="J591" t="s">
        <v>33</v>
      </c>
    </row>
    <row r="592" spans="1:10">
      <c r="A592">
        <v>3276063</v>
      </c>
      <c r="B592" t="s">
        <v>628</v>
      </c>
      <c r="C592" t="s">
        <v>65</v>
      </c>
      <c r="D592" t="s">
        <v>32</v>
      </c>
      <c r="E592">
        <v>100</v>
      </c>
      <c r="F592">
        <v>16</v>
      </c>
      <c r="G592" t="s">
        <v>28</v>
      </c>
      <c r="H592">
        <v>152.7392</v>
      </c>
      <c r="I592">
        <v>52.7392</v>
      </c>
      <c r="J592" t="s">
        <v>33</v>
      </c>
    </row>
    <row r="593" spans="1:10">
      <c r="A593" s="5">
        <v>3276064</v>
      </c>
      <c r="B593" s="5" t="s">
        <v>629</v>
      </c>
      <c r="C593" s="5" t="s">
        <v>65</v>
      </c>
      <c r="D593" s="5" t="s">
        <v>32</v>
      </c>
      <c r="E593" s="5">
        <v>100</v>
      </c>
      <c r="F593" s="5">
        <v>18</v>
      </c>
      <c r="G593" t="s">
        <v>28</v>
      </c>
      <c r="H593">
        <v>152.7392</v>
      </c>
      <c r="I593">
        <v>52.7392</v>
      </c>
      <c r="J593" t="s">
        <v>33</v>
      </c>
    </row>
    <row r="594" spans="1:10">
      <c r="A594" s="5">
        <v>3276065</v>
      </c>
      <c r="B594" s="5" t="s">
        <v>630</v>
      </c>
      <c r="C594" s="5" t="s">
        <v>65</v>
      </c>
      <c r="D594" s="5" t="s">
        <v>32</v>
      </c>
      <c r="E594" s="5">
        <v>100</v>
      </c>
      <c r="F594" s="5">
        <v>21</v>
      </c>
      <c r="G594" t="s">
        <v>32</v>
      </c>
      <c r="H594">
        <v>152.7624</v>
      </c>
      <c r="I594">
        <v>52.7624</v>
      </c>
      <c r="J594" t="s">
        <v>33</v>
      </c>
    </row>
    <row r="595" spans="1:10">
      <c r="A595">
        <v>3276066</v>
      </c>
      <c r="B595" t="s">
        <v>631</v>
      </c>
      <c r="C595" t="s">
        <v>65</v>
      </c>
      <c r="D595" t="s">
        <v>32</v>
      </c>
      <c r="E595">
        <v>100</v>
      </c>
      <c r="F595">
        <v>15</v>
      </c>
      <c r="G595" t="s">
        <v>32</v>
      </c>
      <c r="H595">
        <v>152.7624</v>
      </c>
      <c r="I595">
        <v>52.7624</v>
      </c>
      <c r="J595" t="s">
        <v>33</v>
      </c>
    </row>
    <row r="596" spans="1:10">
      <c r="A596">
        <v>3276067</v>
      </c>
      <c r="B596" t="s">
        <v>632</v>
      </c>
      <c r="C596" t="s">
        <v>65</v>
      </c>
      <c r="D596" t="s">
        <v>32</v>
      </c>
      <c r="E596">
        <v>100</v>
      </c>
      <c r="F596">
        <v>12</v>
      </c>
      <c r="G596" t="s">
        <v>42</v>
      </c>
      <c r="H596">
        <v>0</v>
      </c>
      <c r="I596">
        <v>-100</v>
      </c>
      <c r="J596" t="s">
        <v>30</v>
      </c>
    </row>
    <row r="597" spans="1:10">
      <c r="A597">
        <v>3276068</v>
      </c>
      <c r="B597" t="s">
        <v>633</v>
      </c>
      <c r="C597" t="s">
        <v>65</v>
      </c>
      <c r="D597" t="s">
        <v>32</v>
      </c>
      <c r="E597">
        <v>100</v>
      </c>
      <c r="F597">
        <v>10</v>
      </c>
      <c r="G597" t="s">
        <v>42</v>
      </c>
      <c r="H597">
        <v>0</v>
      </c>
      <c r="I597">
        <v>-100</v>
      </c>
      <c r="J597" t="s">
        <v>30</v>
      </c>
    </row>
    <row r="598" spans="1:10">
      <c r="A598">
        <v>3276069</v>
      </c>
      <c r="B598" t="s">
        <v>634</v>
      </c>
      <c r="C598" t="s">
        <v>65</v>
      </c>
      <c r="D598" t="s">
        <v>32</v>
      </c>
      <c r="E598">
        <v>100</v>
      </c>
      <c r="F598">
        <v>11</v>
      </c>
      <c r="G598" t="s">
        <v>29</v>
      </c>
      <c r="H598">
        <v>152.7392</v>
      </c>
      <c r="I598">
        <v>52.7392</v>
      </c>
      <c r="J598" t="s">
        <v>33</v>
      </c>
    </row>
    <row r="599" spans="1:10">
      <c r="A599">
        <v>3276070</v>
      </c>
      <c r="B599" t="s">
        <v>635</v>
      </c>
      <c r="C599" t="s">
        <v>53</v>
      </c>
      <c r="D599" t="s">
        <v>29</v>
      </c>
      <c r="E599">
        <v>100.01</v>
      </c>
      <c r="F599">
        <v>16</v>
      </c>
      <c r="G599" t="s">
        <v>28</v>
      </c>
      <c r="H599">
        <v>0</v>
      </c>
      <c r="I599">
        <v>-100.01</v>
      </c>
      <c r="J599" t="s">
        <v>30</v>
      </c>
    </row>
    <row r="600" spans="1:10">
      <c r="A600">
        <v>3276071</v>
      </c>
      <c r="B600" t="s">
        <v>636</v>
      </c>
      <c r="C600" t="s">
        <v>53</v>
      </c>
      <c r="D600" t="s">
        <v>29</v>
      </c>
      <c r="E600">
        <v>100.01</v>
      </c>
      <c r="F600">
        <v>18</v>
      </c>
      <c r="G600" t="s">
        <v>28</v>
      </c>
      <c r="H600">
        <v>0</v>
      </c>
      <c r="I600">
        <v>-100.01</v>
      </c>
      <c r="J600" t="s">
        <v>30</v>
      </c>
    </row>
    <row r="601" spans="1:10">
      <c r="A601">
        <v>3276072</v>
      </c>
      <c r="B601" t="s">
        <v>637</v>
      </c>
      <c r="C601" t="s">
        <v>53</v>
      </c>
      <c r="D601" t="s">
        <v>29</v>
      </c>
      <c r="E601">
        <v>100.01</v>
      </c>
      <c r="F601">
        <v>8</v>
      </c>
      <c r="G601" t="s">
        <v>42</v>
      </c>
      <c r="H601">
        <v>148.4324</v>
      </c>
      <c r="I601">
        <v>48.4224</v>
      </c>
      <c r="J601" t="s">
        <v>33</v>
      </c>
    </row>
    <row r="602" spans="1:10">
      <c r="A602">
        <v>3276073</v>
      </c>
      <c r="B602" t="s">
        <v>638</v>
      </c>
      <c r="C602" t="s">
        <v>53</v>
      </c>
      <c r="D602" t="s">
        <v>29</v>
      </c>
      <c r="E602">
        <v>100.01</v>
      </c>
      <c r="F602">
        <v>18</v>
      </c>
      <c r="G602" t="s">
        <v>28</v>
      </c>
      <c r="H602">
        <v>0</v>
      </c>
      <c r="I602">
        <v>-100.01</v>
      </c>
      <c r="J602" t="s">
        <v>30</v>
      </c>
    </row>
    <row r="603" spans="1:10">
      <c r="A603">
        <v>3276074</v>
      </c>
      <c r="B603" t="s">
        <v>639</v>
      </c>
      <c r="C603" t="s">
        <v>65</v>
      </c>
      <c r="D603" t="s">
        <v>32</v>
      </c>
      <c r="E603">
        <v>100</v>
      </c>
      <c r="F603">
        <v>17</v>
      </c>
      <c r="G603" t="s">
        <v>32</v>
      </c>
      <c r="H603">
        <v>152.7624</v>
      </c>
      <c r="I603">
        <v>52.7624</v>
      </c>
      <c r="J603" t="s">
        <v>33</v>
      </c>
    </row>
    <row r="604" spans="1:10">
      <c r="A604">
        <v>3276075</v>
      </c>
      <c r="B604" t="s">
        <v>640</v>
      </c>
      <c r="C604" t="s">
        <v>65</v>
      </c>
      <c r="D604" t="s">
        <v>32</v>
      </c>
      <c r="E604">
        <v>100</v>
      </c>
      <c r="F604">
        <v>12</v>
      </c>
      <c r="G604" t="s">
        <v>42</v>
      </c>
      <c r="H604">
        <v>0</v>
      </c>
      <c r="I604">
        <v>-100</v>
      </c>
      <c r="J604" t="s">
        <v>30</v>
      </c>
    </row>
    <row r="605" spans="1:10">
      <c r="A605">
        <v>3276076</v>
      </c>
      <c r="B605" t="s">
        <v>641</v>
      </c>
      <c r="C605" t="s">
        <v>65</v>
      </c>
      <c r="D605" t="s">
        <v>32</v>
      </c>
      <c r="E605">
        <v>100</v>
      </c>
      <c r="F605">
        <v>7</v>
      </c>
      <c r="G605" t="s">
        <v>29</v>
      </c>
      <c r="H605">
        <v>152.7392</v>
      </c>
      <c r="I605">
        <v>52.7392</v>
      </c>
      <c r="J605" t="s">
        <v>33</v>
      </c>
    </row>
    <row r="606" spans="1:10">
      <c r="A606">
        <v>3276077</v>
      </c>
      <c r="B606" t="s">
        <v>642</v>
      </c>
      <c r="C606" t="s">
        <v>65</v>
      </c>
      <c r="D606" t="s">
        <v>32</v>
      </c>
      <c r="E606">
        <v>100</v>
      </c>
      <c r="F606">
        <v>6</v>
      </c>
      <c r="G606" t="s">
        <v>42</v>
      </c>
      <c r="H606">
        <v>0</v>
      </c>
      <c r="I606">
        <v>-100</v>
      </c>
      <c r="J606" t="s">
        <v>30</v>
      </c>
    </row>
    <row r="607" spans="1:10">
      <c r="A607">
        <v>3276078</v>
      </c>
      <c r="B607" t="s">
        <v>643</v>
      </c>
      <c r="C607" t="s">
        <v>65</v>
      </c>
      <c r="D607" t="s">
        <v>32</v>
      </c>
      <c r="E607">
        <v>100</v>
      </c>
      <c r="F607">
        <v>8</v>
      </c>
      <c r="G607" t="s">
        <v>42</v>
      </c>
      <c r="H607">
        <v>0</v>
      </c>
      <c r="I607">
        <v>-100</v>
      </c>
      <c r="J607" t="s">
        <v>30</v>
      </c>
    </row>
    <row r="608" spans="1:10">
      <c r="A608">
        <v>3276079</v>
      </c>
      <c r="B608" t="s">
        <v>644</v>
      </c>
      <c r="C608" t="s">
        <v>41</v>
      </c>
      <c r="D608" t="s">
        <v>42</v>
      </c>
      <c r="E608">
        <v>100</v>
      </c>
      <c r="F608">
        <v>12</v>
      </c>
      <c r="G608" t="s">
        <v>42</v>
      </c>
      <c r="H608">
        <v>152.7624</v>
      </c>
      <c r="I608">
        <v>52.7624</v>
      </c>
      <c r="J608" t="s">
        <v>33</v>
      </c>
    </row>
    <row r="609" spans="1:10">
      <c r="A609">
        <v>3276080</v>
      </c>
      <c r="B609" t="s">
        <v>645</v>
      </c>
      <c r="C609" t="s">
        <v>41</v>
      </c>
      <c r="D609" t="s">
        <v>42</v>
      </c>
      <c r="E609">
        <v>100</v>
      </c>
      <c r="F609">
        <v>18</v>
      </c>
      <c r="G609" t="s">
        <v>28</v>
      </c>
      <c r="H609">
        <v>152.7392</v>
      </c>
      <c r="I609">
        <v>52.7392</v>
      </c>
      <c r="J609" t="s">
        <v>33</v>
      </c>
    </row>
    <row r="610" spans="1:10">
      <c r="A610">
        <v>3276081</v>
      </c>
      <c r="B610" t="s">
        <v>646</v>
      </c>
      <c r="C610" t="s">
        <v>41</v>
      </c>
      <c r="D610" t="s">
        <v>42</v>
      </c>
      <c r="E610">
        <v>100</v>
      </c>
      <c r="F610">
        <v>21</v>
      </c>
      <c r="G610" t="s">
        <v>32</v>
      </c>
      <c r="H610">
        <v>0</v>
      </c>
      <c r="I610">
        <v>-100</v>
      </c>
      <c r="J610" t="s">
        <v>30</v>
      </c>
    </row>
    <row r="611" spans="1:10">
      <c r="A611">
        <v>3276082</v>
      </c>
      <c r="B611" t="s">
        <v>647</v>
      </c>
      <c r="C611" t="s">
        <v>27</v>
      </c>
      <c r="D611" t="s">
        <v>28</v>
      </c>
      <c r="E611">
        <v>100.01</v>
      </c>
      <c r="F611">
        <v>11</v>
      </c>
      <c r="G611" t="s">
        <v>29</v>
      </c>
      <c r="H611">
        <v>0</v>
      </c>
      <c r="I611">
        <v>-100.01</v>
      </c>
      <c r="J611" t="s">
        <v>30</v>
      </c>
    </row>
    <row r="612" spans="1:10">
      <c r="A612">
        <v>3276083</v>
      </c>
      <c r="B612" t="s">
        <v>648</v>
      </c>
      <c r="C612" t="s">
        <v>41</v>
      </c>
      <c r="D612" t="s">
        <v>42</v>
      </c>
      <c r="E612">
        <v>100</v>
      </c>
      <c r="F612">
        <v>11</v>
      </c>
      <c r="G612" t="s">
        <v>29</v>
      </c>
      <c r="H612">
        <v>152.7392</v>
      </c>
      <c r="I612">
        <v>52.7392</v>
      </c>
      <c r="J612" t="s">
        <v>33</v>
      </c>
    </row>
    <row r="613" spans="1:10">
      <c r="A613">
        <v>3276084</v>
      </c>
      <c r="B613" t="s">
        <v>649</v>
      </c>
      <c r="C613" t="s">
        <v>41</v>
      </c>
      <c r="D613" t="s">
        <v>42</v>
      </c>
      <c r="E613">
        <v>100</v>
      </c>
      <c r="F613">
        <v>10</v>
      </c>
      <c r="G613" t="s">
        <v>42</v>
      </c>
      <c r="H613">
        <v>152.7624</v>
      </c>
      <c r="I613">
        <v>52.7624</v>
      </c>
      <c r="J613" t="s">
        <v>33</v>
      </c>
    </row>
    <row r="614" spans="1:10">
      <c r="A614">
        <v>3276085</v>
      </c>
      <c r="B614" t="s">
        <v>650</v>
      </c>
      <c r="C614" t="s">
        <v>41</v>
      </c>
      <c r="D614" t="s">
        <v>42</v>
      </c>
      <c r="E614">
        <v>100</v>
      </c>
      <c r="F614">
        <v>4</v>
      </c>
      <c r="G614" t="s">
        <v>42</v>
      </c>
      <c r="H614">
        <v>152.7624</v>
      </c>
      <c r="I614">
        <v>52.7624</v>
      </c>
      <c r="J614" t="s">
        <v>33</v>
      </c>
    </row>
    <row r="615" spans="1:10">
      <c r="A615">
        <v>3276086</v>
      </c>
      <c r="B615" t="s">
        <v>651</v>
      </c>
      <c r="C615" t="s">
        <v>41</v>
      </c>
      <c r="D615" t="s">
        <v>42</v>
      </c>
      <c r="E615">
        <v>100</v>
      </c>
      <c r="F615">
        <v>7</v>
      </c>
      <c r="G615" t="s">
        <v>29</v>
      </c>
      <c r="H615">
        <v>152.7392</v>
      </c>
      <c r="I615">
        <v>52.7392</v>
      </c>
      <c r="J615" t="s">
        <v>33</v>
      </c>
    </row>
    <row r="616" spans="1:10">
      <c r="A616">
        <v>3276087</v>
      </c>
      <c r="B616" t="s">
        <v>652</v>
      </c>
      <c r="C616" t="s">
        <v>41</v>
      </c>
      <c r="D616" t="s">
        <v>42</v>
      </c>
      <c r="E616">
        <v>100</v>
      </c>
      <c r="F616">
        <v>18</v>
      </c>
      <c r="G616" t="s">
        <v>28</v>
      </c>
      <c r="H616">
        <v>152.7392</v>
      </c>
      <c r="I616">
        <v>52.7392</v>
      </c>
      <c r="J616" t="s">
        <v>33</v>
      </c>
    </row>
    <row r="617" spans="1:10">
      <c r="A617">
        <v>3276088</v>
      </c>
      <c r="B617" t="s">
        <v>653</v>
      </c>
      <c r="C617" t="s">
        <v>41</v>
      </c>
      <c r="D617" t="s">
        <v>42</v>
      </c>
      <c r="E617">
        <v>100</v>
      </c>
      <c r="F617">
        <v>12</v>
      </c>
      <c r="G617" t="s">
        <v>42</v>
      </c>
      <c r="H617">
        <v>152.7624</v>
      </c>
      <c r="I617">
        <v>52.7624</v>
      </c>
      <c r="J617" t="s">
        <v>33</v>
      </c>
    </row>
    <row r="618" spans="1:10">
      <c r="A618">
        <v>3276089</v>
      </c>
      <c r="B618" t="s">
        <v>654</v>
      </c>
      <c r="C618" t="s">
        <v>41</v>
      </c>
      <c r="D618" t="s">
        <v>42</v>
      </c>
      <c r="E618">
        <v>100</v>
      </c>
      <c r="F618">
        <v>14</v>
      </c>
      <c r="G618" t="s">
        <v>28</v>
      </c>
      <c r="H618">
        <v>0</v>
      </c>
      <c r="I618">
        <v>-100</v>
      </c>
      <c r="J618" t="s">
        <v>30</v>
      </c>
    </row>
    <row r="619" spans="1:10">
      <c r="A619">
        <v>3276090</v>
      </c>
      <c r="B619" t="s">
        <v>655</v>
      </c>
      <c r="C619" t="s">
        <v>41</v>
      </c>
      <c r="D619" t="s">
        <v>42</v>
      </c>
      <c r="E619">
        <v>100</v>
      </c>
      <c r="F619">
        <v>10</v>
      </c>
      <c r="G619" t="s">
        <v>42</v>
      </c>
      <c r="H619">
        <v>152.7624</v>
      </c>
      <c r="I619">
        <v>52.7624</v>
      </c>
      <c r="J619" t="s">
        <v>33</v>
      </c>
    </row>
    <row r="620" spans="1:10">
      <c r="A620">
        <v>3276091</v>
      </c>
      <c r="B620" t="s">
        <v>656</v>
      </c>
      <c r="C620" t="s">
        <v>41</v>
      </c>
      <c r="D620" t="s">
        <v>42</v>
      </c>
      <c r="E620">
        <v>100</v>
      </c>
      <c r="F620">
        <v>19</v>
      </c>
      <c r="G620" t="s">
        <v>32</v>
      </c>
      <c r="H620">
        <v>0</v>
      </c>
      <c r="I620">
        <v>-100</v>
      </c>
      <c r="J620" t="s">
        <v>30</v>
      </c>
    </row>
    <row r="621" spans="1:10">
      <c r="A621">
        <v>3276092</v>
      </c>
      <c r="B621" t="s">
        <v>657</v>
      </c>
      <c r="C621" t="s">
        <v>41</v>
      </c>
      <c r="D621" t="s">
        <v>42</v>
      </c>
      <c r="E621">
        <v>100</v>
      </c>
      <c r="F621" t="s">
        <v>38</v>
      </c>
      <c r="G621" t="s">
        <v>39</v>
      </c>
      <c r="H621" t="s">
        <v>39</v>
      </c>
      <c r="I621" t="s">
        <v>39</v>
      </c>
      <c r="J621" t="s">
        <v>39</v>
      </c>
    </row>
    <row r="622" spans="1:10">
      <c r="A622" t="s">
        <v>39</v>
      </c>
      <c r="B622" t="s">
        <v>39</v>
      </c>
      <c r="C622" t="s">
        <v>39</v>
      </c>
      <c r="D622" t="s">
        <v>39</v>
      </c>
      <c r="E622" t="s">
        <v>39</v>
      </c>
      <c r="F622" t="s">
        <v>39</v>
      </c>
      <c r="G622" t="s">
        <v>39</v>
      </c>
      <c r="H622" t="s">
        <v>39</v>
      </c>
      <c r="I622" t="s">
        <v>39</v>
      </c>
      <c r="J622" t="s">
        <v>39</v>
      </c>
    </row>
    <row r="623" spans="1:10">
      <c r="A623" t="s">
        <v>39</v>
      </c>
      <c r="B623" t="s">
        <v>39</v>
      </c>
      <c r="C623" t="s">
        <v>39</v>
      </c>
      <c r="D623" t="s">
        <v>39</v>
      </c>
      <c r="E623" t="s">
        <v>39</v>
      </c>
      <c r="F623" t="s">
        <v>39</v>
      </c>
      <c r="G623" t="s">
        <v>39</v>
      </c>
      <c r="H623" t="s">
        <v>39</v>
      </c>
      <c r="I623" t="s">
        <v>39</v>
      </c>
      <c r="J623" t="s">
        <v>39</v>
      </c>
    </row>
    <row r="624" spans="1:10">
      <c r="A624" t="s">
        <v>39</v>
      </c>
      <c r="B624" t="s">
        <v>39</v>
      </c>
      <c r="C624" t="s">
        <v>39</v>
      </c>
      <c r="D624" t="s">
        <v>39</v>
      </c>
      <c r="E624" t="s">
        <v>39</v>
      </c>
      <c r="F624" t="s">
        <v>39</v>
      </c>
      <c r="G624" t="s">
        <v>39</v>
      </c>
      <c r="H624" t="s">
        <v>39</v>
      </c>
      <c r="I624" t="s">
        <v>39</v>
      </c>
      <c r="J624" t="s">
        <v>39</v>
      </c>
    </row>
    <row r="625" spans="1:10">
      <c r="A625" t="s">
        <v>39</v>
      </c>
      <c r="B625" t="s">
        <v>39</v>
      </c>
      <c r="C625" t="s">
        <v>39</v>
      </c>
      <c r="D625" t="s">
        <v>39</v>
      </c>
      <c r="E625" t="s">
        <v>39</v>
      </c>
      <c r="F625" t="s">
        <v>39</v>
      </c>
      <c r="G625" t="s">
        <v>39</v>
      </c>
      <c r="H625" t="s">
        <v>39</v>
      </c>
      <c r="I625" t="s">
        <v>39</v>
      </c>
      <c r="J625" t="s">
        <v>39</v>
      </c>
    </row>
    <row r="626" spans="1:10">
      <c r="A626" t="s">
        <v>39</v>
      </c>
      <c r="B626" t="s">
        <v>39</v>
      </c>
      <c r="C626" t="s">
        <v>39</v>
      </c>
      <c r="D626" t="s">
        <v>39</v>
      </c>
      <c r="E626" t="s">
        <v>39</v>
      </c>
      <c r="F626" t="s">
        <v>39</v>
      </c>
      <c r="G626" t="s">
        <v>39</v>
      </c>
      <c r="H626" t="s">
        <v>39</v>
      </c>
      <c r="I626" t="s">
        <v>39</v>
      </c>
      <c r="J626" t="s">
        <v>39</v>
      </c>
    </row>
    <row r="627" spans="1:10">
      <c r="A627" t="s">
        <v>39</v>
      </c>
      <c r="B627" t="s">
        <v>39</v>
      </c>
      <c r="C627" t="s">
        <v>39</v>
      </c>
      <c r="D627" t="s">
        <v>39</v>
      </c>
      <c r="E627" t="s">
        <v>39</v>
      </c>
      <c r="F627" t="s">
        <v>39</v>
      </c>
      <c r="G627" t="s">
        <v>39</v>
      </c>
      <c r="H627" t="s">
        <v>39</v>
      </c>
      <c r="I627" t="s">
        <v>39</v>
      </c>
      <c r="J627" t="s">
        <v>39</v>
      </c>
    </row>
    <row r="628" spans="1:10">
      <c r="A628" t="s">
        <v>39</v>
      </c>
      <c r="B628" t="s">
        <v>39</v>
      </c>
      <c r="C628" t="s">
        <v>39</v>
      </c>
      <c r="D628" t="s">
        <v>39</v>
      </c>
      <c r="E628" t="s">
        <v>39</v>
      </c>
      <c r="F628" t="s">
        <v>39</v>
      </c>
      <c r="G628" t="s">
        <v>39</v>
      </c>
      <c r="H628" t="s">
        <v>39</v>
      </c>
      <c r="I628" t="s">
        <v>39</v>
      </c>
      <c r="J628" t="s">
        <v>39</v>
      </c>
    </row>
    <row r="629" spans="1:10">
      <c r="A629" t="s">
        <v>39</v>
      </c>
      <c r="B629" t="s">
        <v>39</v>
      </c>
      <c r="C629" t="s">
        <v>39</v>
      </c>
      <c r="D629" t="s">
        <v>39</v>
      </c>
      <c r="E629" t="s">
        <v>39</v>
      </c>
      <c r="F629" t="s">
        <v>39</v>
      </c>
      <c r="G629" t="s">
        <v>39</v>
      </c>
      <c r="H629" t="s">
        <v>39</v>
      </c>
      <c r="I629" t="s">
        <v>39</v>
      </c>
      <c r="J629" t="s">
        <v>39</v>
      </c>
    </row>
    <row r="630" spans="1:10">
      <c r="A630" t="s">
        <v>39</v>
      </c>
      <c r="B630" t="s">
        <v>39</v>
      </c>
      <c r="C630" t="s">
        <v>39</v>
      </c>
      <c r="D630" t="s">
        <v>39</v>
      </c>
      <c r="E630" t="s">
        <v>39</v>
      </c>
      <c r="F630" t="s">
        <v>39</v>
      </c>
      <c r="G630" t="s">
        <v>39</v>
      </c>
      <c r="H630" t="s">
        <v>39</v>
      </c>
      <c r="I630" t="s">
        <v>39</v>
      </c>
      <c r="J630" t="s">
        <v>39</v>
      </c>
    </row>
    <row r="631" spans="1:10">
      <c r="A631" t="s">
        <v>39</v>
      </c>
      <c r="B631" t="s">
        <v>39</v>
      </c>
      <c r="C631" t="s">
        <v>39</v>
      </c>
      <c r="D631" t="s">
        <v>39</v>
      </c>
      <c r="E631" t="s">
        <v>39</v>
      </c>
      <c r="F631" t="s">
        <v>39</v>
      </c>
      <c r="G631" t="s">
        <v>39</v>
      </c>
      <c r="H631" t="s">
        <v>39</v>
      </c>
      <c r="I631" t="s">
        <v>39</v>
      </c>
      <c r="J631" t="s">
        <v>39</v>
      </c>
    </row>
    <row r="632" spans="1:10">
      <c r="A632" t="s">
        <v>39</v>
      </c>
      <c r="B632" t="s">
        <v>39</v>
      </c>
      <c r="C632" t="s">
        <v>39</v>
      </c>
      <c r="D632" t="s">
        <v>39</v>
      </c>
      <c r="E632" t="s">
        <v>39</v>
      </c>
      <c r="F632" t="s">
        <v>39</v>
      </c>
      <c r="G632" t="s">
        <v>39</v>
      </c>
      <c r="H632" t="s">
        <v>39</v>
      </c>
      <c r="I632" t="s">
        <v>39</v>
      </c>
      <c r="J632" t="s">
        <v>39</v>
      </c>
    </row>
    <row r="633" spans="1:10">
      <c r="A633" t="s">
        <v>39</v>
      </c>
      <c r="B633" t="s">
        <v>39</v>
      </c>
      <c r="C633" t="s">
        <v>39</v>
      </c>
      <c r="D633" t="s">
        <v>39</v>
      </c>
      <c r="E633" t="s">
        <v>39</v>
      </c>
      <c r="F633" t="s">
        <v>39</v>
      </c>
      <c r="G633" t="s">
        <v>39</v>
      </c>
      <c r="H633" t="s">
        <v>39</v>
      </c>
      <c r="I633" t="s">
        <v>39</v>
      </c>
      <c r="J633" t="s">
        <v>39</v>
      </c>
    </row>
  </sheetData>
  <conditionalFormatting sqref="F$1:F$1048576">
    <cfRule type="cellIs" dxfId="1" priority="6" operator="equal">
      <formula>13</formula>
    </cfRule>
    <cfRule type="cellIs" dxfId="1" priority="5" operator="equal">
      <formula>14</formula>
    </cfRule>
    <cfRule type="cellIs" dxfId="0" priority="4" operator="greaterThanOrEqual">
      <formula>22</formula>
    </cfRule>
    <cfRule type="cellIs" dxfId="0" priority="3" operator="lessThanOrEqual">
      <formula>5</formula>
    </cfRule>
  </conditionalFormatting>
  <conditionalFormatting sqref="G$1:G$1048576">
    <cfRule type="cellIs" dxfId="2" priority="2" operator="equal">
      <formula>"小双"</formula>
    </cfRule>
    <cfRule type="cellIs" dxfId="2" priority="1" operator="equal">
      <formula>"大单"</formula>
    </cfRule>
  </conditionalFormatting>
  <conditionalFormatting sqref="J2:J633">
    <cfRule type="cellIs" dxfId="3" priority="7" operator="equal">
      <formula>"是"</formula>
    </cfRule>
  </conditionalFormatting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J31" sqref="J31"/>
    </sheetView>
  </sheetViews>
  <sheetFormatPr defaultColWidth="9" defaultRowHeight="13.5"/>
  <cols>
    <col min="2" max="2" width="34" customWidth="1"/>
    <col min="8" max="8" width="9.375"/>
  </cols>
  <sheetData>
    <row r="1" ht="14.2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4.25" spans="1:10">
      <c r="A2" s="4" cm="1">
        <f ca="1" t="array" ref="A2">INDEX(Sheet1!$A$2:$J$621,RANDBETWEEN(1,COUNTA(Sheet1!$A$2:$A$621)),COLUMN(A1))</f>
        <v>3275802</v>
      </c>
      <c r="B2" s="4" t="str" cm="1">
        <f ca="1" t="array" ref="B2">INDEX(Sheet1!$A$2:$J$621,RANDBETWEEN(1,COUNTA(Sheet1!$A$2:$A$621)),COLUMN(B1))</f>
        <v>2025-04-19 18:07:51</v>
      </c>
      <c r="C2" s="4" t="str" cm="1">
        <f ca="1" t="array" ref="C2">INDEX(Sheet1!$A$2:$J$621,RANDBETWEEN(1,COUNTA(Sheet1!$A$2:$A$621)),COLUMN(C1))</f>
        <v>大双31.45  小双34.28  大单34.28</v>
      </c>
      <c r="D2" s="4" t="str" cm="1">
        <f ca="1" t="array" ref="D2">INDEX(Sheet1!$A$2:$J$621,RANDBETWEEN(1,COUNTA(Sheet1!$A$2:$A$621)),COLUMN(D1))</f>
        <v>小单</v>
      </c>
      <c r="E2" s="4" cm="1">
        <f ca="1" t="array" ref="E2">INDEX(Sheet1!$A$2:$J$621,RANDBETWEEN(1,COUNTA(Sheet1!$A$2:$A$621)),COLUMN(E1))</f>
        <v>100</v>
      </c>
      <c r="F2" s="4" cm="1">
        <f ca="1" t="array" ref="F2">INDEX(Sheet1!$A$2:$J$621,RANDBETWEEN(1,COUNTA(Sheet1!$A$2:$A$621)),COLUMN(F1))</f>
        <v>10</v>
      </c>
      <c r="G2" s="4" t="str" cm="1">
        <f ca="1" t="array" ref="G2">INDEX(Sheet1!$A$2:$J$621,RANDBETWEEN(1,COUNTA(Sheet1!$A$2:$A$621)),COLUMN(G1))</f>
        <v>小双</v>
      </c>
      <c r="H2" s="4" cm="1">
        <f ca="1" t="array" ref="H2">INDEX(Sheet1!$A$2:$J$621,RANDBETWEEN(1,COUNTA(Sheet1!$A$2:$A$621)),COLUMN(H1))</f>
        <v>152.7392</v>
      </c>
      <c r="I2" s="4" cm="1">
        <f ca="1" t="array" ref="I2">INDEX(Sheet1!$A$2:$J$621,RANDBETWEEN(1,COUNTA(Sheet1!$A$2:$A$621)),COLUMN(I1))</f>
        <v>52.7624</v>
      </c>
      <c r="J2" s="4" t="str" cm="1">
        <f ca="1" t="array" ref="J2">INDEX(Sheet1!$A$2:$J$621,RANDBETWEEN(1,COUNTA(Sheet1!$A$2:$A$621)),COLUMN(J1))</f>
        <v>否</v>
      </c>
    </row>
    <row r="3" spans="1:10">
      <c r="A3" s="4" cm="1">
        <f ca="1" t="array" ref="A3">INDEX(Sheet1!$A$2:$J$621,RANDBETWEEN(1,COUNTA(Sheet1!$A$2:$A$621)),COLUMN(A2))</f>
        <v>3275772</v>
      </c>
      <c r="B3" s="4" t="str" cm="1">
        <f ca="1" t="array" ref="B3">INDEX(Sheet1!$A$2:$J$621,RANDBETWEEN(1,COUNTA(Sheet1!$A$2:$A$621)),COLUMN(B2))</f>
        <v>2025-04-19 19:50:44</v>
      </c>
      <c r="C3" s="4" t="str" cm="1">
        <f ca="1" t="array" ref="C3">INDEX(Sheet1!$A$2:$J$621,RANDBETWEEN(1,COUNTA(Sheet1!$A$2:$A$621)),COLUMN(C2))</f>
        <v>大双31.45  小双34.28  大单34.28</v>
      </c>
      <c r="D3" s="4" t="str" cm="1">
        <f ca="1" t="array" ref="D3">INDEX(Sheet1!$A$2:$J$621,RANDBETWEEN(1,COUNTA(Sheet1!$A$2:$A$621)),COLUMN(D2))</f>
        <v>小双</v>
      </c>
      <c r="E3" s="4" cm="1">
        <f ca="1" t="array" ref="E3">INDEX(Sheet1!$A$2:$J$621,RANDBETWEEN(1,COUNTA(Sheet1!$A$2:$A$621)),COLUMN(E2))</f>
        <v>100</v>
      </c>
      <c r="F3" s="4" cm="1">
        <f ca="1" t="array" ref="F3">INDEX(Sheet1!$A$2:$J$621,RANDBETWEEN(1,COUNTA(Sheet1!$A$2:$A$621)),COLUMN(F2))</f>
        <v>20</v>
      </c>
      <c r="G3" s="4" t="str" cm="1">
        <f ca="1" t="array" ref="G3">INDEX(Sheet1!$A$2:$J$621,RANDBETWEEN(1,COUNTA(Sheet1!$A$2:$A$621)),COLUMN(G2))</f>
        <v>大单</v>
      </c>
      <c r="H3" s="4" cm="1">
        <f ca="1" t="array" ref="H3">INDEX(Sheet1!$A$2:$J$621,RANDBETWEEN(1,COUNTA(Sheet1!$A$2:$A$621)),COLUMN(H2))</f>
        <v>152.7392</v>
      </c>
      <c r="I3" s="4" cm="1">
        <f ca="1" t="array" ref="I3">INDEX(Sheet1!$A$2:$J$621,RANDBETWEEN(1,COUNTA(Sheet1!$A$2:$A$621)),COLUMN(I2))</f>
        <v>-100</v>
      </c>
      <c r="J3" s="4" t="str" cm="1">
        <f ca="1" t="array" ref="J3">INDEX(Sheet1!$A$2:$J$621,RANDBETWEEN(1,COUNTA(Sheet1!$A$2:$A$621)),COLUMN(J2))</f>
        <v>否</v>
      </c>
    </row>
    <row r="4" spans="1:10">
      <c r="A4" s="4" cm="1">
        <f ca="1" t="array" ref="A4">INDEX(Sheet1!$A$2:$J$621,RANDBETWEEN(1,COUNTA(Sheet1!$A$2:$A$621)),COLUMN(A3))</f>
        <v>3275875</v>
      </c>
      <c r="B4" s="4" t="str" cm="1">
        <f ca="1" t="array" ref="B4">INDEX(Sheet1!$A$2:$J$621,RANDBETWEEN(1,COUNTA(Sheet1!$A$2:$A$621)),COLUMN(B3))</f>
        <v>2025-04-19 01:54:47</v>
      </c>
      <c r="C4" s="4" t="str" cm="1">
        <f ca="1" t="array" ref="C4">INDEX(Sheet1!$A$2:$J$621,RANDBETWEEN(1,COUNTA(Sheet1!$A$2:$A$621)),COLUMN(C3))</f>
        <v>小单31.45  小双34.28  大单34.28</v>
      </c>
      <c r="D4" s="4" t="str" cm="1">
        <f ca="1" t="array" ref="D4">INDEX(Sheet1!$A$2:$J$621,RANDBETWEEN(1,COUNTA(Sheet1!$A$2:$A$621)),COLUMN(D3))</f>
        <v>小单</v>
      </c>
      <c r="E4" s="4" cm="1">
        <f ca="1" t="array" ref="E4">INDEX(Sheet1!$A$2:$J$621,RANDBETWEEN(1,COUNTA(Sheet1!$A$2:$A$621)),COLUMN(E3))</f>
        <v>100.01</v>
      </c>
      <c r="F4" s="4" cm="1">
        <f ca="1" t="array" ref="F4">INDEX(Sheet1!$A$2:$J$621,RANDBETWEEN(1,COUNTA(Sheet1!$A$2:$A$621)),COLUMN(F3))</f>
        <v>13</v>
      </c>
      <c r="G4" s="4" t="str" cm="1">
        <f ca="1" t="array" ref="G4">INDEX(Sheet1!$A$2:$J$621,RANDBETWEEN(1,COUNTA(Sheet1!$A$2:$A$621)),COLUMN(G3))</f>
        <v>大单</v>
      </c>
      <c r="H4" s="4" cm="1">
        <f ca="1" t="array" ref="H4">INDEX(Sheet1!$A$2:$J$621,RANDBETWEEN(1,COUNTA(Sheet1!$A$2:$A$621)),COLUMN(H3))</f>
        <v>0</v>
      </c>
      <c r="I4" s="4" cm="1">
        <f ca="1" t="array" ref="I4">INDEX(Sheet1!$A$2:$J$621,RANDBETWEEN(1,COUNTA(Sheet1!$A$2:$A$621)),COLUMN(I3))</f>
        <v>-100</v>
      </c>
      <c r="J4" s="4" t="str" cm="1">
        <f ca="1" t="array" ref="J4">INDEX(Sheet1!$A$2:$J$621,RANDBETWEEN(1,COUNTA(Sheet1!$A$2:$A$621)),COLUMN(J3))</f>
        <v>否</v>
      </c>
    </row>
    <row r="5" spans="1:10">
      <c r="A5" s="4" cm="1">
        <f ca="1" t="array" ref="A5">INDEX(Sheet1!$A$2:$J$621,RANDBETWEEN(1,COUNTA(Sheet1!$A$2:$A$621)),COLUMN(A4))</f>
        <v>3275617</v>
      </c>
      <c r="B5" s="4" t="str" cm="1">
        <f ca="1" t="array" ref="B5">INDEX(Sheet1!$A$2:$J$621,RANDBETWEEN(1,COUNTA(Sheet1!$A$2:$A$621)),COLUMN(B4))</f>
        <v>2025-04-19 05:21:19</v>
      </c>
      <c r="C5" s="4" t="str" cm="1">
        <f ca="1" t="array" ref="C5">INDEX(Sheet1!$A$2:$J$621,RANDBETWEEN(1,COUNTA(Sheet1!$A$2:$A$621)),COLUMN(C4))</f>
        <v>小单32.36  小双35.28  大双32.36</v>
      </c>
      <c r="D5" s="4" t="str" cm="1">
        <f ca="1" t="array" ref="D5">INDEX(Sheet1!$A$2:$J$621,RANDBETWEEN(1,COUNTA(Sheet1!$A$2:$A$621)),COLUMN(D4))</f>
        <v>小单</v>
      </c>
      <c r="E5" s="4" cm="1">
        <f ca="1" t="array" ref="E5">INDEX(Sheet1!$A$2:$J$621,RANDBETWEEN(1,COUNTA(Sheet1!$A$2:$A$621)),COLUMN(E4))</f>
        <v>100.01</v>
      </c>
      <c r="F5" s="4" cm="1">
        <f ca="1" t="array" ref="F5">INDEX(Sheet1!$A$2:$J$621,RANDBETWEEN(1,COUNTA(Sheet1!$A$2:$A$621)),COLUMN(F4))</f>
        <v>23</v>
      </c>
      <c r="G5" s="4" t="str" cm="1">
        <f ca="1" t="array" ref="G5">INDEX(Sheet1!$A$2:$J$621,RANDBETWEEN(1,COUNTA(Sheet1!$A$2:$A$621)),COLUMN(G4))</f>
        <v>大双</v>
      </c>
      <c r="H5" s="4" cm="1">
        <f ca="1" t="array" ref="H5">INDEX(Sheet1!$A$2:$J$621,RANDBETWEEN(1,COUNTA(Sheet1!$A$2:$A$621)),COLUMN(H4))</f>
        <v>0</v>
      </c>
      <c r="I5" s="4" cm="1">
        <f ca="1" t="array" ref="I5">INDEX(Sheet1!$A$2:$J$621,RANDBETWEEN(1,COUNTA(Sheet1!$A$2:$A$621)),COLUMN(I4))</f>
        <v>-100.01</v>
      </c>
      <c r="J5" s="4" t="str" cm="1">
        <f ca="1" t="array" ref="J5">INDEX(Sheet1!$A$2:$J$621,RANDBETWEEN(1,COUNTA(Sheet1!$A$2:$A$621)),COLUMN(J4))</f>
        <v>是</v>
      </c>
    </row>
    <row r="6" spans="1:10">
      <c r="A6" s="4" cm="1">
        <f ca="1" t="array" ref="A6">INDEX(Sheet1!$A$2:$J$621,RANDBETWEEN(1,COUNTA(Sheet1!$A$2:$A$621)),COLUMN(A5))</f>
        <v>3275469</v>
      </c>
      <c r="B6" s="4" t="str" cm="1">
        <f ca="1" t="array" ref="B6">INDEX(Sheet1!$A$2:$J$621,RANDBETWEEN(1,COUNTA(Sheet1!$A$2:$A$621)),COLUMN(B5))</f>
        <v>2025-04-19 17:04:46</v>
      </c>
      <c r="C6" s="4" t="str" cm="1">
        <f ca="1" t="array" ref="C6">INDEX(Sheet1!$A$2:$J$621,RANDBETWEEN(1,COUNTA(Sheet1!$A$2:$A$621)),COLUMN(C5))</f>
        <v>小单31.45  小双34.28  大单34.28</v>
      </c>
      <c r="D6" s="4" t="str" cm="1">
        <f ca="1" t="array" ref="D6">INDEX(Sheet1!$A$2:$J$621,RANDBETWEEN(1,COUNTA(Sheet1!$A$2:$A$621)),COLUMN(D5))</f>
        <v>大双</v>
      </c>
      <c r="E6" s="4" cm="1">
        <f ca="1" t="array" ref="E6">INDEX(Sheet1!$A$2:$J$621,RANDBETWEEN(1,COUNTA(Sheet1!$A$2:$A$621)),COLUMN(E5))</f>
        <v>100.01</v>
      </c>
      <c r="F6" s="4" cm="1">
        <f ca="1" t="array" ref="F6">INDEX(Sheet1!$A$2:$J$621,RANDBETWEEN(1,COUNTA(Sheet1!$A$2:$A$621)),COLUMN(F5))</f>
        <v>18</v>
      </c>
      <c r="G6" s="4" t="str" cm="1">
        <f ca="1" t="array" ref="G6">INDEX(Sheet1!$A$2:$J$621,RANDBETWEEN(1,COUNTA(Sheet1!$A$2:$A$621)),COLUMN(G5))</f>
        <v>小双</v>
      </c>
      <c r="H6" s="4" cm="1">
        <f ca="1" t="array" ref="H6">INDEX(Sheet1!$A$2:$J$621,RANDBETWEEN(1,COUNTA(Sheet1!$A$2:$A$621)),COLUMN(H5))</f>
        <v>148.444</v>
      </c>
      <c r="I6" s="4" cm="1">
        <f ca="1" t="array" ref="I6">INDEX(Sheet1!$A$2:$J$621,RANDBETWEEN(1,COUNTA(Sheet1!$A$2:$A$621)),COLUMN(I5))</f>
        <v>-100.01</v>
      </c>
      <c r="J6" s="4" t="str" cm="1">
        <f ca="1" t="array" ref="J6">INDEX(Sheet1!$A$2:$J$621,RANDBETWEEN(1,COUNTA(Sheet1!$A$2:$A$621)),COLUMN(J5))</f>
        <v>是</v>
      </c>
    </row>
    <row r="7" spans="1:10">
      <c r="A7" s="4" cm="1">
        <f ca="1" t="array" ref="A7">INDEX(Sheet1!$A$2:$J$621,RANDBETWEEN(1,COUNTA(Sheet1!$A$2:$A$621)),COLUMN(A6))</f>
        <v>3275608</v>
      </c>
      <c r="B7" s="4" t="str" cm="1">
        <f ca="1" t="array" ref="B7">INDEX(Sheet1!$A$2:$J$621,RANDBETWEEN(1,COUNTA(Sheet1!$A$2:$A$621)),COLUMN(B6))</f>
        <v>2025-04-20 09:36:44</v>
      </c>
      <c r="C7" s="4" t="str" cm="1">
        <f ca="1" t="array" ref="C7">INDEX(Sheet1!$A$2:$J$621,RANDBETWEEN(1,COUNTA(Sheet1!$A$2:$A$621)),COLUMN(C6))</f>
        <v>小单31.45  小双34.28  大单34.28</v>
      </c>
      <c r="D7" s="4" t="str" cm="1">
        <f ca="1" t="array" ref="D7">INDEX(Sheet1!$A$2:$J$621,RANDBETWEEN(1,COUNTA(Sheet1!$A$2:$A$621)),COLUMN(D6))</f>
        <v>大单</v>
      </c>
      <c r="E7" s="4" cm="1">
        <f ca="1" t="array" ref="E7">INDEX(Sheet1!$A$2:$J$621,RANDBETWEEN(1,COUNTA(Sheet1!$A$2:$A$621)),COLUMN(E6))</f>
        <v>100</v>
      </c>
      <c r="F7" s="4" cm="1">
        <f ca="1" t="array" ref="F7">INDEX(Sheet1!$A$2:$J$621,RANDBETWEEN(1,COUNTA(Sheet1!$A$2:$A$621)),COLUMN(F6))</f>
        <v>15</v>
      </c>
      <c r="G7" s="4" cm="1">
        <f ca="1" t="array" ref="G7">INDEX(Sheet1!$A$2:$J$621,RANDBETWEEN(1,COUNTA(Sheet1!$A$2:$A$621)),COLUMN(G6))</f>
        <v>0</v>
      </c>
      <c r="H7" s="4" cm="1">
        <f ca="1" t="array" ref="H7">INDEX(Sheet1!$A$2:$J$621,RANDBETWEEN(1,COUNTA(Sheet1!$A$2:$A$621)),COLUMN(H6))</f>
        <v>0</v>
      </c>
      <c r="I7" s="4" cm="1">
        <f ca="1" t="array" ref="I7">INDEX(Sheet1!$A$2:$J$621,RANDBETWEEN(1,COUNTA(Sheet1!$A$2:$A$621)),COLUMN(I6))</f>
        <v>52.7392</v>
      </c>
      <c r="J7" s="4" t="str" cm="1">
        <f ca="1" t="array" ref="J7">INDEX(Sheet1!$A$2:$J$621,RANDBETWEEN(1,COUNTA(Sheet1!$A$2:$A$621)),COLUMN(J6))</f>
        <v>是</v>
      </c>
    </row>
    <row r="8" spans="1:10">
      <c r="A8" s="4" cm="1">
        <f ca="1" t="array" ref="A8">INDEX(Sheet1!$A$2:$J$621,RANDBETWEEN(1,COUNTA(Sheet1!$A$2:$A$621)),COLUMN(A7))</f>
        <v>3276087</v>
      </c>
      <c r="B8" s="4" t="str" cm="1">
        <f ca="1" t="array" ref="B8">INDEX(Sheet1!$A$2:$J$621,RANDBETWEEN(1,COUNTA(Sheet1!$A$2:$A$621)),COLUMN(B7))</f>
        <v>2025-04-19 12:28:11</v>
      </c>
      <c r="C8" s="4" t="str" cm="1">
        <f ca="1" t="array" ref="C8">INDEX(Sheet1!$A$2:$J$621,RANDBETWEEN(1,COUNTA(Sheet1!$A$2:$A$621)),COLUMN(C7))</f>
        <v>小单32.36  小双35.28  大双32.36</v>
      </c>
      <c r="D8" s="4" t="str" cm="1">
        <f ca="1" t="array" ref="D8">INDEX(Sheet1!$A$2:$J$621,RANDBETWEEN(1,COUNTA(Sheet1!$A$2:$A$621)),COLUMN(D7))</f>
        <v>小单</v>
      </c>
      <c r="E8" s="4" cm="1">
        <f ca="1" t="array" ref="E8">INDEX(Sheet1!$A$2:$J$621,RANDBETWEEN(1,COUNTA(Sheet1!$A$2:$A$621)),COLUMN(E7))</f>
        <v>100</v>
      </c>
      <c r="F8" s="4" cm="1">
        <f ca="1" t="array" ref="F8">INDEX(Sheet1!$A$2:$J$621,RANDBETWEEN(1,COUNTA(Sheet1!$A$2:$A$621)),COLUMN(F7))</f>
        <v>14</v>
      </c>
      <c r="G8" s="4" t="str" cm="1">
        <f ca="1" t="array" ref="G8">INDEX(Sheet1!$A$2:$J$621,RANDBETWEEN(1,COUNTA(Sheet1!$A$2:$A$621)),COLUMN(G7))</f>
        <v>大双</v>
      </c>
      <c r="H8" s="4" cm="1">
        <f ca="1" t="array" ref="H8">INDEX(Sheet1!$A$2:$J$621,RANDBETWEEN(1,COUNTA(Sheet1!$A$2:$A$621)),COLUMN(H7))</f>
        <v>152.7392</v>
      </c>
      <c r="I8" s="4" cm="1">
        <f ca="1" t="array" ref="I8">INDEX(Sheet1!$A$2:$J$621,RANDBETWEEN(1,COUNTA(Sheet1!$A$2:$A$621)),COLUMN(I7))</f>
        <v>-100</v>
      </c>
      <c r="J8" s="4" t="str" cm="1">
        <f ca="1" t="array" ref="J8">INDEX(Sheet1!$A$2:$J$621,RANDBETWEEN(1,COUNTA(Sheet1!$A$2:$A$621)),COLUMN(J7))</f>
        <v>否</v>
      </c>
    </row>
    <row r="9" spans="1:10">
      <c r="A9" s="4" cm="1">
        <f ca="1" t="array" ref="A9">INDEX(Sheet1!$A$2:$J$621,RANDBETWEEN(1,COUNTA(Sheet1!$A$2:$A$621)),COLUMN(A8))</f>
        <v>3275587</v>
      </c>
      <c r="B9" s="4" t="str" cm="1">
        <f ca="1" t="array" ref="B9">INDEX(Sheet1!$A$2:$J$621,RANDBETWEEN(1,COUNTA(Sheet1!$A$2:$A$621)),COLUMN(B8))</f>
        <v>2025-04-20 07:55:17</v>
      </c>
      <c r="C9" s="4" t="str" cm="1">
        <f ca="1" t="array" ref="C9">INDEX(Sheet1!$A$2:$J$621,RANDBETWEEN(1,COUNTA(Sheet1!$A$2:$A$621)),COLUMN(C8))</f>
        <v>小单32.36  大双32.36  大单35.28</v>
      </c>
      <c r="D9" s="4" t="str" cm="1">
        <f ca="1" t="array" ref="D9">INDEX(Sheet1!$A$2:$J$621,RANDBETWEEN(1,COUNTA(Sheet1!$A$2:$A$621)),COLUMN(D8))</f>
        <v>小单</v>
      </c>
      <c r="E9" s="4" cm="1">
        <f ca="1" t="array" ref="E9">INDEX(Sheet1!$A$2:$J$621,RANDBETWEEN(1,COUNTA(Sheet1!$A$2:$A$621)),COLUMN(E8))</f>
        <v>100.01</v>
      </c>
      <c r="F9" s="4" cm="1">
        <f ca="1" t="array" ref="F9">INDEX(Sheet1!$A$2:$J$621,RANDBETWEEN(1,COUNTA(Sheet1!$A$2:$A$621)),COLUMN(F8))</f>
        <v>14</v>
      </c>
      <c r="G9" s="4" t="str" cm="1">
        <f ca="1" t="array" ref="G9">INDEX(Sheet1!$A$2:$J$621,RANDBETWEEN(1,COUNTA(Sheet1!$A$2:$A$621)),COLUMN(G8))</f>
        <v>小单</v>
      </c>
      <c r="H9" s="4" cm="1">
        <f ca="1" t="array" ref="H9">INDEX(Sheet1!$A$2:$J$621,RANDBETWEEN(1,COUNTA(Sheet1!$A$2:$A$621)),COLUMN(H8))</f>
        <v>152.7392</v>
      </c>
      <c r="I9" s="4" cm="1">
        <f ca="1" t="array" ref="I9">INDEX(Sheet1!$A$2:$J$621,RANDBETWEEN(1,COUNTA(Sheet1!$A$2:$A$621)),COLUMN(I8))</f>
        <v>52.7624</v>
      </c>
      <c r="J9" s="4" t="str" cm="1">
        <f ca="1" t="array" ref="J9">INDEX(Sheet1!$A$2:$J$621,RANDBETWEEN(1,COUNTA(Sheet1!$A$2:$A$621)),COLUMN(J8))</f>
        <v>是</v>
      </c>
    </row>
    <row r="10" spans="1:10">
      <c r="A10" s="4" cm="1">
        <f ca="1" t="array" ref="A10">INDEX(Sheet1!$A$2:$J$621,RANDBETWEEN(1,COUNTA(Sheet1!$A$2:$A$621)),COLUMN(A9))</f>
        <v>3275479</v>
      </c>
      <c r="B10" s="4" t="str" cm="1">
        <f ca="1" t="array" ref="B10">INDEX(Sheet1!$A$2:$J$621,RANDBETWEEN(1,COUNTA(Sheet1!$A$2:$A$621)),COLUMN(B9))</f>
        <v>2025-04-20 10:11:44</v>
      </c>
      <c r="C10" s="4" t="str" cm="1">
        <f ca="1" t="array" ref="C10">INDEX(Sheet1!$A$2:$J$621,RANDBETWEEN(1,COUNTA(Sheet1!$A$2:$A$621)),COLUMN(C9))</f>
        <v>小单32.36  大双32.36  大单35.28</v>
      </c>
      <c r="D10" s="4" t="str" cm="1">
        <f ca="1" t="array" ref="D10">INDEX(Sheet1!$A$2:$J$621,RANDBETWEEN(1,COUNTA(Sheet1!$A$2:$A$621)),COLUMN(D9))</f>
        <v>小单</v>
      </c>
      <c r="E10" s="4" cm="1">
        <f ca="1" t="array" ref="E10">INDEX(Sheet1!$A$2:$J$621,RANDBETWEEN(1,COUNTA(Sheet1!$A$2:$A$621)),COLUMN(E9))</f>
        <v>100</v>
      </c>
      <c r="F10" s="4" cm="1">
        <f ca="1" t="array" ref="F10">INDEX(Sheet1!$A$2:$J$621,RANDBETWEEN(1,COUNTA(Sheet1!$A$2:$A$621)),COLUMN(F9))</f>
        <v>11</v>
      </c>
      <c r="G10" s="4" t="str" cm="1">
        <f ca="1" t="array" ref="G10">INDEX(Sheet1!$A$2:$J$621,RANDBETWEEN(1,COUNTA(Sheet1!$A$2:$A$621)),COLUMN(G9))</f>
        <v>小单</v>
      </c>
      <c r="H10" s="4" cm="1">
        <f ca="1" t="array" ref="H10">INDEX(Sheet1!$A$2:$J$621,RANDBETWEEN(1,COUNTA(Sheet1!$A$2:$A$621)),COLUMN(H9))</f>
        <v>0</v>
      </c>
      <c r="I10" s="4" cm="1">
        <f ca="1" t="array" ref="I10">INDEX(Sheet1!$A$2:$J$621,RANDBETWEEN(1,COUNTA(Sheet1!$A$2:$A$621)),COLUMN(I9))</f>
        <v>48.434</v>
      </c>
      <c r="J10" s="4" t="str" cm="1">
        <f ca="1" t="array" ref="J10">INDEX(Sheet1!$A$2:$J$621,RANDBETWEEN(1,COUNTA(Sheet1!$A$2:$A$621)),COLUMN(J9))</f>
        <v>是</v>
      </c>
    </row>
    <row r="11" spans="1:10">
      <c r="A11" s="4" cm="1">
        <f ca="1" t="array" ref="A11">INDEX(Sheet1!$A$2:$J$621,RANDBETWEEN(1,COUNTA(Sheet1!$A$2:$A$621)),COLUMN(A10))</f>
        <v>3275383</v>
      </c>
      <c r="B11" s="4" t="str" cm="1">
        <f ca="1" t="array" ref="B11">INDEX(Sheet1!$A$2:$J$621,RANDBETWEEN(1,COUNTA(Sheet1!$A$2:$A$621)),COLUMN(B10))</f>
        <v>2025-04-20 17:29:15</v>
      </c>
      <c r="C11" s="4" t="str" cm="1">
        <f ca="1" t="array" ref="C11">INDEX(Sheet1!$A$2:$J$621,RANDBETWEEN(1,COUNTA(Sheet1!$A$2:$A$621)),COLUMN(C10))</f>
        <v>小单32.36  小双35.28  大双32.36</v>
      </c>
      <c r="D11" s="4" t="str" cm="1">
        <f ca="1" t="array" ref="D11">INDEX(Sheet1!$A$2:$J$621,RANDBETWEEN(1,COUNTA(Sheet1!$A$2:$A$621)),COLUMN(D10))</f>
        <v>小单</v>
      </c>
      <c r="E11" s="4" cm="1">
        <f ca="1" t="array" ref="E11">INDEX(Sheet1!$A$2:$J$621,RANDBETWEEN(1,COUNTA(Sheet1!$A$2:$A$621)),COLUMN(E10))</f>
        <v>100.01</v>
      </c>
      <c r="F11" s="4" cm="1">
        <f ca="1" t="array" ref="F11">INDEX(Sheet1!$A$2:$J$621,RANDBETWEEN(1,COUNTA(Sheet1!$A$2:$A$621)),COLUMN(F10))</f>
        <v>13</v>
      </c>
      <c r="G11" s="4" t="str" cm="1">
        <f ca="1" t="array" ref="G11">INDEX(Sheet1!$A$2:$J$621,RANDBETWEEN(1,COUNTA(Sheet1!$A$2:$A$621)),COLUMN(G10))</f>
        <v>小单</v>
      </c>
      <c r="H11" s="4" cm="1">
        <f ca="1" t="array" ref="H11">INDEX(Sheet1!$A$2:$J$621,RANDBETWEEN(1,COUNTA(Sheet1!$A$2:$A$621)),COLUMN(H10))</f>
        <v>148.4324</v>
      </c>
      <c r="I11" s="4" cm="1">
        <f ca="1" t="array" ref="I11">INDEX(Sheet1!$A$2:$J$621,RANDBETWEEN(1,COUNTA(Sheet1!$A$2:$A$621)),COLUMN(I10))</f>
        <v>-100.01</v>
      </c>
      <c r="J11" s="4" t="str" cm="1">
        <f ca="1" t="array" ref="J11">INDEX(Sheet1!$A$2:$J$621,RANDBETWEEN(1,COUNTA(Sheet1!$A$2:$A$621)),COLUMN(J10))</f>
        <v>是</v>
      </c>
    </row>
    <row r="12" spans="1:10">
      <c r="A12" s="4" cm="1">
        <f ca="1" t="array" ref="A12">INDEX(Sheet1!$A$2:$J$621,RANDBETWEEN(1,COUNTA(Sheet1!$A$2:$A$621)),COLUMN(A11))</f>
        <v>3275535</v>
      </c>
      <c r="B12" s="4" t="str" cm="1">
        <f ca="1" t="array" ref="B12">INDEX(Sheet1!$A$2:$J$621,RANDBETWEEN(1,COUNTA(Sheet1!$A$2:$A$621)),COLUMN(B11))</f>
        <v>2025-04-20 05:31:40</v>
      </c>
      <c r="C12" s="4" t="str" cm="1">
        <f ca="1" t="array" ref="C12">INDEX(Sheet1!$A$2:$J$621,RANDBETWEEN(1,COUNTA(Sheet1!$A$2:$A$621)),COLUMN(C11))</f>
        <v>小单32.36  大双32.36  大单35.28</v>
      </c>
      <c r="D12" s="4" t="str" cm="1">
        <f ca="1" t="array" ref="D12">INDEX(Sheet1!$A$2:$J$621,RANDBETWEEN(1,COUNTA(Sheet1!$A$2:$A$621)),COLUMN(D11))</f>
        <v>小单</v>
      </c>
      <c r="E12" s="4" cm="1">
        <f ca="1" t="array" ref="E12">INDEX(Sheet1!$A$2:$J$621,RANDBETWEEN(1,COUNTA(Sheet1!$A$2:$A$621)),COLUMN(E11))</f>
        <v>100</v>
      </c>
      <c r="F12" s="4" cm="1">
        <f ca="1" t="array" ref="F12">INDEX(Sheet1!$A$2:$J$621,RANDBETWEEN(1,COUNTA(Sheet1!$A$2:$A$621)),COLUMN(F11))</f>
        <v>12</v>
      </c>
      <c r="G12" s="4" t="str" cm="1">
        <f ca="1" t="array" ref="G12">INDEX(Sheet1!$A$2:$J$621,RANDBETWEEN(1,COUNTA(Sheet1!$A$2:$A$621)),COLUMN(G11))</f>
        <v>大单</v>
      </c>
      <c r="H12" s="4" cm="1">
        <f ca="1" t="array" ref="H12">INDEX(Sheet1!$A$2:$J$621,RANDBETWEEN(1,COUNTA(Sheet1!$A$2:$A$621)),COLUMN(H11))</f>
        <v>148.4324</v>
      </c>
      <c r="I12" s="4" cm="1">
        <f ca="1" t="array" ref="I12">INDEX(Sheet1!$A$2:$J$621,RANDBETWEEN(1,COUNTA(Sheet1!$A$2:$A$621)),COLUMN(I11))</f>
        <v>-100.01</v>
      </c>
      <c r="J12" s="4" t="str" cm="1">
        <f ca="1" t="array" ref="J12">INDEX(Sheet1!$A$2:$J$621,RANDBETWEEN(1,COUNTA(Sheet1!$A$2:$A$621)),COLUMN(J11))</f>
        <v>是</v>
      </c>
    </row>
    <row r="13" spans="1:10">
      <c r="A13" s="4" cm="1">
        <f ca="1" t="array" ref="A13">INDEX(Sheet1!$A$2:$J$621,RANDBETWEEN(1,COUNTA(Sheet1!$A$2:$A$621)),COLUMN(A12))</f>
        <v>3275720</v>
      </c>
      <c r="B13" s="4" t="str" cm="1">
        <f ca="1" t="array" ref="B13">INDEX(Sheet1!$A$2:$J$621,RANDBETWEEN(1,COUNTA(Sheet1!$A$2:$A$621)),COLUMN(B12))</f>
        <v>2025-04-20 00:30:43</v>
      </c>
      <c r="C13" s="4" t="str" cm="1">
        <f ca="1" t="array" ref="C13">INDEX(Sheet1!$A$2:$J$621,RANDBETWEEN(1,COUNTA(Sheet1!$A$2:$A$621)),COLUMN(C12))</f>
        <v>小单31.45  小双34.28  大单34.28</v>
      </c>
      <c r="D13" s="4" t="str" cm="1">
        <f ca="1" t="array" ref="D13">INDEX(Sheet1!$A$2:$J$621,RANDBETWEEN(1,COUNTA(Sheet1!$A$2:$A$621)),COLUMN(D12))</f>
        <v>大双</v>
      </c>
      <c r="E13" s="4" cm="1">
        <f ca="1" t="array" ref="E13">INDEX(Sheet1!$A$2:$J$621,RANDBETWEEN(1,COUNTA(Sheet1!$A$2:$A$621)),COLUMN(E12))</f>
        <v>100</v>
      </c>
      <c r="F13" s="4" cm="1">
        <f ca="1" t="array" ref="F13">INDEX(Sheet1!$A$2:$J$621,RANDBETWEEN(1,COUNTA(Sheet1!$A$2:$A$621)),COLUMN(F12))</f>
        <v>20</v>
      </c>
      <c r="G13" s="4" t="str" cm="1">
        <f ca="1" t="array" ref="G13">INDEX(Sheet1!$A$2:$J$621,RANDBETWEEN(1,COUNTA(Sheet1!$A$2:$A$621)),COLUMN(G12))</f>
        <v>大双</v>
      </c>
      <c r="H13" s="4" cm="1">
        <f ca="1" t="array" ref="H13">INDEX(Sheet1!$A$2:$J$621,RANDBETWEEN(1,COUNTA(Sheet1!$A$2:$A$621)),COLUMN(H12))</f>
        <v>0</v>
      </c>
      <c r="I13" s="4" cm="1">
        <f ca="1" t="array" ref="I13">INDEX(Sheet1!$A$2:$J$621,RANDBETWEEN(1,COUNTA(Sheet1!$A$2:$A$621)),COLUMN(I12))</f>
        <v>48.434</v>
      </c>
      <c r="J13" s="4" t="str" cm="1">
        <f ca="1" t="array" ref="J13">INDEX(Sheet1!$A$2:$J$621,RANDBETWEEN(1,COUNTA(Sheet1!$A$2:$A$621)),COLUMN(J12))</f>
        <v>是</v>
      </c>
    </row>
    <row r="14" spans="1:10">
      <c r="A14" s="4" cm="1">
        <f ca="1" t="array" ref="A14">INDEX(Sheet1!$A$2:$J$621,RANDBETWEEN(1,COUNTA(Sheet1!$A$2:$A$621)),COLUMN(A13))</f>
        <v>3275388</v>
      </c>
      <c r="B14" s="4" t="str" cm="1">
        <f ca="1" t="array" ref="B14">INDEX(Sheet1!$A$2:$J$621,RANDBETWEEN(1,COUNTA(Sheet1!$A$2:$A$621)),COLUMN(B13))</f>
        <v>2025-04-20 06:31:15</v>
      </c>
      <c r="C14" s="4" t="str" cm="1">
        <f ca="1" t="array" ref="C14">INDEX(Sheet1!$A$2:$J$621,RANDBETWEEN(1,COUNTA(Sheet1!$A$2:$A$621)),COLUMN(C13))</f>
        <v>小单32.36  大双32.36  大单35.28</v>
      </c>
      <c r="D14" s="4" t="str" cm="1">
        <f ca="1" t="array" ref="D14">INDEX(Sheet1!$A$2:$J$621,RANDBETWEEN(1,COUNTA(Sheet1!$A$2:$A$621)),COLUMN(D13))</f>
        <v>大双</v>
      </c>
      <c r="E14" s="4" cm="1">
        <f ca="1" t="array" ref="E14">INDEX(Sheet1!$A$2:$J$621,RANDBETWEEN(1,COUNTA(Sheet1!$A$2:$A$621)),COLUMN(E13))</f>
        <v>100</v>
      </c>
      <c r="F14" s="4" cm="1">
        <f ca="1" t="array" ref="F14">INDEX(Sheet1!$A$2:$J$621,RANDBETWEEN(1,COUNTA(Sheet1!$A$2:$A$621)),COLUMN(F13))</f>
        <v>10</v>
      </c>
      <c r="G14" s="4" t="str" cm="1">
        <f ca="1" t="array" ref="G14">INDEX(Sheet1!$A$2:$J$621,RANDBETWEEN(1,COUNTA(Sheet1!$A$2:$A$621)),COLUMN(G13))</f>
        <v>大双</v>
      </c>
      <c r="H14" s="4" cm="1">
        <f ca="1" t="array" ref="H14">INDEX(Sheet1!$A$2:$J$621,RANDBETWEEN(1,COUNTA(Sheet1!$A$2:$A$621)),COLUMN(H13))</f>
        <v>152.7392</v>
      </c>
      <c r="I14" s="4" cm="1">
        <f ca="1" t="array" ref="I14">INDEX(Sheet1!$A$2:$J$621,RANDBETWEEN(1,COUNTA(Sheet1!$A$2:$A$621)),COLUMN(I13))</f>
        <v>-100.01</v>
      </c>
      <c r="J14" s="4" t="str" cm="1">
        <f ca="1" t="array" ref="J14">INDEX(Sheet1!$A$2:$J$621,RANDBETWEEN(1,COUNTA(Sheet1!$A$2:$A$621)),COLUMN(J13))</f>
        <v>是</v>
      </c>
    </row>
    <row r="15" spans="1:10">
      <c r="A15" s="4" cm="1">
        <f ca="1" t="array" ref="A15">INDEX(Sheet1!$A$2:$J$621,RANDBETWEEN(1,COUNTA(Sheet1!$A$2:$A$621)),COLUMN(A14))</f>
        <v>3275818</v>
      </c>
      <c r="B15" s="4" t="str" cm="1">
        <f ca="1" t="array" ref="B15">INDEX(Sheet1!$A$2:$J$621,RANDBETWEEN(1,COUNTA(Sheet1!$A$2:$A$621)),COLUMN(B14))</f>
        <v>2025-04-19 06:10:19</v>
      </c>
      <c r="C15" s="4" t="str" cm="1">
        <f ca="1" t="array" ref="C15">INDEX(Sheet1!$A$2:$J$621,RANDBETWEEN(1,COUNTA(Sheet1!$A$2:$A$621)),COLUMN(C14))</f>
        <v>大双31.45  小双34.28  大单34.28</v>
      </c>
      <c r="D15" s="4" t="str" cm="1">
        <f ca="1" t="array" ref="D15">INDEX(Sheet1!$A$2:$J$621,RANDBETWEEN(1,COUNTA(Sheet1!$A$2:$A$621)),COLUMN(D14))</f>
        <v>小单</v>
      </c>
      <c r="E15" s="4" cm="1">
        <f ca="1" t="array" ref="E15">INDEX(Sheet1!$A$2:$J$621,RANDBETWEEN(1,COUNTA(Sheet1!$A$2:$A$621)),COLUMN(E14))</f>
        <v>100.01</v>
      </c>
      <c r="F15" s="4" cm="1">
        <f ca="1" t="array" ref="F15">INDEX(Sheet1!$A$2:$J$621,RANDBETWEEN(1,COUNTA(Sheet1!$A$2:$A$621)),COLUMN(F14))</f>
        <v>12</v>
      </c>
      <c r="G15" s="4" t="str" cm="1">
        <f ca="1" t="array" ref="G15">INDEX(Sheet1!$A$2:$J$621,RANDBETWEEN(1,COUNTA(Sheet1!$A$2:$A$621)),COLUMN(G14))</f>
        <v>大双</v>
      </c>
      <c r="H15" s="4" cm="1">
        <f ca="1" t="array" ref="H15">INDEX(Sheet1!$A$2:$J$621,RANDBETWEEN(1,COUNTA(Sheet1!$A$2:$A$621)),COLUMN(H14))</f>
        <v>0</v>
      </c>
      <c r="I15" s="4" cm="1">
        <f ca="1" t="array" ref="I15">INDEX(Sheet1!$A$2:$J$621,RANDBETWEEN(1,COUNTA(Sheet1!$A$2:$A$621)),COLUMN(I14))</f>
        <v>52.7392</v>
      </c>
      <c r="J15" s="4" t="str" cm="1">
        <f ca="1" t="array" ref="J15">INDEX(Sheet1!$A$2:$J$621,RANDBETWEEN(1,COUNTA(Sheet1!$A$2:$A$621)),COLUMN(J14))</f>
        <v>否</v>
      </c>
    </row>
    <row r="16" spans="1:10">
      <c r="A16" s="4" cm="1">
        <f ca="1" t="array" ref="A16">INDEX(Sheet1!$A$2:$J$621,RANDBETWEEN(1,COUNTA(Sheet1!$A$2:$A$621)),COLUMN(A15))</f>
        <v>3275741</v>
      </c>
      <c r="B16" s="4" t="str" cm="1">
        <f ca="1" t="array" ref="B16">INDEX(Sheet1!$A$2:$J$621,RANDBETWEEN(1,COUNTA(Sheet1!$A$2:$A$621)),COLUMN(B15))</f>
        <v>2025-04-20 01:30:18</v>
      </c>
      <c r="C16" s="4" t="str" cm="1">
        <f ca="1" t="array" ref="C16">INDEX(Sheet1!$A$2:$J$621,RANDBETWEEN(1,COUNTA(Sheet1!$A$2:$A$621)),COLUMN(C15))</f>
        <v>小单31.45  小双34.28  大单34.28</v>
      </c>
      <c r="D16" s="4" t="str" cm="1">
        <f ca="1" t="array" ref="D16">INDEX(Sheet1!$A$2:$J$621,RANDBETWEEN(1,COUNTA(Sheet1!$A$2:$A$621)),COLUMN(D15))</f>
        <v>大单</v>
      </c>
      <c r="E16" s="4" cm="1">
        <f ca="1" t="array" ref="E16">INDEX(Sheet1!$A$2:$J$621,RANDBETWEEN(1,COUNTA(Sheet1!$A$2:$A$621)),COLUMN(E15))</f>
        <v>100.01</v>
      </c>
      <c r="F16" s="4" cm="1">
        <f ca="1" t="array" ref="F16">INDEX(Sheet1!$A$2:$J$621,RANDBETWEEN(1,COUNTA(Sheet1!$A$2:$A$621)),COLUMN(F15))</f>
        <v>11</v>
      </c>
      <c r="G16" s="4" t="str" cm="1">
        <f ca="1" t="array" ref="G16">INDEX(Sheet1!$A$2:$J$621,RANDBETWEEN(1,COUNTA(Sheet1!$A$2:$A$621)),COLUMN(G15))</f>
        <v>大单</v>
      </c>
      <c r="H16" s="4" cm="1">
        <f ca="1" t="array" ref="H16">INDEX(Sheet1!$A$2:$J$621,RANDBETWEEN(1,COUNTA(Sheet1!$A$2:$A$621)),COLUMN(H15))</f>
        <v>148.444</v>
      </c>
      <c r="I16" s="4" cm="1">
        <f ca="1" t="array" ref="I16">INDEX(Sheet1!$A$2:$J$621,RANDBETWEEN(1,COUNTA(Sheet1!$A$2:$A$621)),COLUMN(I15))</f>
        <v>52.7624</v>
      </c>
      <c r="J16" s="4" t="str" cm="1">
        <f ca="1" t="array" ref="J16">INDEX(Sheet1!$A$2:$J$621,RANDBETWEEN(1,COUNTA(Sheet1!$A$2:$A$621)),COLUMN(J15))</f>
        <v>否</v>
      </c>
    </row>
    <row r="17" spans="1:10">
      <c r="A17" s="4" cm="1">
        <f ca="1" t="array" ref="A17">INDEX(Sheet1!$A$2:$J$621,RANDBETWEEN(1,COUNTA(Sheet1!$A$2:$A$621)),COLUMN(A16))</f>
        <v>3275911</v>
      </c>
      <c r="B17" s="4" t="str" cm="1">
        <f ca="1" t="array" ref="B17">INDEX(Sheet1!$A$2:$J$621,RANDBETWEEN(1,COUNTA(Sheet1!$A$2:$A$621)),COLUMN(B16))</f>
        <v>2025-04-19 19:47:13</v>
      </c>
      <c r="C17" s="4" t="str" cm="1">
        <f ca="1" t="array" ref="C17">INDEX(Sheet1!$A$2:$J$621,RANDBETWEEN(1,COUNTA(Sheet1!$A$2:$A$621)),COLUMN(C16))</f>
        <v>小单32.36  大双32.36  大单35.28</v>
      </c>
      <c r="D17" s="4" t="str" cm="1">
        <f ca="1" t="array" ref="D17">INDEX(Sheet1!$A$2:$J$621,RANDBETWEEN(1,COUNTA(Sheet1!$A$2:$A$621)),COLUMN(D16))</f>
        <v>小单</v>
      </c>
      <c r="E17" s="4" cm="1">
        <f ca="1" t="array" ref="E17">INDEX(Sheet1!$A$2:$J$621,RANDBETWEEN(1,COUNTA(Sheet1!$A$2:$A$621)),COLUMN(E16))</f>
        <v>100.01</v>
      </c>
      <c r="F17" s="4" cm="1">
        <f ca="1" t="array" ref="F17">INDEX(Sheet1!$A$2:$J$621,RANDBETWEEN(1,COUNTA(Sheet1!$A$2:$A$621)),COLUMN(F16))</f>
        <v>18</v>
      </c>
      <c r="G17" s="4" t="str" cm="1">
        <f ca="1" t="array" ref="G17">INDEX(Sheet1!$A$2:$J$621,RANDBETWEEN(1,COUNTA(Sheet1!$A$2:$A$621)),COLUMN(G16))</f>
        <v>大单</v>
      </c>
      <c r="H17" s="4" cm="1">
        <f ca="1" t="array" ref="H17">INDEX(Sheet1!$A$2:$J$621,RANDBETWEEN(1,COUNTA(Sheet1!$A$2:$A$621)),COLUMN(H16))</f>
        <v>0</v>
      </c>
      <c r="I17" s="4" cm="1">
        <f ca="1" t="array" ref="I17">INDEX(Sheet1!$A$2:$J$621,RANDBETWEEN(1,COUNTA(Sheet1!$A$2:$A$621)),COLUMN(I16))</f>
        <v>52.7392</v>
      </c>
      <c r="J17" s="4" t="str" cm="1">
        <f ca="1" t="array" ref="J17">INDEX(Sheet1!$A$2:$J$621,RANDBETWEEN(1,COUNTA(Sheet1!$A$2:$A$621)),COLUMN(J16))</f>
        <v>否</v>
      </c>
    </row>
    <row r="18" spans="1:10">
      <c r="A18" s="4" cm="1">
        <f ca="1" t="array" ref="A18">INDEX(Sheet1!$A$2:$J$621,RANDBETWEEN(1,COUNTA(Sheet1!$A$2:$A$621)),COLUMN(A17))</f>
        <v>3275492</v>
      </c>
      <c r="B18" s="4" t="str" cm="1">
        <f ca="1" t="array" ref="B18">INDEX(Sheet1!$A$2:$J$621,RANDBETWEEN(1,COUNTA(Sheet1!$A$2:$A$621)),COLUMN(B17))</f>
        <v>2025-04-20 09:50:48</v>
      </c>
      <c r="C18" s="4" t="str" cm="1">
        <f ca="1" t="array" ref="C18">INDEX(Sheet1!$A$2:$J$621,RANDBETWEEN(1,COUNTA(Sheet1!$A$2:$A$621)),COLUMN(C17))</f>
        <v>小单31.45  小双34.28  大单34.28</v>
      </c>
      <c r="D18" s="4" t="str" cm="1">
        <f ca="1" t="array" ref="D18">INDEX(Sheet1!$A$2:$J$621,RANDBETWEEN(1,COUNTA(Sheet1!$A$2:$A$621)),COLUMN(D17))</f>
        <v>大双</v>
      </c>
      <c r="E18" s="4" cm="1">
        <f ca="1" t="array" ref="E18">INDEX(Sheet1!$A$2:$J$621,RANDBETWEEN(1,COUNTA(Sheet1!$A$2:$A$621)),COLUMN(E17))</f>
        <v>100.01</v>
      </c>
      <c r="F18" s="4" cm="1">
        <f ca="1" t="array" ref="F18">INDEX(Sheet1!$A$2:$J$621,RANDBETWEEN(1,COUNTA(Sheet1!$A$2:$A$621)),COLUMN(F17))</f>
        <v>18</v>
      </c>
      <c r="G18" s="4" t="str" cm="1">
        <f ca="1" t="array" ref="G18">INDEX(Sheet1!$A$2:$J$621,RANDBETWEEN(1,COUNTA(Sheet1!$A$2:$A$621)),COLUMN(G17))</f>
        <v>大双</v>
      </c>
      <c r="H18" s="4" cm="1">
        <f ca="1" t="array" ref="H18">INDEX(Sheet1!$A$2:$J$621,RANDBETWEEN(1,COUNTA(Sheet1!$A$2:$A$621)),COLUMN(H17))</f>
        <v>148.4324</v>
      </c>
      <c r="I18" s="4" cm="1">
        <f ca="1" t="array" ref="I18">INDEX(Sheet1!$A$2:$J$621,RANDBETWEEN(1,COUNTA(Sheet1!$A$2:$A$621)),COLUMN(I17))</f>
        <v>-100.01</v>
      </c>
      <c r="J18" s="4" t="str" cm="1">
        <f ca="1" t="array" ref="J18">INDEX(Sheet1!$A$2:$J$621,RANDBETWEEN(1,COUNTA(Sheet1!$A$2:$A$621)),COLUMN(J17))</f>
        <v>是</v>
      </c>
    </row>
    <row r="19" spans="1:10">
      <c r="A19" s="4" cm="1">
        <f ca="1" t="array" ref="A19">INDEX(Sheet1!$A$2:$J$621,RANDBETWEEN(1,COUNTA(Sheet1!$A$2:$A$621)),COLUMN(A18))</f>
        <v>3275729</v>
      </c>
      <c r="B19" s="4" t="str" cm="1">
        <f ca="1" t="array" ref="B19">INDEX(Sheet1!$A$2:$J$621,RANDBETWEEN(1,COUNTA(Sheet1!$A$2:$A$621)),COLUMN(B18))</f>
        <v>2025-04-19 13:59:12</v>
      </c>
      <c r="C19" s="4" t="str" cm="1">
        <f ca="1" t="array" ref="C19">INDEX(Sheet1!$A$2:$J$621,RANDBETWEEN(1,COUNTA(Sheet1!$A$2:$A$621)),COLUMN(C18))</f>
        <v>小单31.45  小双34.28  大单34.28</v>
      </c>
      <c r="D19" s="4" t="str" cm="1">
        <f ca="1" t="array" ref="D19">INDEX(Sheet1!$A$2:$J$621,RANDBETWEEN(1,COUNTA(Sheet1!$A$2:$A$621)),COLUMN(D18))</f>
        <v>小单</v>
      </c>
      <c r="E19" s="4" cm="1">
        <f ca="1" t="array" ref="E19">INDEX(Sheet1!$A$2:$J$621,RANDBETWEEN(1,COUNTA(Sheet1!$A$2:$A$621)),COLUMN(E18))</f>
        <v>100.01</v>
      </c>
      <c r="F19" s="4" cm="1">
        <f ca="1" t="array" ref="F19">INDEX(Sheet1!$A$2:$J$621,RANDBETWEEN(1,COUNTA(Sheet1!$A$2:$A$621)),COLUMN(F18))</f>
        <v>17</v>
      </c>
      <c r="G19" s="4" t="str" cm="1">
        <f ca="1" t="array" ref="G19">INDEX(Sheet1!$A$2:$J$621,RANDBETWEEN(1,COUNTA(Sheet1!$A$2:$A$621)),COLUMN(G18))</f>
        <v>小单</v>
      </c>
      <c r="H19" s="4" cm="1">
        <f ca="1" t="array" ref="H19">INDEX(Sheet1!$A$2:$J$621,RANDBETWEEN(1,COUNTA(Sheet1!$A$2:$A$621)),COLUMN(H18))</f>
        <v>0</v>
      </c>
      <c r="I19" s="4" cm="1">
        <f ca="1" t="array" ref="I19">INDEX(Sheet1!$A$2:$J$621,RANDBETWEEN(1,COUNTA(Sheet1!$A$2:$A$621)),COLUMN(I18))</f>
        <v>52.7392</v>
      </c>
      <c r="J19" s="4" t="str" cm="1">
        <f ca="1" t="array" ref="J19">INDEX(Sheet1!$A$2:$J$621,RANDBETWEEN(1,COUNTA(Sheet1!$A$2:$A$621)),COLUMN(J18))</f>
        <v>是</v>
      </c>
    </row>
    <row r="20" spans="1:10">
      <c r="A20" s="4" cm="1">
        <f ca="1" t="array" ref="A20">INDEX(Sheet1!$A$2:$J$621,RANDBETWEEN(1,COUNTA(Sheet1!$A$2:$A$621)),COLUMN(A19))</f>
        <v>3275687</v>
      </c>
      <c r="B20" s="4" t="str" cm="1">
        <f ca="1" t="array" ref="B20">INDEX(Sheet1!$A$2:$J$621,RANDBETWEEN(1,COUNTA(Sheet1!$A$2:$A$621)),COLUMN(B19))</f>
        <v>2025-04-20 10:01:11</v>
      </c>
      <c r="C20" s="4" t="str" cm="1">
        <f ca="1" t="array" ref="C20">INDEX(Sheet1!$A$2:$J$621,RANDBETWEEN(1,COUNTA(Sheet1!$A$2:$A$621)),COLUMN(C19))</f>
        <v>小单31.45  小双34.28  大单34.28</v>
      </c>
      <c r="D20" s="4" t="str" cm="1">
        <f ca="1" t="array" ref="D20">INDEX(Sheet1!$A$2:$J$621,RANDBETWEEN(1,COUNTA(Sheet1!$A$2:$A$621)),COLUMN(D19))</f>
        <v>小单</v>
      </c>
      <c r="E20" s="4" cm="1">
        <f ca="1" t="array" ref="E20">INDEX(Sheet1!$A$2:$J$621,RANDBETWEEN(1,COUNTA(Sheet1!$A$2:$A$621)),COLUMN(E19))</f>
        <v>100</v>
      </c>
      <c r="F20" s="4" cm="1">
        <f ca="1" t="array" ref="F20">INDEX(Sheet1!$A$2:$J$621,RANDBETWEEN(1,COUNTA(Sheet1!$A$2:$A$621)),COLUMN(F19))</f>
        <v>11</v>
      </c>
      <c r="G20" s="4" t="str" cm="1">
        <f ca="1" t="array" ref="G20">INDEX(Sheet1!$A$2:$J$621,RANDBETWEEN(1,COUNTA(Sheet1!$A$2:$A$621)),COLUMN(G19))</f>
        <v>大双</v>
      </c>
      <c r="H20" s="4" cm="1">
        <f ca="1" t="array" ref="H20">INDEX(Sheet1!$A$2:$J$621,RANDBETWEEN(1,COUNTA(Sheet1!$A$2:$A$621)),COLUMN(H19))</f>
        <v>0</v>
      </c>
      <c r="I20" s="4" cm="1">
        <f ca="1" t="array" ref="I20">INDEX(Sheet1!$A$2:$J$621,RANDBETWEEN(1,COUNTA(Sheet1!$A$2:$A$621)),COLUMN(I19))</f>
        <v>48.4224</v>
      </c>
      <c r="J20" s="4" t="str" cm="1">
        <f ca="1" t="array" ref="J20">INDEX(Sheet1!$A$2:$J$621,RANDBETWEEN(1,COUNTA(Sheet1!$A$2:$A$621)),COLUMN(J19))</f>
        <v>是</v>
      </c>
    </row>
    <row r="21" spans="1:10">
      <c r="A21" s="4" cm="1">
        <f ca="1" t="array" ref="A21">INDEX(Sheet1!$A$2:$J$621,RANDBETWEEN(1,COUNTA(Sheet1!$A$2:$A$621)),COLUMN(A20))</f>
        <v>3275951</v>
      </c>
      <c r="B21" s="4" t="str" cm="1">
        <f ca="1" t="array" ref="B21">INDEX(Sheet1!$A$2:$J$621,RANDBETWEEN(1,COUNTA(Sheet1!$A$2:$A$621)),COLUMN(B20))</f>
        <v>2025-04-20 09:29:42</v>
      </c>
      <c r="C21" s="4" t="str" cm="1">
        <f ca="1" t="array" ref="C21">INDEX(Sheet1!$A$2:$J$621,RANDBETWEEN(1,COUNTA(Sheet1!$A$2:$A$621)),COLUMN(C20))</f>
        <v>大双31.45  小双34.28  大单34.28</v>
      </c>
      <c r="D21" s="4" t="str" cm="1">
        <f ca="1" t="array" ref="D21">INDEX(Sheet1!$A$2:$J$621,RANDBETWEEN(1,COUNTA(Sheet1!$A$2:$A$621)),COLUMN(D20))</f>
        <v>小单</v>
      </c>
      <c r="E21" s="4" cm="1">
        <f ca="1" t="array" ref="E21">INDEX(Sheet1!$A$2:$J$621,RANDBETWEEN(1,COUNTA(Sheet1!$A$2:$A$621)),COLUMN(E20))</f>
        <v>100</v>
      </c>
      <c r="F21" s="4" cm="1">
        <f ca="1" t="array" ref="F21">INDEX(Sheet1!$A$2:$J$621,RANDBETWEEN(1,COUNTA(Sheet1!$A$2:$A$621)),COLUMN(F20))</f>
        <v>16</v>
      </c>
      <c r="G21" s="4" t="str" cm="1">
        <f ca="1" t="array" ref="G21">INDEX(Sheet1!$A$2:$J$621,RANDBETWEEN(1,COUNTA(Sheet1!$A$2:$A$621)),COLUMN(G20))</f>
        <v>小单</v>
      </c>
      <c r="H21" s="4" cm="1">
        <f ca="1" t="array" ref="H21">INDEX(Sheet1!$A$2:$J$621,RANDBETWEEN(1,COUNTA(Sheet1!$A$2:$A$621)),COLUMN(H20))</f>
        <v>0</v>
      </c>
      <c r="I21" s="4" cm="1">
        <f ca="1" t="array" ref="I21">INDEX(Sheet1!$A$2:$J$621,RANDBETWEEN(1,COUNTA(Sheet1!$A$2:$A$621)),COLUMN(I20))</f>
        <v>48.4224</v>
      </c>
      <c r="J21" s="4" t="str" cm="1">
        <f ca="1" t="array" ref="J21">INDEX(Sheet1!$A$2:$J$621,RANDBETWEEN(1,COUNTA(Sheet1!$A$2:$A$621)),COLUMN(J20))</f>
        <v>否</v>
      </c>
    </row>
    <row r="22" spans="1:10">
      <c r="A22" s="4" cm="1">
        <f ca="1" t="array" ref="A22">INDEX(Sheet1!$A$2:$J$621,RANDBETWEEN(1,COUNTA(Sheet1!$A$2:$A$621)),COLUMN(A21))</f>
        <v>3275836</v>
      </c>
      <c r="B22" s="4" t="str" cm="1">
        <f ca="1" t="array" ref="B22">INDEX(Sheet1!$A$2:$J$621,RANDBETWEEN(1,COUNTA(Sheet1!$A$2:$A$621)),COLUMN(B21))</f>
        <v>2025-04-19 08:47:42</v>
      </c>
      <c r="C22" s="4" t="str" cm="1">
        <f ca="1" t="array" ref="C22">INDEX(Sheet1!$A$2:$J$621,RANDBETWEEN(1,COUNTA(Sheet1!$A$2:$A$621)),COLUMN(C21))</f>
        <v>小单32.36  小双35.28  大双32.36</v>
      </c>
      <c r="D22" s="4" t="str" cm="1">
        <f ca="1" t="array" ref="D22">INDEX(Sheet1!$A$2:$J$621,RANDBETWEEN(1,COUNTA(Sheet1!$A$2:$A$621)),COLUMN(D21))</f>
        <v>小双</v>
      </c>
      <c r="E22" s="4" cm="1">
        <f ca="1" t="array" ref="E22">INDEX(Sheet1!$A$2:$J$621,RANDBETWEEN(1,COUNTA(Sheet1!$A$2:$A$621)),COLUMN(E21))</f>
        <v>100</v>
      </c>
      <c r="F22" s="4" cm="1">
        <f ca="1" t="array" ref="F22">INDEX(Sheet1!$A$2:$J$621,RANDBETWEEN(1,COUNTA(Sheet1!$A$2:$A$621)),COLUMN(F21))</f>
        <v>14</v>
      </c>
      <c r="G22" s="4" t="str" cm="1">
        <f ca="1" t="array" ref="G22">INDEX(Sheet1!$A$2:$J$621,RANDBETWEEN(1,COUNTA(Sheet1!$A$2:$A$621)),COLUMN(G21))</f>
        <v>大单</v>
      </c>
      <c r="H22" s="4" cm="1">
        <f ca="1" t="array" ref="H22">INDEX(Sheet1!$A$2:$J$621,RANDBETWEEN(1,COUNTA(Sheet1!$A$2:$A$621)),COLUMN(H21))</f>
        <v>148.4324</v>
      </c>
      <c r="I22" s="4" cm="1">
        <f ca="1" t="array" ref="I22">INDEX(Sheet1!$A$2:$J$621,RANDBETWEEN(1,COUNTA(Sheet1!$A$2:$A$621)),COLUMN(I21))</f>
        <v>48.434</v>
      </c>
      <c r="J22" s="4" t="str" cm="1">
        <f ca="1" t="array" ref="J22">INDEX(Sheet1!$A$2:$J$621,RANDBETWEEN(1,COUNTA(Sheet1!$A$2:$A$621)),COLUMN(J21))</f>
        <v>否</v>
      </c>
    </row>
    <row r="23" spans="1:10">
      <c r="A23" s="4" cm="1">
        <f ca="1" t="array" ref="A23">INDEX(Sheet1!$A$2:$J$621,RANDBETWEEN(1,COUNTA(Sheet1!$A$2:$A$621)),COLUMN(A22))</f>
        <v>3275978</v>
      </c>
      <c r="B23" s="4" t="str" cm="1">
        <f ca="1" t="array" ref="B23">INDEX(Sheet1!$A$2:$J$621,RANDBETWEEN(1,COUNTA(Sheet1!$A$2:$A$621)),COLUMN(B22))</f>
        <v>2025-04-19 09:40:13</v>
      </c>
      <c r="C23" s="4" t="str" cm="1">
        <f ca="1" t="array" ref="C23">INDEX(Sheet1!$A$2:$J$621,RANDBETWEEN(1,COUNTA(Sheet1!$A$2:$A$621)),COLUMN(C22))</f>
        <v>大双31.45  小双34.28  大单34.28</v>
      </c>
      <c r="D23" s="4" t="str" cm="1">
        <f ca="1" t="array" ref="D23">INDEX(Sheet1!$A$2:$J$621,RANDBETWEEN(1,COUNTA(Sheet1!$A$2:$A$621)),COLUMN(D22))</f>
        <v>小双</v>
      </c>
      <c r="E23" s="4" cm="1">
        <f ca="1" t="array" ref="E23">INDEX(Sheet1!$A$2:$J$621,RANDBETWEEN(1,COUNTA(Sheet1!$A$2:$A$621)),COLUMN(E22))</f>
        <v>100</v>
      </c>
      <c r="F23" s="4" cm="1">
        <f ca="1" t="array" ref="F23">INDEX(Sheet1!$A$2:$J$621,RANDBETWEEN(1,COUNTA(Sheet1!$A$2:$A$621)),COLUMN(F22))</f>
        <v>1</v>
      </c>
      <c r="G23" s="4" t="str" cm="1">
        <f ca="1" t="array" ref="G23">INDEX(Sheet1!$A$2:$J$621,RANDBETWEEN(1,COUNTA(Sheet1!$A$2:$A$621)),COLUMN(G22))</f>
        <v>大双</v>
      </c>
      <c r="H23" s="4" cm="1">
        <f ca="1" t="array" ref="H23">INDEX(Sheet1!$A$2:$J$621,RANDBETWEEN(1,COUNTA(Sheet1!$A$2:$A$621)),COLUMN(H22))</f>
        <v>148.4324</v>
      </c>
      <c r="I23" s="4" cm="1">
        <f ca="1" t="array" ref="I23">INDEX(Sheet1!$A$2:$J$621,RANDBETWEEN(1,COUNTA(Sheet1!$A$2:$A$621)),COLUMN(I22))</f>
        <v>52.7624</v>
      </c>
      <c r="J23" s="4" t="str" cm="1">
        <f ca="1" t="array" ref="J23">INDEX(Sheet1!$A$2:$J$621,RANDBETWEEN(1,COUNTA(Sheet1!$A$2:$A$621)),COLUMN(J22))</f>
        <v>否</v>
      </c>
    </row>
    <row r="24" spans="1:10">
      <c r="A24" s="4" cm="1">
        <f ca="1" t="array" ref="A24">INDEX(Sheet1!$A$2:$J$621,RANDBETWEEN(1,COUNTA(Sheet1!$A$2:$A$621)),COLUMN(A23))</f>
        <v>3275756</v>
      </c>
      <c r="B24" s="4" t="str" cm="1">
        <f ca="1" t="array" ref="B24">INDEX(Sheet1!$A$2:$J$621,RANDBETWEEN(1,COUNTA(Sheet1!$A$2:$A$621)),COLUMN(B23))</f>
        <v>2025-04-19 07:58:41</v>
      </c>
      <c r="C24" s="4" t="str" cm="1">
        <f ca="1" t="array" ref="C24">INDEX(Sheet1!$A$2:$J$621,RANDBETWEEN(1,COUNTA(Sheet1!$A$2:$A$621)),COLUMN(C23))</f>
        <v>小单31.45  小双34.28  大单34.28</v>
      </c>
      <c r="D24" s="4" t="str" cm="1">
        <f ca="1" t="array" ref="D24">INDEX(Sheet1!$A$2:$J$621,RANDBETWEEN(1,COUNTA(Sheet1!$A$2:$A$621)),COLUMN(D23))</f>
        <v>大双</v>
      </c>
      <c r="E24" s="4" cm="1">
        <f ca="1" t="array" ref="E24">INDEX(Sheet1!$A$2:$J$621,RANDBETWEEN(1,COUNTA(Sheet1!$A$2:$A$621)),COLUMN(E23))</f>
        <v>100</v>
      </c>
      <c r="F24" s="4" cm="1">
        <f ca="1" t="array" ref="F24">INDEX(Sheet1!$A$2:$J$621,RANDBETWEEN(1,COUNTA(Sheet1!$A$2:$A$621)),COLUMN(F23))</f>
        <v>15</v>
      </c>
      <c r="G24" s="4" t="str" cm="1">
        <f ca="1" t="array" ref="G24">INDEX(Sheet1!$A$2:$J$621,RANDBETWEEN(1,COUNTA(Sheet1!$A$2:$A$621)),COLUMN(G23))</f>
        <v>大单</v>
      </c>
      <c r="H24" s="4" cm="1">
        <f ca="1" t="array" ref="H24">INDEX(Sheet1!$A$2:$J$621,RANDBETWEEN(1,COUNTA(Sheet1!$A$2:$A$621)),COLUMN(H23))</f>
        <v>148.4324</v>
      </c>
      <c r="I24" s="4" cm="1">
        <f ca="1" t="array" ref="I24">INDEX(Sheet1!$A$2:$J$621,RANDBETWEEN(1,COUNTA(Sheet1!$A$2:$A$621)),COLUMN(I23))</f>
        <v>48.4224</v>
      </c>
      <c r="J24" s="4" t="str" cm="1">
        <f ca="1" t="array" ref="J24">INDEX(Sheet1!$A$2:$J$621,RANDBETWEEN(1,COUNTA(Sheet1!$A$2:$A$621)),COLUMN(J23))</f>
        <v>是</v>
      </c>
    </row>
    <row r="25" spans="1:10">
      <c r="A25" s="4" cm="1">
        <f ca="1" t="array" ref="A25">INDEX(Sheet1!$A$2:$J$621,RANDBETWEEN(1,COUNTA(Sheet1!$A$2:$A$621)),COLUMN(A24))</f>
        <v>3275965</v>
      </c>
      <c r="B25" s="4" t="str" cm="1">
        <f ca="1" t="array" ref="B25">INDEX(Sheet1!$A$2:$J$621,RANDBETWEEN(1,COUNTA(Sheet1!$A$2:$A$621)),COLUMN(B24))</f>
        <v>2025-04-20 04:14:40</v>
      </c>
      <c r="C25" s="4" t="str" cm="1">
        <f ca="1" t="array" ref="C25">INDEX(Sheet1!$A$2:$J$621,RANDBETWEEN(1,COUNTA(Sheet1!$A$2:$A$621)),COLUMN(C24))</f>
        <v>小单31.45  小双34.28  大单34.28</v>
      </c>
      <c r="D25" s="4" t="str" cm="1">
        <f ca="1" t="array" ref="D25">INDEX(Sheet1!$A$2:$J$621,RANDBETWEEN(1,COUNTA(Sheet1!$A$2:$A$621)),COLUMN(D24))</f>
        <v>大双</v>
      </c>
      <c r="E25" s="4" cm="1">
        <f ca="1" t="array" ref="E25">INDEX(Sheet1!$A$2:$J$621,RANDBETWEEN(1,COUNTA(Sheet1!$A$2:$A$621)),COLUMN(E24))</f>
        <v>100</v>
      </c>
      <c r="F25" s="4" cm="1">
        <f ca="1" t="array" ref="F25">INDEX(Sheet1!$A$2:$J$621,RANDBETWEEN(1,COUNTA(Sheet1!$A$2:$A$621)),COLUMN(F24))</f>
        <v>15</v>
      </c>
      <c r="G25" s="4" t="str" cm="1">
        <f ca="1" t="array" ref="G25">INDEX(Sheet1!$A$2:$J$621,RANDBETWEEN(1,COUNTA(Sheet1!$A$2:$A$621)),COLUMN(G24))</f>
        <v>大单</v>
      </c>
      <c r="H25" s="4" cm="1">
        <f ca="1" t="array" ref="H25">INDEX(Sheet1!$A$2:$J$621,RANDBETWEEN(1,COUNTA(Sheet1!$A$2:$A$621)),COLUMN(H24))</f>
        <v>152.7392</v>
      </c>
      <c r="I25" s="4" cm="1">
        <f ca="1" t="array" ref="I25">INDEX(Sheet1!$A$2:$J$621,RANDBETWEEN(1,COUNTA(Sheet1!$A$2:$A$621)),COLUMN(I24))</f>
        <v>52.7624</v>
      </c>
      <c r="J25" s="4" t="str" cm="1">
        <f ca="1" t="array" ref="J25">INDEX(Sheet1!$A$2:$J$621,RANDBETWEEN(1,COUNTA(Sheet1!$A$2:$A$621)),COLUMN(J24))</f>
        <v>是</v>
      </c>
    </row>
    <row r="26" spans="1:10">
      <c r="A26" s="4" cm="1">
        <f ca="1" t="array" ref="A26">INDEX(Sheet1!$A$2:$J$621,RANDBETWEEN(1,COUNTA(Sheet1!$A$2:$A$621)),COLUMN(A25))</f>
        <v>3275604</v>
      </c>
      <c r="B26" s="4" t="str" cm="1">
        <f ca="1" t="array" ref="B26">INDEX(Sheet1!$A$2:$J$621,RANDBETWEEN(1,COUNTA(Sheet1!$A$2:$A$621)),COLUMN(B25))</f>
        <v>2025-04-19 05:14:17</v>
      </c>
      <c r="C26" s="4" t="str" cm="1">
        <f ca="1" t="array" ref="C26">INDEX(Sheet1!$A$2:$J$621,RANDBETWEEN(1,COUNTA(Sheet1!$A$2:$A$621)),COLUMN(C25))</f>
        <v>小单31.45  小双34.28  大单34.28</v>
      </c>
      <c r="D26" s="4" t="str" cm="1">
        <f ca="1" t="array" ref="D26">INDEX(Sheet1!$A$2:$J$621,RANDBETWEEN(1,COUNTA(Sheet1!$A$2:$A$621)),COLUMN(D25))</f>
        <v>小双</v>
      </c>
      <c r="E26" s="4" cm="1">
        <f ca="1" t="array" ref="E26">INDEX(Sheet1!$A$2:$J$621,RANDBETWEEN(1,COUNTA(Sheet1!$A$2:$A$621)),COLUMN(E25))</f>
        <v>100</v>
      </c>
      <c r="F26" s="4" cm="1">
        <f ca="1" t="array" ref="F26">INDEX(Sheet1!$A$2:$J$621,RANDBETWEEN(1,COUNTA(Sheet1!$A$2:$A$621)),COLUMN(F25))</f>
        <v>9</v>
      </c>
      <c r="G26" s="4" t="str" cm="1">
        <f ca="1" t="array" ref="G26">INDEX(Sheet1!$A$2:$J$621,RANDBETWEEN(1,COUNTA(Sheet1!$A$2:$A$621)),COLUMN(G25))</f>
        <v>大单</v>
      </c>
      <c r="H26" s="4" cm="1">
        <f ca="1" t="array" ref="H26">INDEX(Sheet1!$A$2:$J$621,RANDBETWEEN(1,COUNTA(Sheet1!$A$2:$A$621)),COLUMN(H25))</f>
        <v>148.4324</v>
      </c>
      <c r="I26" s="4" cm="1">
        <f ca="1" t="array" ref="I26">INDEX(Sheet1!$A$2:$J$621,RANDBETWEEN(1,COUNTA(Sheet1!$A$2:$A$621)),COLUMN(I25))</f>
        <v>-100</v>
      </c>
      <c r="J26" s="4" t="str" cm="1">
        <f ca="1" t="array" ref="J26">INDEX(Sheet1!$A$2:$J$621,RANDBETWEEN(1,COUNTA(Sheet1!$A$2:$A$621)),COLUMN(J25))</f>
        <v>是</v>
      </c>
    </row>
    <row r="27" spans="1:10">
      <c r="A27" s="4" cm="1">
        <f ca="1" t="array" ref="A27">INDEX(Sheet1!$A$2:$J$621,RANDBETWEEN(1,COUNTA(Sheet1!$A$2:$A$621)),COLUMN(A26))</f>
        <v>3275928</v>
      </c>
      <c r="B27" s="4" t="str" cm="1">
        <f ca="1" t="array" ref="B27">INDEX(Sheet1!$A$2:$J$621,RANDBETWEEN(1,COUNTA(Sheet1!$A$2:$A$621)),COLUMN(B26))</f>
        <v>2025-04-19 02:36:45</v>
      </c>
      <c r="C27" s="4" t="str" cm="1">
        <f ca="1" t="array" ref="C27">INDEX(Sheet1!$A$2:$J$621,RANDBETWEEN(1,COUNTA(Sheet1!$A$2:$A$621)),COLUMN(C26))</f>
        <v>小单31.45  小双34.28  大单34.28</v>
      </c>
      <c r="D27" s="4" t="str" cm="1">
        <f ca="1" t="array" ref="D27">INDEX(Sheet1!$A$2:$J$621,RANDBETWEEN(1,COUNTA(Sheet1!$A$2:$A$621)),COLUMN(D26))</f>
        <v>小单</v>
      </c>
      <c r="E27" s="4" cm="1">
        <f ca="1" t="array" ref="E27">INDEX(Sheet1!$A$2:$J$621,RANDBETWEEN(1,COUNTA(Sheet1!$A$2:$A$621)),COLUMN(E26))</f>
        <v>100</v>
      </c>
      <c r="F27" s="4" cm="1">
        <f ca="1" t="array" ref="F27">INDEX(Sheet1!$A$2:$J$621,RANDBETWEEN(1,COUNTA(Sheet1!$A$2:$A$621)),COLUMN(F26))</f>
        <v>18</v>
      </c>
      <c r="G27" s="4" t="str" cm="1">
        <f ca="1" t="array" ref="G27">INDEX(Sheet1!$A$2:$J$621,RANDBETWEEN(1,COUNTA(Sheet1!$A$2:$A$621)),COLUMN(G26))</f>
        <v>小双</v>
      </c>
      <c r="H27" s="4" cm="1">
        <f ca="1" t="array" ref="H27">INDEX(Sheet1!$A$2:$J$621,RANDBETWEEN(1,COUNTA(Sheet1!$A$2:$A$621)),COLUMN(H26))</f>
        <v>148.444</v>
      </c>
      <c r="I27" s="4" cm="1">
        <f ca="1" t="array" ref="I27">INDEX(Sheet1!$A$2:$J$621,RANDBETWEEN(1,COUNTA(Sheet1!$A$2:$A$621)),COLUMN(I26))</f>
        <v>-100</v>
      </c>
      <c r="J27" s="4" t="str" cm="1">
        <f ca="1" t="array" ref="J27">INDEX(Sheet1!$A$2:$J$621,RANDBETWEEN(1,COUNTA(Sheet1!$A$2:$A$621)),COLUMN(J26))</f>
        <v>是</v>
      </c>
    </row>
    <row r="28" spans="1:10">
      <c r="A28" s="4" cm="1">
        <f ca="1" t="array" ref="A28">INDEX(Sheet1!$A$2:$J$621,RANDBETWEEN(1,COUNTA(Sheet1!$A$2:$A$621)),COLUMN(A27))</f>
        <v>3275848</v>
      </c>
      <c r="B28" s="4" t="str" cm="1">
        <f ca="1" t="array" ref="B28">INDEX(Sheet1!$A$2:$J$621,RANDBETWEEN(1,COUNTA(Sheet1!$A$2:$A$621)),COLUMN(B27))</f>
        <v>2025-04-19 07:02:40</v>
      </c>
      <c r="C28" s="4" t="str" cm="1">
        <f ca="1" t="array" ref="C28">INDEX(Sheet1!$A$2:$J$621,RANDBETWEEN(1,COUNTA(Sheet1!$A$2:$A$621)),COLUMN(C27))</f>
        <v>小单31.45  小双34.28  大单34.28</v>
      </c>
      <c r="D28" s="4" t="str" cm="1">
        <f ca="1" t="array" ref="D28">INDEX(Sheet1!$A$2:$J$621,RANDBETWEEN(1,COUNTA(Sheet1!$A$2:$A$621)),COLUMN(D27))</f>
        <v>小双</v>
      </c>
      <c r="E28" s="4" cm="1">
        <f ca="1" t="array" ref="E28">INDEX(Sheet1!$A$2:$J$621,RANDBETWEEN(1,COUNTA(Sheet1!$A$2:$A$621)),COLUMN(E27))</f>
        <v>100</v>
      </c>
      <c r="F28" s="4" cm="1">
        <f ca="1" t="array" ref="F28">INDEX(Sheet1!$A$2:$J$621,RANDBETWEEN(1,COUNTA(Sheet1!$A$2:$A$621)),COLUMN(F27))</f>
        <v>13</v>
      </c>
      <c r="G28" s="4" t="str" cm="1">
        <f ca="1" t="array" ref="G28">INDEX(Sheet1!$A$2:$J$621,RANDBETWEEN(1,COUNTA(Sheet1!$A$2:$A$621)),COLUMN(G27))</f>
        <v>大双</v>
      </c>
      <c r="H28" s="4" cm="1">
        <f ca="1" t="array" ref="H28">INDEX(Sheet1!$A$2:$J$621,RANDBETWEEN(1,COUNTA(Sheet1!$A$2:$A$621)),COLUMN(H27))</f>
        <v>152.7624</v>
      </c>
      <c r="I28" s="4" cm="1">
        <f ca="1" t="array" ref="I28">INDEX(Sheet1!$A$2:$J$621,RANDBETWEEN(1,COUNTA(Sheet1!$A$2:$A$621)),COLUMN(I27))</f>
        <v>48.4224</v>
      </c>
      <c r="J28" s="4" t="str" cm="1">
        <f ca="1" t="array" ref="J28">INDEX(Sheet1!$A$2:$J$621,RANDBETWEEN(1,COUNTA(Sheet1!$A$2:$A$621)),COLUMN(J27))</f>
        <v>否</v>
      </c>
    </row>
    <row r="29" spans="1:10">
      <c r="A29" s="4" cm="1">
        <f ca="1" t="array" ref="A29">INDEX(Sheet1!$A$2:$J$621,RANDBETWEEN(1,COUNTA(Sheet1!$A$2:$A$621)),COLUMN(A28))</f>
        <v>3275691</v>
      </c>
      <c r="B29" s="4" t="str" cm="1">
        <f ca="1" t="array" ref="B29">INDEX(Sheet1!$A$2:$J$621,RANDBETWEEN(1,COUNTA(Sheet1!$A$2:$A$621)),COLUMN(B28))</f>
        <v>2025-04-19 17:50:17</v>
      </c>
      <c r="C29" s="4" t="str" cm="1">
        <f ca="1" t="array" ref="C29">INDEX(Sheet1!$A$2:$J$621,RANDBETWEEN(1,COUNTA(Sheet1!$A$2:$A$621)),COLUMN(C28))</f>
        <v>小单32.36  小双35.28  大双32.36</v>
      </c>
      <c r="D29" s="4" t="str" cm="1">
        <f ca="1" t="array" ref="D29">INDEX(Sheet1!$A$2:$J$621,RANDBETWEEN(1,COUNTA(Sheet1!$A$2:$A$621)),COLUMN(D28))</f>
        <v>小双</v>
      </c>
      <c r="E29" s="4" cm="1">
        <f ca="1" t="array" ref="E29">INDEX(Sheet1!$A$2:$J$621,RANDBETWEEN(1,COUNTA(Sheet1!$A$2:$A$621)),COLUMN(E28))</f>
        <v>100</v>
      </c>
      <c r="F29" s="4" cm="1">
        <f ca="1" t="array" ref="F29">INDEX(Sheet1!$A$2:$J$621,RANDBETWEEN(1,COUNTA(Sheet1!$A$2:$A$621)),COLUMN(F28))</f>
        <v>9</v>
      </c>
      <c r="G29" s="4" t="str" cm="1">
        <f ca="1" t="array" ref="G29">INDEX(Sheet1!$A$2:$J$621,RANDBETWEEN(1,COUNTA(Sheet1!$A$2:$A$621)),COLUMN(G28))</f>
        <v>大双</v>
      </c>
      <c r="H29" s="4" cm="1">
        <f ca="1" t="array" ref="H29">INDEX(Sheet1!$A$2:$J$621,RANDBETWEEN(1,COUNTA(Sheet1!$A$2:$A$621)),COLUMN(H28))</f>
        <v>0</v>
      </c>
      <c r="I29" s="4" cm="1">
        <f ca="1" t="array" ref="I29">INDEX(Sheet1!$A$2:$J$621,RANDBETWEEN(1,COUNTA(Sheet1!$A$2:$A$621)),COLUMN(I28))</f>
        <v>-100.01</v>
      </c>
      <c r="J29" s="4" t="str" cm="1">
        <f ca="1" t="array" ref="J29">INDEX(Sheet1!$A$2:$J$621,RANDBETWEEN(1,COUNTA(Sheet1!$A$2:$A$621)),COLUMN(J28))</f>
        <v>是</v>
      </c>
    </row>
    <row r="30" spans="1:10">
      <c r="A30" s="4" cm="1">
        <f ca="1" t="array" ref="A30">INDEX(Sheet1!$A$2:$J$621,RANDBETWEEN(1,COUNTA(Sheet1!$A$2:$A$621)),COLUMN(A29))</f>
        <v>3275582</v>
      </c>
      <c r="B30" s="4" t="str" cm="1">
        <f ca="1" t="array" ref="B30">INDEX(Sheet1!$A$2:$J$621,RANDBETWEEN(1,COUNTA(Sheet1!$A$2:$A$621)),COLUMN(B29))</f>
        <v>2025-04-19 23:27:47</v>
      </c>
      <c r="C30" s="4" t="str" cm="1">
        <f ca="1" t="array" ref="C30">INDEX(Sheet1!$A$2:$J$621,RANDBETWEEN(1,COUNTA(Sheet1!$A$2:$A$621)),COLUMN(C29))</f>
        <v>大双31.45  小双34.28  大单34.28</v>
      </c>
      <c r="D30" s="4" t="str" cm="1">
        <f ca="1" t="array" ref="D30">INDEX(Sheet1!$A$2:$J$621,RANDBETWEEN(1,COUNTA(Sheet1!$A$2:$A$621)),COLUMN(D29))</f>
        <v>大双</v>
      </c>
      <c r="E30" s="4" cm="1">
        <f ca="1" t="array" ref="E30">INDEX(Sheet1!$A$2:$J$621,RANDBETWEEN(1,COUNTA(Sheet1!$A$2:$A$621)),COLUMN(E29))</f>
        <v>100.01</v>
      </c>
      <c r="F30" s="4" cm="1">
        <f ca="1" t="array" ref="F30">INDEX(Sheet1!$A$2:$J$621,RANDBETWEEN(1,COUNTA(Sheet1!$A$2:$A$621)),COLUMN(F29))</f>
        <v>13</v>
      </c>
      <c r="G30" s="4" t="str" cm="1">
        <f ca="1" t="array" ref="G30">INDEX(Sheet1!$A$2:$J$621,RANDBETWEEN(1,COUNTA(Sheet1!$A$2:$A$621)),COLUMN(G29))</f>
        <v>小单</v>
      </c>
      <c r="H30" s="4" cm="1">
        <f ca="1" t="array" ref="H30">INDEX(Sheet1!$A$2:$J$621,RANDBETWEEN(1,COUNTA(Sheet1!$A$2:$A$621)),COLUMN(H29))</f>
        <v>0</v>
      </c>
      <c r="I30" s="4" cm="1">
        <f ca="1" t="array" ref="I30">INDEX(Sheet1!$A$2:$J$621,RANDBETWEEN(1,COUNTA(Sheet1!$A$2:$A$621)),COLUMN(I29))</f>
        <v>-100</v>
      </c>
      <c r="J30" s="4" t="str" cm="1">
        <f ca="1" t="array" ref="J30">INDEX(Sheet1!$A$2:$J$621,RANDBETWEEN(1,COUNTA(Sheet1!$A$2:$A$621)),COLUMN(J29))</f>
        <v>是</v>
      </c>
    </row>
    <row r="31" spans="1:10">
      <c r="A31" s="4" cm="1">
        <f ca="1" t="array" ref="A31">INDEX(Sheet1!$A$2:$J$621,RANDBETWEEN(1,COUNTA(Sheet1!$A$2:$A$621)),COLUMN(A30))</f>
        <v>3275687</v>
      </c>
      <c r="B31" s="4" t="str" cm="1">
        <f ca="1" t="array" ref="B31">INDEX(Sheet1!$A$2:$J$621,RANDBETWEEN(1,COUNTA(Sheet1!$A$2:$A$621)),COLUMN(B30))</f>
        <v>2025-04-19 02:26:13</v>
      </c>
      <c r="C31" s="4" t="str" cm="1">
        <f ca="1" t="array" ref="C31">INDEX(Sheet1!$A$2:$J$621,RANDBETWEEN(1,COUNTA(Sheet1!$A$2:$A$621)),COLUMN(C30))</f>
        <v>大双31.45  小双34.28  大单34.28</v>
      </c>
      <c r="D31" s="4" t="str" cm="1">
        <f ca="1" t="array" ref="D31">INDEX(Sheet1!$A$2:$J$621,RANDBETWEEN(1,COUNTA(Sheet1!$A$2:$A$621)),COLUMN(D30))</f>
        <v>小双</v>
      </c>
      <c r="E31" s="4" cm="1">
        <f ca="1" t="array" ref="E31">INDEX(Sheet1!$A$2:$J$621,RANDBETWEEN(1,COUNTA(Sheet1!$A$2:$A$621)),COLUMN(E30))</f>
        <v>100.01</v>
      </c>
      <c r="F31" s="4" cm="1">
        <f ca="1" t="array" ref="F31">INDEX(Sheet1!$A$2:$J$621,RANDBETWEEN(1,COUNTA(Sheet1!$A$2:$A$621)),COLUMN(F30))</f>
        <v>12</v>
      </c>
      <c r="G31" s="4" t="str" cm="1">
        <f ca="1" t="array" ref="G31">INDEX(Sheet1!$A$2:$J$621,RANDBETWEEN(1,COUNTA(Sheet1!$A$2:$A$621)),COLUMN(G30))</f>
        <v>大双</v>
      </c>
      <c r="H31" s="4" cm="1">
        <f ca="1" t="array" ref="H31">INDEX(Sheet1!$A$2:$J$621,RANDBETWEEN(1,COUNTA(Sheet1!$A$2:$A$621)),COLUMN(H30))</f>
        <v>152.7392</v>
      </c>
      <c r="I31" s="4" cm="1">
        <f ca="1" t="array" ref="I31">INDEX(Sheet1!$A$2:$J$621,RANDBETWEEN(1,COUNTA(Sheet1!$A$2:$A$621)),COLUMN(I30))</f>
        <v>-100</v>
      </c>
      <c r="J31" s="4" t="str" cm="1">
        <f ca="1" t="array" ref="J31">INDEX(Sheet1!$A$2:$J$621,RANDBETWEEN(1,COUNTA(Sheet1!$A$2:$A$621)),COLUMN(J30))</f>
        <v>是</v>
      </c>
    </row>
  </sheetData>
  <conditionalFormatting sqref="F1">
    <cfRule type="cellIs" dxfId="1" priority="6" operator="equal">
      <formula>13</formula>
    </cfRule>
    <cfRule type="cellIs" dxfId="1" priority="5" operator="equal">
      <formula>14</formula>
    </cfRule>
    <cfRule type="cellIs" dxfId="0" priority="4" operator="greaterThanOrEqual">
      <formula>22</formula>
    </cfRule>
    <cfRule type="cellIs" dxfId="0" priority="3" operator="lessThanOrEqual">
      <formula>5</formula>
    </cfRule>
  </conditionalFormatting>
  <conditionalFormatting sqref="G1">
    <cfRule type="cellIs" dxfId="2" priority="2" operator="equal">
      <formula>"小双"</formula>
    </cfRule>
    <cfRule type="cellIs" dxfId="2" priority="1" operator="equal">
      <formula>"大单"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L17" sqref="L17"/>
    </sheetView>
  </sheetViews>
  <sheetFormatPr defaultColWidth="9" defaultRowHeight="13.5"/>
  <cols>
    <col min="1" max="1" width="8.375" customWidth="1"/>
    <col min="2" max="2" width="21.5" customWidth="1"/>
    <col min="3" max="10" width="12.875" customWidth="1"/>
  </cols>
  <sheetData>
    <row r="1" ht="14.2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4.25" spans="1:10">
      <c r="A2" cm="1">
        <f t="array" ref="A2:J1000">Table1[]</f>
        <v>3275383</v>
      </c>
      <c r="B2" t="str">
        <v>2025-04-18 23:47:01</v>
      </c>
      <c r="C2" t="str">
        <v>大双31.45  小双34.28  大单34.28</v>
      </c>
      <c r="D2" t="str">
        <v>大双</v>
      </c>
      <c r="E2">
        <v>100.01</v>
      </c>
      <c r="F2">
        <v>9</v>
      </c>
      <c r="G2" t="str">
        <v>小单</v>
      </c>
      <c r="H2">
        <v>0</v>
      </c>
      <c r="I2">
        <v>-100.01</v>
      </c>
      <c r="J2" t="str">
        <v>否</v>
      </c>
    </row>
    <row r="3" spans="1:10">
      <c r="A3">
        <v>3275384</v>
      </c>
      <c r="B3" t="str">
        <v>2025-04-18 23:48:41</v>
      </c>
      <c r="C3" t="str">
        <v>大双31.45  小双34.28  大单34.28</v>
      </c>
      <c r="D3" t="str">
        <v>大双</v>
      </c>
      <c r="E3">
        <v>100.01</v>
      </c>
      <c r="F3">
        <v>17</v>
      </c>
      <c r="G3" t="str">
        <v>大单</v>
      </c>
      <c r="H3">
        <v>148.4324</v>
      </c>
      <c r="I3">
        <v>48.4224</v>
      </c>
      <c r="J3" t="str">
        <v>是</v>
      </c>
    </row>
    <row r="4" spans="1:10">
      <c r="A4">
        <v>3275385</v>
      </c>
      <c r="B4" t="str">
        <v>2025-04-18 23:52:12</v>
      </c>
      <c r="C4" t="str">
        <v>大双31.45  小双34.28  大单34.28</v>
      </c>
      <c r="D4" t="str">
        <v>大双</v>
      </c>
      <c r="E4">
        <v>100.01</v>
      </c>
      <c r="F4">
        <v>17</v>
      </c>
      <c r="G4" t="str">
        <v>大单</v>
      </c>
      <c r="H4">
        <v>148.4324</v>
      </c>
      <c r="I4">
        <v>48.4224</v>
      </c>
      <c r="J4" t="str">
        <v>是</v>
      </c>
    </row>
    <row r="5" spans="1:10">
      <c r="A5">
        <v>3275386</v>
      </c>
      <c r="B5" t="str">
        <v>2025-04-18 23:55:43</v>
      </c>
      <c r="C5" t="str">
        <v>大双31.45  小双34.28  大单34.28</v>
      </c>
      <c r="D5" t="str">
        <v>大双</v>
      </c>
      <c r="E5">
        <v>100.01</v>
      </c>
      <c r="F5">
        <v>16</v>
      </c>
      <c r="G5" t="str">
        <v>大双</v>
      </c>
      <c r="H5">
        <v>148.444</v>
      </c>
      <c r="I5">
        <v>48.434</v>
      </c>
      <c r="J5" t="str">
        <v>是</v>
      </c>
    </row>
    <row r="6" spans="1:10">
      <c r="A6">
        <v>3275387</v>
      </c>
      <c r="B6" t="str">
        <v>2025-04-18 23:59:14</v>
      </c>
      <c r="C6" t="str">
        <v>大双31.45  小双34.28  大单34.28</v>
      </c>
      <c r="D6" t="str">
        <v>大双</v>
      </c>
      <c r="E6">
        <v>100.01</v>
      </c>
      <c r="F6">
        <v>16</v>
      </c>
      <c r="G6" t="str">
        <v>大双</v>
      </c>
      <c r="H6">
        <v>148.444</v>
      </c>
      <c r="I6">
        <v>48.434</v>
      </c>
      <c r="J6" t="str">
        <v>是</v>
      </c>
    </row>
    <row r="7" spans="1:10">
      <c r="A7">
        <v>3275388</v>
      </c>
      <c r="B7" t="str">
        <v>2025-04-19 00:02:44</v>
      </c>
      <c r="C7" t="str">
        <v>大双31.45  小双34.28  大单34.28</v>
      </c>
      <c r="D7" t="str">
        <v>大双</v>
      </c>
      <c r="E7">
        <v>100.01</v>
      </c>
      <c r="F7" t="str">
        <v>待开奖</v>
      </c>
      <c r="G7">
        <v>0</v>
      </c>
      <c r="H7">
        <v>0</v>
      </c>
      <c r="I7">
        <v>0</v>
      </c>
      <c r="J7" t="str">
        <v/>
      </c>
    </row>
    <row r="8" spans="1:10">
      <c r="A8">
        <v>3275409</v>
      </c>
      <c r="B8" t="str">
        <v>2025-04-19 01:18:39</v>
      </c>
      <c r="C8" t="str">
        <v>小单32.36  小双35.28  大双32.36</v>
      </c>
      <c r="D8" t="str">
        <v>小双</v>
      </c>
      <c r="E8">
        <v>100</v>
      </c>
      <c r="F8">
        <v>9</v>
      </c>
      <c r="G8" t="str">
        <v>小单</v>
      </c>
      <c r="H8">
        <v>152.7392</v>
      </c>
      <c r="I8">
        <v>52.7392</v>
      </c>
      <c r="J8" t="str">
        <v>是</v>
      </c>
    </row>
    <row r="9" spans="1:10">
      <c r="A9">
        <v>3275410</v>
      </c>
      <c r="B9" t="str">
        <v>2025-04-19 01:19:50</v>
      </c>
      <c r="C9" t="str">
        <v>小单32.36  小双35.28  大双32.36</v>
      </c>
      <c r="D9" t="str">
        <v>小双</v>
      </c>
      <c r="E9">
        <v>100</v>
      </c>
      <c r="F9">
        <v>16</v>
      </c>
      <c r="G9" t="str">
        <v>大双</v>
      </c>
      <c r="H9">
        <v>152.7392</v>
      </c>
      <c r="I9">
        <v>52.7392</v>
      </c>
      <c r="J9" t="str">
        <v>是</v>
      </c>
    </row>
    <row r="10" spans="1:10">
      <c r="A10">
        <v>3275411</v>
      </c>
      <c r="B10" t="str">
        <v>2025-04-19 01:23:20</v>
      </c>
      <c r="C10" t="str">
        <v>小单32.36  小双35.28  大双32.36</v>
      </c>
      <c r="D10" t="str">
        <v>小双</v>
      </c>
      <c r="E10">
        <v>100</v>
      </c>
      <c r="F10">
        <v>10</v>
      </c>
      <c r="G10" t="str">
        <v>小双</v>
      </c>
      <c r="H10">
        <v>152.7624</v>
      </c>
      <c r="I10">
        <v>52.7624</v>
      </c>
      <c r="J10" t="str">
        <v>是</v>
      </c>
    </row>
    <row r="11" spans="1:10">
      <c r="A11">
        <v>3275412</v>
      </c>
      <c r="B11" t="str">
        <v>2025-04-19 01:26:41</v>
      </c>
      <c r="C11" t="str">
        <v>小单32.36  小双35.28  大双32.36</v>
      </c>
      <c r="D11" t="str">
        <v>小双</v>
      </c>
      <c r="E11">
        <v>100</v>
      </c>
      <c r="F11">
        <v>15</v>
      </c>
      <c r="G11" t="str">
        <v>大单</v>
      </c>
      <c r="H11">
        <v>0</v>
      </c>
      <c r="I11">
        <v>-100</v>
      </c>
      <c r="J11" t="str">
        <v>否</v>
      </c>
    </row>
    <row r="12" spans="1:10">
      <c r="A12">
        <v>3275413</v>
      </c>
      <c r="B12" t="str">
        <v>2025-04-19 01:30:12</v>
      </c>
      <c r="C12" t="str">
        <v>小单32.36  小双35.28  大双32.36</v>
      </c>
      <c r="D12" t="str">
        <v>小双</v>
      </c>
      <c r="E12">
        <v>100</v>
      </c>
      <c r="F12">
        <v>7</v>
      </c>
      <c r="G12" t="str">
        <v>小单</v>
      </c>
      <c r="H12">
        <v>152.7392</v>
      </c>
      <c r="I12">
        <v>52.7392</v>
      </c>
      <c r="J12" t="str">
        <v>是</v>
      </c>
    </row>
    <row r="13" spans="1:10">
      <c r="A13">
        <v>3275414</v>
      </c>
      <c r="B13" t="str">
        <v>2025-04-19 01:33:42</v>
      </c>
      <c r="C13" t="str">
        <v>小单32.36  小双35.28  大双32.36</v>
      </c>
      <c r="D13" t="str">
        <v>小双</v>
      </c>
      <c r="E13">
        <v>100</v>
      </c>
      <c r="F13">
        <v>16</v>
      </c>
      <c r="G13" t="str">
        <v>大双</v>
      </c>
      <c r="H13">
        <v>152.7392</v>
      </c>
      <c r="I13">
        <v>52.7392</v>
      </c>
      <c r="J13" t="str">
        <v>是</v>
      </c>
    </row>
    <row r="14" spans="1:10">
      <c r="A14">
        <v>3275415</v>
      </c>
      <c r="B14" t="str">
        <v>2025-04-19 01:37:13</v>
      </c>
      <c r="C14" t="str">
        <v>小单32.36  小双35.28  大双32.36</v>
      </c>
      <c r="D14" t="str">
        <v>小双</v>
      </c>
      <c r="E14">
        <v>100</v>
      </c>
      <c r="F14">
        <v>9</v>
      </c>
      <c r="G14" t="str">
        <v>小单</v>
      </c>
      <c r="H14">
        <v>152.7392</v>
      </c>
      <c r="I14">
        <v>52.7392</v>
      </c>
      <c r="J14" t="str">
        <v>是</v>
      </c>
    </row>
    <row r="15" spans="1:10">
      <c r="A15">
        <v>3275416</v>
      </c>
      <c r="B15" t="str">
        <v>2025-04-19 01:40:44</v>
      </c>
      <c r="C15" t="str">
        <v>小单32.36  小双35.28  大双32.36</v>
      </c>
      <c r="D15" t="str">
        <v>小双</v>
      </c>
      <c r="E15">
        <v>100</v>
      </c>
      <c r="F15">
        <v>14</v>
      </c>
      <c r="G15" t="str">
        <v>大双</v>
      </c>
      <c r="H15">
        <v>0</v>
      </c>
      <c r="I15">
        <v>-100</v>
      </c>
      <c r="J15" t="str">
        <v>否</v>
      </c>
    </row>
    <row r="16" spans="1:10">
      <c r="A16">
        <v>3275417</v>
      </c>
      <c r="B16" t="str">
        <v>2025-04-19 01:44:15</v>
      </c>
      <c r="C16" t="str">
        <v>小单32.36  小双35.28  大双32.36</v>
      </c>
      <c r="D16" t="str">
        <v>小双</v>
      </c>
      <c r="E16">
        <v>100</v>
      </c>
      <c r="F16">
        <v>15</v>
      </c>
      <c r="G16" t="str">
        <v>大单</v>
      </c>
      <c r="H16">
        <v>0</v>
      </c>
      <c r="I16">
        <v>-100</v>
      </c>
      <c r="J16" t="str">
        <v>否</v>
      </c>
    </row>
    <row r="17" spans="1:12">
      <c r="A17">
        <v>3275418</v>
      </c>
      <c r="B17" t="str">
        <v>2025-04-19 01:47:45</v>
      </c>
      <c r="C17" t="str">
        <v>小单32.36  小双35.28  大双32.36</v>
      </c>
      <c r="D17" t="str">
        <v>小双</v>
      </c>
      <c r="E17">
        <v>100</v>
      </c>
      <c r="F17">
        <v>7</v>
      </c>
      <c r="G17" t="str">
        <v>小单</v>
      </c>
      <c r="H17">
        <v>152.7392</v>
      </c>
      <c r="I17">
        <v>52.7392</v>
      </c>
      <c r="J17" t="str">
        <v>是</v>
      </c>
      <c r="L17">
        <v>20</v>
      </c>
    </row>
    <row r="18" spans="1:12">
      <c r="A18">
        <v>3275419</v>
      </c>
      <c r="B18" t="str">
        <v>2025-04-19 01:51:16</v>
      </c>
      <c r="C18" t="str">
        <v>小单31.45  小双34.28  大单34.28</v>
      </c>
      <c r="D18" t="str">
        <v>小单</v>
      </c>
      <c r="E18">
        <v>100.01</v>
      </c>
      <c r="F18">
        <v>6</v>
      </c>
      <c r="G18" t="str">
        <v>小双</v>
      </c>
      <c r="H18">
        <v>148.4324</v>
      </c>
      <c r="I18">
        <v>48.4224</v>
      </c>
      <c r="J18" t="str">
        <v>是</v>
      </c>
      <c r="L18" s="4" t="e" cm="1">
        <f ca="1" t="array" ref="L18">INDEX(Sheet1!$A$2:$J$621,RANDBETWEEN(1,COUNTA(Sheet1!$A$2:$A$621)),COLUMN(L17))</f>
        <v>#REF!</v>
      </c>
    </row>
    <row r="19" spans="1:10">
      <c r="A19">
        <v>3275420</v>
      </c>
      <c r="B19" t="str">
        <v>2025-04-19 01:54:47</v>
      </c>
      <c r="C19" t="str">
        <v>小单32.36  小双35.28  大双32.36</v>
      </c>
      <c r="D19" t="str">
        <v>小双</v>
      </c>
      <c r="E19">
        <v>100</v>
      </c>
      <c r="F19">
        <v>20</v>
      </c>
      <c r="G19" t="str">
        <v>大双</v>
      </c>
      <c r="H19">
        <v>152.7392</v>
      </c>
      <c r="I19">
        <v>52.7392</v>
      </c>
      <c r="J19" t="str">
        <v>是</v>
      </c>
    </row>
    <row r="20" spans="1:10">
      <c r="A20">
        <v>3275421</v>
      </c>
      <c r="B20" t="str">
        <v>2025-04-19 01:58:17</v>
      </c>
      <c r="C20" t="str">
        <v>小单32.36  小双35.28  大双32.36</v>
      </c>
      <c r="D20" t="str">
        <v>小双</v>
      </c>
      <c r="E20">
        <v>100</v>
      </c>
      <c r="F20">
        <v>6</v>
      </c>
      <c r="G20" t="str">
        <v>小双</v>
      </c>
      <c r="H20">
        <v>152.7624</v>
      </c>
      <c r="I20">
        <v>52.7624</v>
      </c>
      <c r="J20" t="str">
        <v>是</v>
      </c>
    </row>
    <row r="21" spans="1:10">
      <c r="A21">
        <v>3275422</v>
      </c>
      <c r="B21" t="str">
        <v>2025-04-19 02:01:48</v>
      </c>
      <c r="C21" t="str">
        <v>小单32.36  小双35.28  大双32.36</v>
      </c>
      <c r="D21" t="str">
        <v>小双</v>
      </c>
      <c r="E21">
        <v>100</v>
      </c>
      <c r="F21">
        <v>10</v>
      </c>
      <c r="G21" t="str">
        <v>小双</v>
      </c>
      <c r="H21">
        <v>152.7624</v>
      </c>
      <c r="I21">
        <v>52.7624</v>
      </c>
      <c r="J21" t="str">
        <v>是</v>
      </c>
    </row>
    <row r="22" spans="1:10">
      <c r="A22">
        <v>3275423</v>
      </c>
      <c r="B22" t="str">
        <v>2025-04-19 02:05:19</v>
      </c>
      <c r="C22" t="str">
        <v>小单32.36  小双35.28  大双32.36</v>
      </c>
      <c r="D22" t="str">
        <v>小双</v>
      </c>
      <c r="E22">
        <v>100</v>
      </c>
      <c r="F22">
        <v>15</v>
      </c>
      <c r="G22" t="str">
        <v>大单</v>
      </c>
      <c r="H22">
        <v>0</v>
      </c>
      <c r="I22">
        <v>-100</v>
      </c>
      <c r="J22" t="str">
        <v>否</v>
      </c>
    </row>
    <row r="23" spans="1:10">
      <c r="A23">
        <v>3275424</v>
      </c>
      <c r="B23" t="str">
        <v>2025-04-19 02:08:50</v>
      </c>
      <c r="C23" t="str">
        <v>小单32.36  小双35.28  大双32.36</v>
      </c>
      <c r="D23" t="str">
        <v>小双</v>
      </c>
      <c r="E23">
        <v>100</v>
      </c>
      <c r="F23">
        <v>14</v>
      </c>
      <c r="G23" t="str">
        <v>大双</v>
      </c>
      <c r="H23">
        <v>0</v>
      </c>
      <c r="I23">
        <v>-100</v>
      </c>
      <c r="J23" t="str">
        <v>否</v>
      </c>
    </row>
    <row r="24" spans="1:10">
      <c r="A24">
        <v>3275425</v>
      </c>
      <c r="B24" t="str">
        <v>2025-04-19 02:12:20</v>
      </c>
      <c r="C24" t="str">
        <v>小单32.36  小双35.28  大双32.36</v>
      </c>
      <c r="D24" t="str">
        <v>小双</v>
      </c>
      <c r="E24">
        <v>100</v>
      </c>
      <c r="F24">
        <v>13</v>
      </c>
      <c r="G24" t="str">
        <v>小单</v>
      </c>
      <c r="H24">
        <v>0</v>
      </c>
      <c r="I24">
        <v>-100</v>
      </c>
      <c r="J24" t="str">
        <v>否</v>
      </c>
    </row>
    <row r="25" spans="1:10">
      <c r="A25">
        <v>3275426</v>
      </c>
      <c r="B25" t="str">
        <v>2025-04-19 02:15:41</v>
      </c>
      <c r="C25" t="str">
        <v>小单32.36  小双35.28  大双32.36</v>
      </c>
      <c r="D25" t="str">
        <v>小双</v>
      </c>
      <c r="E25">
        <v>100</v>
      </c>
      <c r="F25">
        <v>17</v>
      </c>
      <c r="G25" t="str">
        <v>大单</v>
      </c>
      <c r="H25">
        <v>0</v>
      </c>
      <c r="I25">
        <v>-100</v>
      </c>
      <c r="J25" t="str">
        <v>否</v>
      </c>
    </row>
    <row r="26" spans="1:10">
      <c r="A26">
        <v>3275427</v>
      </c>
      <c r="B26" t="str">
        <v>2025-04-19 02:19:12</v>
      </c>
      <c r="C26" t="str">
        <v>小单32.36  小双35.28  大双32.36</v>
      </c>
      <c r="D26" t="str">
        <v>小双</v>
      </c>
      <c r="E26">
        <v>100</v>
      </c>
      <c r="F26">
        <v>10</v>
      </c>
      <c r="G26" t="str">
        <v>小双</v>
      </c>
      <c r="H26">
        <v>152.7624</v>
      </c>
      <c r="I26">
        <v>52.7624</v>
      </c>
      <c r="J26" t="str">
        <v>是</v>
      </c>
    </row>
    <row r="27" spans="1:10">
      <c r="A27">
        <v>3275428</v>
      </c>
      <c r="B27" t="str">
        <v>2025-04-19 02:22:42</v>
      </c>
      <c r="C27" t="str">
        <v>小单32.36  小双35.28  大双32.36</v>
      </c>
      <c r="D27" t="str">
        <v>小双</v>
      </c>
      <c r="E27">
        <v>100</v>
      </c>
      <c r="F27">
        <v>17</v>
      </c>
      <c r="G27" t="str">
        <v>大单</v>
      </c>
      <c r="H27">
        <v>0</v>
      </c>
      <c r="I27">
        <v>-100</v>
      </c>
      <c r="J27" t="str">
        <v>否</v>
      </c>
    </row>
    <row r="28" spans="1:10">
      <c r="A28">
        <v>3275429</v>
      </c>
      <c r="B28" t="str">
        <v>2025-04-19 02:26:13</v>
      </c>
      <c r="C28" t="str">
        <v>大双31.45  小双34.28  大单34.28</v>
      </c>
      <c r="D28" t="str">
        <v>大双</v>
      </c>
      <c r="E28">
        <v>100.01</v>
      </c>
      <c r="F28">
        <v>13</v>
      </c>
      <c r="G28" t="str">
        <v>小单</v>
      </c>
      <c r="H28">
        <v>0</v>
      </c>
      <c r="I28">
        <v>-100.01</v>
      </c>
      <c r="J28" t="str">
        <v>否</v>
      </c>
    </row>
    <row r="29" spans="1:10">
      <c r="A29">
        <v>3275430</v>
      </c>
      <c r="B29" t="str">
        <v>2025-04-19 02:29:44</v>
      </c>
      <c r="C29" t="str">
        <v>小单32.36  大双32.36  大单35.28</v>
      </c>
      <c r="D29" t="str">
        <v>大单</v>
      </c>
      <c r="E29">
        <v>100</v>
      </c>
      <c r="F29">
        <v>13</v>
      </c>
      <c r="G29" t="str">
        <v>小单</v>
      </c>
      <c r="H29">
        <v>0</v>
      </c>
      <c r="I29">
        <v>-100</v>
      </c>
      <c r="J29" t="str">
        <v>否</v>
      </c>
    </row>
    <row r="30" spans="1:10">
      <c r="A30">
        <v>3275431</v>
      </c>
      <c r="B30" t="str">
        <v>2025-04-19 02:33:14</v>
      </c>
      <c r="C30" t="str">
        <v>小单31.45  小双34.28  大单34.28</v>
      </c>
      <c r="D30" t="str">
        <v>小单</v>
      </c>
      <c r="E30">
        <v>100.01</v>
      </c>
      <c r="F30">
        <v>18</v>
      </c>
      <c r="G30" t="str">
        <v>大双</v>
      </c>
      <c r="H30">
        <v>0</v>
      </c>
      <c r="I30">
        <v>-100.01</v>
      </c>
      <c r="J30" t="str">
        <v>否</v>
      </c>
    </row>
    <row r="31" spans="1:10">
      <c r="A31">
        <v>3275432</v>
      </c>
      <c r="B31" t="str">
        <v>2025-04-19 02:36:45</v>
      </c>
      <c r="C31" t="str">
        <v>小单32.36  大双32.36  大单35.28</v>
      </c>
      <c r="D31" t="str">
        <v>大单</v>
      </c>
      <c r="E31">
        <v>100</v>
      </c>
      <c r="F31">
        <v>11</v>
      </c>
      <c r="G31" t="str">
        <v>小单</v>
      </c>
      <c r="H31">
        <v>152.7392</v>
      </c>
      <c r="I31">
        <v>52.7392</v>
      </c>
      <c r="J31" t="str">
        <v>是</v>
      </c>
    </row>
    <row r="32" spans="1:10">
      <c r="A32">
        <v>3275433</v>
      </c>
      <c r="B32" t="str">
        <v>2025-04-19 02:40:16</v>
      </c>
      <c r="C32" t="str">
        <v>小单31.45  小双34.28  大单34.28</v>
      </c>
      <c r="D32" t="str">
        <v>小单</v>
      </c>
      <c r="E32">
        <v>100.01</v>
      </c>
      <c r="F32">
        <v>19</v>
      </c>
      <c r="G32" t="str">
        <v>大单</v>
      </c>
      <c r="H32">
        <v>148.4324</v>
      </c>
      <c r="I32">
        <v>48.4224</v>
      </c>
      <c r="J32" t="str">
        <v>是</v>
      </c>
    </row>
    <row r="33" spans="1:10">
      <c r="A33">
        <v>3275434</v>
      </c>
      <c r="B33" t="str">
        <v>2025-04-19 02:43:46</v>
      </c>
      <c r="C33" t="str">
        <v>小单31.45  小双34.28  大单34.28</v>
      </c>
      <c r="D33" t="str">
        <v>小单</v>
      </c>
      <c r="E33">
        <v>100.01</v>
      </c>
      <c r="F33">
        <v>10</v>
      </c>
      <c r="G33" t="str">
        <v>小双</v>
      </c>
      <c r="H33">
        <v>148.4324</v>
      </c>
      <c r="I33">
        <v>48.4224</v>
      </c>
      <c r="J33" t="str">
        <v>是</v>
      </c>
    </row>
    <row r="34" spans="1:10">
      <c r="A34">
        <v>3275435</v>
      </c>
      <c r="B34" t="str">
        <v>2025-04-19 02:47:17</v>
      </c>
      <c r="C34" t="str">
        <v>小单31.45  小双34.28  大单34.28</v>
      </c>
      <c r="D34" t="str">
        <v>小单</v>
      </c>
      <c r="E34">
        <v>100.01</v>
      </c>
      <c r="F34">
        <v>10</v>
      </c>
      <c r="G34" t="str">
        <v>小双</v>
      </c>
      <c r="H34">
        <v>148.4324</v>
      </c>
      <c r="I34">
        <v>48.4224</v>
      </c>
      <c r="J34" t="str">
        <v>是</v>
      </c>
    </row>
    <row r="35" spans="1:10">
      <c r="A35">
        <v>3275436</v>
      </c>
      <c r="B35" t="str">
        <v>2025-04-19 02:50:38</v>
      </c>
      <c r="C35" t="str">
        <v>小单31.45  小双34.28  大单34.28</v>
      </c>
      <c r="D35" t="str">
        <v>小单</v>
      </c>
      <c r="E35">
        <v>100.01</v>
      </c>
      <c r="F35">
        <v>9</v>
      </c>
      <c r="G35" t="str">
        <v>小单</v>
      </c>
      <c r="H35">
        <v>148.444</v>
      </c>
      <c r="I35">
        <v>48.434</v>
      </c>
      <c r="J35" t="str">
        <v>是</v>
      </c>
    </row>
    <row r="36" spans="1:10">
      <c r="A36">
        <v>3275437</v>
      </c>
      <c r="B36" t="str">
        <v>2025-04-19 02:54:09</v>
      </c>
      <c r="C36" t="str">
        <v>小单31.45  小双34.28  大单34.28</v>
      </c>
      <c r="D36" t="str">
        <v>小单</v>
      </c>
      <c r="E36">
        <v>100.01</v>
      </c>
      <c r="F36">
        <v>13</v>
      </c>
      <c r="G36" t="str">
        <v>小单</v>
      </c>
      <c r="H36">
        <v>0</v>
      </c>
      <c r="I36">
        <v>-100.01</v>
      </c>
      <c r="J36" t="str">
        <v>否</v>
      </c>
    </row>
    <row r="37" spans="1:10">
      <c r="A37">
        <v>3275438</v>
      </c>
      <c r="B37" t="str">
        <v>2025-04-19 02:57:39</v>
      </c>
      <c r="C37" t="str">
        <v>小单31.45  小双34.28  大单34.28</v>
      </c>
      <c r="D37" t="str">
        <v>小单</v>
      </c>
      <c r="E37">
        <v>100.01</v>
      </c>
      <c r="F37">
        <v>23</v>
      </c>
      <c r="G37" t="str">
        <v>大单</v>
      </c>
      <c r="H37">
        <v>148.4324</v>
      </c>
      <c r="I37">
        <v>48.4224</v>
      </c>
      <c r="J37" t="str">
        <v>是</v>
      </c>
    </row>
    <row r="38" spans="1:10">
      <c r="A38">
        <v>3275439</v>
      </c>
      <c r="B38" t="str">
        <v>2025-04-19 03:01:20</v>
      </c>
      <c r="C38" t="str">
        <v>小单31.45  小双34.28  大单34.28</v>
      </c>
      <c r="D38" t="str">
        <v>小单</v>
      </c>
      <c r="E38">
        <v>100.01</v>
      </c>
      <c r="F38">
        <v>13</v>
      </c>
      <c r="G38" t="str">
        <v>小单</v>
      </c>
      <c r="H38">
        <v>0</v>
      </c>
      <c r="I38">
        <v>-100.01</v>
      </c>
      <c r="J38" t="str">
        <v>否</v>
      </c>
    </row>
    <row r="39" spans="1:10">
      <c r="A39">
        <v>3275440</v>
      </c>
      <c r="B39" t="str">
        <v>2025-04-19 03:04:41</v>
      </c>
      <c r="C39" t="str">
        <v>小单31.45  小双34.28  大单34.28</v>
      </c>
      <c r="D39" t="str">
        <v>小单</v>
      </c>
      <c r="E39">
        <v>100.01</v>
      </c>
      <c r="F39">
        <v>11</v>
      </c>
      <c r="G39" t="str">
        <v>小单</v>
      </c>
      <c r="H39">
        <v>148.444</v>
      </c>
      <c r="I39">
        <v>48.434</v>
      </c>
      <c r="J39" t="str">
        <v>是</v>
      </c>
    </row>
    <row r="40" spans="1:10">
      <c r="A40">
        <v>3275441</v>
      </c>
      <c r="B40" t="str">
        <v>2025-04-19 03:08:11</v>
      </c>
      <c r="C40" t="str">
        <v>小单31.45  小双34.28  大单34.28</v>
      </c>
      <c r="D40" t="str">
        <v>小单</v>
      </c>
      <c r="E40">
        <v>100.01</v>
      </c>
      <c r="F40">
        <v>20</v>
      </c>
      <c r="G40" t="str">
        <v>大双</v>
      </c>
      <c r="H40">
        <v>0</v>
      </c>
      <c r="I40">
        <v>-100.01</v>
      </c>
      <c r="J40" t="str">
        <v>否</v>
      </c>
    </row>
    <row r="41" spans="1:10">
      <c r="A41">
        <v>3275442</v>
      </c>
      <c r="B41" t="str">
        <v>2025-04-19 03:11:42</v>
      </c>
      <c r="C41" t="str">
        <v>小单31.45  小双34.28  大单34.28</v>
      </c>
      <c r="D41" t="str">
        <v>小单</v>
      </c>
      <c r="E41">
        <v>100.01</v>
      </c>
      <c r="F41">
        <v>13</v>
      </c>
      <c r="G41" t="str">
        <v>小单</v>
      </c>
      <c r="H41">
        <v>0</v>
      </c>
      <c r="I41">
        <v>-100.01</v>
      </c>
      <c r="J41" t="str">
        <v>否</v>
      </c>
    </row>
    <row r="42" spans="1:10">
      <c r="A42">
        <v>3275443</v>
      </c>
      <c r="B42" t="str">
        <v>2025-04-19 03:15:13</v>
      </c>
      <c r="C42" t="str">
        <v>小单31.45  小双34.28  大单34.28</v>
      </c>
      <c r="D42" t="str">
        <v>小单</v>
      </c>
      <c r="E42">
        <v>100.01</v>
      </c>
      <c r="F42">
        <v>17</v>
      </c>
      <c r="G42" t="str">
        <v>大单</v>
      </c>
      <c r="H42">
        <v>148.4324</v>
      </c>
      <c r="I42">
        <v>48.4224</v>
      </c>
      <c r="J42" t="str">
        <v>是</v>
      </c>
    </row>
    <row r="43" spans="1:10">
      <c r="A43">
        <v>3275444</v>
      </c>
      <c r="B43" t="str">
        <v>2025-04-19 03:18:44</v>
      </c>
      <c r="C43" t="str">
        <v>小单31.45  小双34.28  大单34.28</v>
      </c>
      <c r="D43" t="str">
        <v>小单</v>
      </c>
      <c r="E43">
        <v>100.01</v>
      </c>
      <c r="F43">
        <v>12</v>
      </c>
      <c r="G43" t="str">
        <v>小双</v>
      </c>
      <c r="H43">
        <v>148.4324</v>
      </c>
      <c r="I43">
        <v>48.4224</v>
      </c>
      <c r="J43" t="str">
        <v>是</v>
      </c>
    </row>
    <row r="44" spans="1:10">
      <c r="A44">
        <v>3275445</v>
      </c>
      <c r="B44" t="str">
        <v>2025-04-19 03:22:14</v>
      </c>
      <c r="C44" t="str">
        <v>小单31.45  小双34.28  大单34.28</v>
      </c>
      <c r="D44" t="str">
        <v>小单</v>
      </c>
      <c r="E44">
        <v>100.01</v>
      </c>
      <c r="F44">
        <v>15</v>
      </c>
      <c r="G44" t="str">
        <v>大单</v>
      </c>
      <c r="H44">
        <v>148.4324</v>
      </c>
      <c r="I44">
        <v>48.4224</v>
      </c>
      <c r="J44" t="str">
        <v>是</v>
      </c>
    </row>
    <row r="45" spans="1:10">
      <c r="A45">
        <v>3275446</v>
      </c>
      <c r="B45" t="str">
        <v>2025-04-19 03:25:45</v>
      </c>
      <c r="C45" t="str">
        <v>小单31.45  小双34.28  大单34.28</v>
      </c>
      <c r="D45" t="str">
        <v>小单</v>
      </c>
      <c r="E45">
        <v>100.01</v>
      </c>
      <c r="F45">
        <v>11</v>
      </c>
      <c r="G45" t="str">
        <v>小单</v>
      </c>
      <c r="H45">
        <v>148.444</v>
      </c>
      <c r="I45">
        <v>48.434</v>
      </c>
      <c r="J45" t="str">
        <v>是</v>
      </c>
    </row>
    <row r="46" spans="1:10">
      <c r="A46">
        <v>3275447</v>
      </c>
      <c r="B46" t="str">
        <v>2025-04-19 03:29:16</v>
      </c>
      <c r="C46" t="str">
        <v>小单31.45  小双34.28  大单34.28</v>
      </c>
      <c r="D46" t="str">
        <v>小单</v>
      </c>
      <c r="E46">
        <v>100.01</v>
      </c>
      <c r="F46">
        <v>13</v>
      </c>
      <c r="G46" t="str">
        <v>小单</v>
      </c>
      <c r="H46">
        <v>0</v>
      </c>
      <c r="I46">
        <v>-100.01</v>
      </c>
      <c r="J46" t="str">
        <v>否</v>
      </c>
    </row>
    <row r="47" spans="1:10">
      <c r="A47">
        <v>3275448</v>
      </c>
      <c r="B47" t="str">
        <v>2025-04-19 03:32:46</v>
      </c>
      <c r="C47" t="str">
        <v>小单31.45  小双34.28  大单34.28</v>
      </c>
      <c r="D47" t="str">
        <v>小单</v>
      </c>
      <c r="E47">
        <v>100.01</v>
      </c>
      <c r="F47">
        <v>16</v>
      </c>
      <c r="G47" t="str">
        <v>大双</v>
      </c>
      <c r="H47">
        <v>0</v>
      </c>
      <c r="I47">
        <v>-100.01</v>
      </c>
      <c r="J47" t="str">
        <v>否</v>
      </c>
    </row>
    <row r="48" spans="1:10">
      <c r="A48">
        <v>3275449</v>
      </c>
      <c r="B48" t="str">
        <v>2025-04-19 03:36:17</v>
      </c>
      <c r="C48" t="str">
        <v>小单31.45  小双34.28  大单34.28</v>
      </c>
      <c r="D48" t="str">
        <v>小单</v>
      </c>
      <c r="E48">
        <v>100.01</v>
      </c>
      <c r="F48">
        <v>11</v>
      </c>
      <c r="G48" t="str">
        <v>小单</v>
      </c>
      <c r="H48">
        <v>148.444</v>
      </c>
      <c r="I48">
        <v>48.434</v>
      </c>
      <c r="J48" t="str">
        <v>是</v>
      </c>
    </row>
    <row r="49" spans="1:10">
      <c r="A49">
        <v>3275450</v>
      </c>
      <c r="B49" t="str">
        <v>2025-04-19 03:39:38</v>
      </c>
      <c r="C49" t="str">
        <v>小单31.45  小双34.28  大单34.28</v>
      </c>
      <c r="D49" t="str">
        <v>小单</v>
      </c>
      <c r="E49">
        <v>100.01</v>
      </c>
      <c r="F49">
        <v>10</v>
      </c>
      <c r="G49" t="str">
        <v>小双</v>
      </c>
      <c r="H49">
        <v>148.4324</v>
      </c>
      <c r="I49">
        <v>48.4224</v>
      </c>
      <c r="J49" t="str">
        <v>是</v>
      </c>
    </row>
    <row r="50" spans="1:10">
      <c r="A50">
        <v>3275451</v>
      </c>
      <c r="B50" t="str">
        <v>2025-04-19 03:43:19</v>
      </c>
      <c r="C50" t="str">
        <v>小单31.45  小双34.28  大单34.28</v>
      </c>
      <c r="D50" t="str">
        <v>小单</v>
      </c>
      <c r="E50">
        <v>100.01</v>
      </c>
      <c r="F50">
        <v>14</v>
      </c>
      <c r="G50" t="str">
        <v>大双</v>
      </c>
      <c r="H50">
        <v>0</v>
      </c>
      <c r="I50">
        <v>-100.01</v>
      </c>
      <c r="J50" t="str">
        <v>否</v>
      </c>
    </row>
    <row r="51" spans="1:10">
      <c r="A51">
        <v>3275452</v>
      </c>
      <c r="B51" t="str">
        <v>2025-04-19 03:46:39</v>
      </c>
      <c r="C51" t="str">
        <v>小单31.45  小双34.28  大单34.28</v>
      </c>
      <c r="D51" t="str">
        <v>小单</v>
      </c>
      <c r="E51">
        <v>100.01</v>
      </c>
      <c r="F51">
        <v>11</v>
      </c>
      <c r="G51" t="str">
        <v>小单</v>
      </c>
      <c r="H51">
        <v>148.444</v>
      </c>
      <c r="I51">
        <v>48.434</v>
      </c>
      <c r="J51" t="str">
        <v>是</v>
      </c>
    </row>
    <row r="52" spans="1:10">
      <c r="A52">
        <v>3275453</v>
      </c>
      <c r="B52" t="str">
        <v>2025-04-19 03:50:10</v>
      </c>
      <c r="C52" t="str">
        <v>小单31.45  小双34.28  大单34.28</v>
      </c>
      <c r="D52" t="str">
        <v>小单</v>
      </c>
      <c r="E52">
        <v>100.01</v>
      </c>
      <c r="F52">
        <v>9</v>
      </c>
      <c r="G52" t="str">
        <v>小单</v>
      </c>
      <c r="H52">
        <v>148.444</v>
      </c>
      <c r="I52">
        <v>48.434</v>
      </c>
      <c r="J52" t="str">
        <v>是</v>
      </c>
    </row>
    <row r="53" spans="1:10">
      <c r="A53">
        <v>3275454</v>
      </c>
      <c r="B53" t="str">
        <v>2025-04-19 03:53:41</v>
      </c>
      <c r="C53" t="str">
        <v>小单31.45  小双34.28  大单34.28</v>
      </c>
      <c r="D53" t="str">
        <v>小单</v>
      </c>
      <c r="E53">
        <v>100.01</v>
      </c>
      <c r="F53">
        <v>9</v>
      </c>
      <c r="G53" t="str">
        <v>小单</v>
      </c>
      <c r="H53">
        <v>148.444</v>
      </c>
      <c r="I53">
        <v>48.434</v>
      </c>
      <c r="J53" t="str">
        <v>是</v>
      </c>
    </row>
    <row r="54" spans="1:10">
      <c r="A54">
        <v>3275455</v>
      </c>
      <c r="B54" t="str">
        <v>2025-04-19 03:57:11</v>
      </c>
      <c r="C54" t="str">
        <v>小单31.45  小双34.28  大单34.28</v>
      </c>
      <c r="D54" t="str">
        <v>小单</v>
      </c>
      <c r="E54">
        <v>100.01</v>
      </c>
      <c r="F54">
        <v>20</v>
      </c>
      <c r="G54" t="str">
        <v>大双</v>
      </c>
      <c r="H54">
        <v>0</v>
      </c>
      <c r="I54">
        <v>-100.01</v>
      </c>
      <c r="J54" t="str">
        <v>否</v>
      </c>
    </row>
    <row r="55" spans="1:10">
      <c r="A55">
        <v>3275456</v>
      </c>
      <c r="B55" t="str">
        <v>2025-04-19 04:00:42</v>
      </c>
      <c r="C55" t="str">
        <v>小单31.45  小双34.28  大单34.28</v>
      </c>
      <c r="D55" t="str">
        <v>小单</v>
      </c>
      <c r="E55">
        <v>100.01</v>
      </c>
      <c r="F55">
        <v>18</v>
      </c>
      <c r="G55" t="str">
        <v>大双</v>
      </c>
      <c r="H55">
        <v>0</v>
      </c>
      <c r="I55">
        <v>-100.01</v>
      </c>
      <c r="J55" t="str">
        <v>否</v>
      </c>
    </row>
    <row r="56" spans="1:10">
      <c r="A56">
        <v>3275457</v>
      </c>
      <c r="B56" t="str">
        <v>2025-04-19 04:04:13</v>
      </c>
      <c r="C56" t="str">
        <v>小单31.45  小双34.28  大单34.28</v>
      </c>
      <c r="D56" t="str">
        <v>小单</v>
      </c>
      <c r="E56">
        <v>100.01</v>
      </c>
      <c r="F56">
        <v>13</v>
      </c>
      <c r="G56" t="str">
        <v>小单</v>
      </c>
      <c r="H56">
        <v>0</v>
      </c>
      <c r="I56">
        <v>-100.01</v>
      </c>
      <c r="J56" t="str">
        <v>否</v>
      </c>
    </row>
    <row r="57" spans="1:10">
      <c r="A57">
        <v>3275458</v>
      </c>
      <c r="B57" t="str">
        <v>2025-04-19 04:07:43</v>
      </c>
      <c r="C57" t="str">
        <v>小单31.45  小双34.28  大单34.28</v>
      </c>
      <c r="D57" t="str">
        <v>小单</v>
      </c>
      <c r="E57">
        <v>100.01</v>
      </c>
      <c r="F57">
        <v>14</v>
      </c>
      <c r="G57" t="str">
        <v>大双</v>
      </c>
      <c r="H57">
        <v>0</v>
      </c>
      <c r="I57">
        <v>-100.01</v>
      </c>
      <c r="J57" t="str">
        <v>否</v>
      </c>
    </row>
    <row r="58" spans="1:10">
      <c r="A58">
        <v>3275459</v>
      </c>
      <c r="B58" t="str">
        <v>2025-04-19 04:11:14</v>
      </c>
      <c r="C58" t="str">
        <v>小单31.45  小双34.28  大单34.28</v>
      </c>
      <c r="D58" t="str">
        <v>小单</v>
      </c>
      <c r="E58">
        <v>100.01</v>
      </c>
      <c r="F58">
        <v>9</v>
      </c>
      <c r="G58" t="str">
        <v>小单</v>
      </c>
      <c r="H58">
        <v>148.444</v>
      </c>
      <c r="I58">
        <v>48.434</v>
      </c>
      <c r="J58" t="str">
        <v>是</v>
      </c>
    </row>
    <row r="59" spans="1:10">
      <c r="A59">
        <v>3275460</v>
      </c>
      <c r="B59" t="str">
        <v>2025-04-19 04:14:45</v>
      </c>
      <c r="C59" t="str">
        <v>小单31.45  小双34.28  大单34.28</v>
      </c>
      <c r="D59" t="str">
        <v>小单</v>
      </c>
      <c r="E59">
        <v>100.01</v>
      </c>
      <c r="F59">
        <v>13</v>
      </c>
      <c r="G59" t="str">
        <v>小单</v>
      </c>
      <c r="H59">
        <v>0</v>
      </c>
      <c r="I59">
        <v>-100.01</v>
      </c>
      <c r="J59" t="str">
        <v>否</v>
      </c>
    </row>
    <row r="60" spans="1:10">
      <c r="A60">
        <v>3275461</v>
      </c>
      <c r="B60" t="str">
        <v>2025-04-19 04:18:16</v>
      </c>
      <c r="C60" t="str">
        <v>小单31.45  小双34.28  大单34.28</v>
      </c>
      <c r="D60" t="str">
        <v>小单</v>
      </c>
      <c r="E60">
        <v>100.01</v>
      </c>
      <c r="F60">
        <v>8</v>
      </c>
      <c r="G60" t="str">
        <v>小双</v>
      </c>
      <c r="H60">
        <v>148.4324</v>
      </c>
      <c r="I60">
        <v>48.4224</v>
      </c>
      <c r="J60" t="str">
        <v>是</v>
      </c>
    </row>
    <row r="61" spans="1:10">
      <c r="A61">
        <v>3275462</v>
      </c>
      <c r="B61" t="str">
        <v>2025-04-19 04:21:46</v>
      </c>
      <c r="C61" t="str">
        <v>小单31.45  小双34.28  大单34.28</v>
      </c>
      <c r="D61" t="str">
        <v>小单</v>
      </c>
      <c r="E61">
        <v>100.01</v>
      </c>
      <c r="F61">
        <v>15</v>
      </c>
      <c r="G61" t="str">
        <v>大单</v>
      </c>
      <c r="H61">
        <v>148.4324</v>
      </c>
      <c r="I61">
        <v>48.4224</v>
      </c>
      <c r="J61" t="str">
        <v>是</v>
      </c>
    </row>
    <row r="62" spans="1:10">
      <c r="A62">
        <v>3275463</v>
      </c>
      <c r="B62" t="str">
        <v>2025-04-19 04:25:17</v>
      </c>
      <c r="C62" t="str">
        <v>小单31.45  小双34.28  大单34.28</v>
      </c>
      <c r="D62" t="str">
        <v>小单</v>
      </c>
      <c r="E62">
        <v>100.01</v>
      </c>
      <c r="F62">
        <v>15</v>
      </c>
      <c r="G62" t="str">
        <v>大单</v>
      </c>
      <c r="H62">
        <v>148.4324</v>
      </c>
      <c r="I62">
        <v>48.4224</v>
      </c>
      <c r="J62" t="str">
        <v>是</v>
      </c>
    </row>
    <row r="63" spans="1:10">
      <c r="A63">
        <v>3275464</v>
      </c>
      <c r="B63" t="str">
        <v>2025-04-19 04:28:48</v>
      </c>
      <c r="C63" t="str">
        <v>小单31.45  小双34.28  大单34.28</v>
      </c>
      <c r="D63" t="str">
        <v>小单</v>
      </c>
      <c r="E63">
        <v>100.01</v>
      </c>
      <c r="F63">
        <v>15</v>
      </c>
      <c r="G63" t="str">
        <v>大单</v>
      </c>
      <c r="H63">
        <v>148.4324</v>
      </c>
      <c r="I63">
        <v>48.4224</v>
      </c>
      <c r="J63" t="str">
        <v>是</v>
      </c>
    </row>
    <row r="64" spans="1:10">
      <c r="A64">
        <v>3275465</v>
      </c>
      <c r="B64" t="str">
        <v>2025-04-19 04:32:08</v>
      </c>
      <c r="C64" t="str">
        <v>小单31.45  小双34.28  大单34.28</v>
      </c>
      <c r="D64" t="str">
        <v>小单</v>
      </c>
      <c r="E64">
        <v>100.01</v>
      </c>
      <c r="F64">
        <v>14</v>
      </c>
      <c r="G64" t="str">
        <v>大双</v>
      </c>
      <c r="H64">
        <v>0</v>
      </c>
      <c r="I64">
        <v>-100.01</v>
      </c>
      <c r="J64" t="str">
        <v>否</v>
      </c>
    </row>
    <row r="65" spans="1:10">
      <c r="A65">
        <v>3275466</v>
      </c>
      <c r="B65" t="str">
        <v>2025-04-19 04:35:49</v>
      </c>
      <c r="C65" t="str">
        <v>小单31.45  小双34.28  大单34.28</v>
      </c>
      <c r="D65" t="str">
        <v>小单</v>
      </c>
      <c r="E65">
        <v>100.01</v>
      </c>
      <c r="F65">
        <v>16</v>
      </c>
      <c r="G65" t="str">
        <v>大双</v>
      </c>
      <c r="H65">
        <v>0</v>
      </c>
      <c r="I65">
        <v>-100.01</v>
      </c>
      <c r="J65" t="str">
        <v>否</v>
      </c>
    </row>
    <row r="66" spans="1:10">
      <c r="A66">
        <v>3275467</v>
      </c>
      <c r="B66" t="str">
        <v>2025-04-19 04:39:20</v>
      </c>
      <c r="C66" t="str">
        <v>小单31.45  小双34.28  大单34.28</v>
      </c>
      <c r="D66" t="str">
        <v>小单</v>
      </c>
      <c r="E66">
        <v>100.01</v>
      </c>
      <c r="F66">
        <v>20</v>
      </c>
      <c r="G66" t="str">
        <v>大双</v>
      </c>
      <c r="H66">
        <v>0</v>
      </c>
      <c r="I66">
        <v>-100.01</v>
      </c>
      <c r="J66" t="str">
        <v>否</v>
      </c>
    </row>
    <row r="67" spans="1:10">
      <c r="A67">
        <v>3275468</v>
      </c>
      <c r="B67" t="str">
        <v>2025-04-19 04:42:41</v>
      </c>
      <c r="C67" t="str">
        <v>小单32.36  大双32.36  大单35.28</v>
      </c>
      <c r="D67" t="str">
        <v>大单</v>
      </c>
      <c r="E67">
        <v>100</v>
      </c>
      <c r="F67">
        <v>16</v>
      </c>
      <c r="G67" t="str">
        <v>大双</v>
      </c>
      <c r="H67">
        <v>152.7392</v>
      </c>
      <c r="I67">
        <v>52.7392</v>
      </c>
      <c r="J67" t="str">
        <v>是</v>
      </c>
    </row>
    <row r="68" spans="1:10">
      <c r="A68">
        <v>3275469</v>
      </c>
      <c r="B68" t="str">
        <v>2025-04-19 04:46:11</v>
      </c>
      <c r="C68" t="str">
        <v>小单32.36  大双32.36  大单35.28</v>
      </c>
      <c r="D68" t="str">
        <v>大单</v>
      </c>
      <c r="E68">
        <v>100</v>
      </c>
      <c r="F68">
        <v>12</v>
      </c>
      <c r="G68" t="str">
        <v>小双</v>
      </c>
      <c r="H68">
        <v>0</v>
      </c>
      <c r="I68">
        <v>-100</v>
      </c>
      <c r="J68" t="str">
        <v>否</v>
      </c>
    </row>
    <row r="69" spans="1:10">
      <c r="A69">
        <v>3275470</v>
      </c>
      <c r="B69" t="str">
        <v>2025-04-19 04:49:42</v>
      </c>
      <c r="C69" t="str">
        <v>小单32.36  大双32.36  大单35.28</v>
      </c>
      <c r="D69" t="str">
        <v>大单</v>
      </c>
      <c r="E69">
        <v>100</v>
      </c>
      <c r="F69">
        <v>12</v>
      </c>
      <c r="G69" t="str">
        <v>小双</v>
      </c>
      <c r="H69">
        <v>0</v>
      </c>
      <c r="I69">
        <v>-100</v>
      </c>
      <c r="J69" t="str">
        <v>否</v>
      </c>
    </row>
    <row r="70" spans="1:10">
      <c r="A70">
        <v>3275471</v>
      </c>
      <c r="B70" t="str">
        <v>2025-04-19 04:53:13</v>
      </c>
      <c r="C70" t="str">
        <v>小单32.36  小双35.28  大双32.36</v>
      </c>
      <c r="D70" t="str">
        <v>小双</v>
      </c>
      <c r="E70">
        <v>100</v>
      </c>
      <c r="F70">
        <v>20</v>
      </c>
      <c r="G70" t="str">
        <v>大双</v>
      </c>
      <c r="H70">
        <v>152.7392</v>
      </c>
      <c r="I70">
        <v>52.7392</v>
      </c>
      <c r="J70" t="str">
        <v>是</v>
      </c>
    </row>
    <row r="71" spans="1:10">
      <c r="A71">
        <v>3275472</v>
      </c>
      <c r="B71" t="str">
        <v>2025-04-19 04:56:43</v>
      </c>
      <c r="C71" t="str">
        <v>大双31.45  小双34.28  大单34.28</v>
      </c>
      <c r="D71" t="str">
        <v>大双</v>
      </c>
      <c r="E71">
        <v>100.01</v>
      </c>
      <c r="F71">
        <v>15</v>
      </c>
      <c r="G71" t="str">
        <v>大单</v>
      </c>
      <c r="H71">
        <v>148.4324</v>
      </c>
      <c r="I71">
        <v>48.4224</v>
      </c>
      <c r="J71" t="str">
        <v>是</v>
      </c>
    </row>
    <row r="72" spans="1:10">
      <c r="A72">
        <v>3275473</v>
      </c>
      <c r="B72" t="str">
        <v>2025-04-19 05:00:14</v>
      </c>
      <c r="C72" t="str">
        <v>大双31.45  小双34.28  大单34.28</v>
      </c>
      <c r="D72" t="str">
        <v>大双</v>
      </c>
      <c r="E72">
        <v>100.01</v>
      </c>
      <c r="F72">
        <v>16</v>
      </c>
      <c r="G72" t="str">
        <v>大双</v>
      </c>
      <c r="H72">
        <v>148.444</v>
      </c>
      <c r="I72">
        <v>48.434</v>
      </c>
      <c r="J72" t="str">
        <v>是</v>
      </c>
    </row>
    <row r="73" spans="1:10">
      <c r="A73">
        <v>3275474</v>
      </c>
      <c r="B73" t="str">
        <v>2025-04-19 05:03:45</v>
      </c>
      <c r="C73" t="str">
        <v>大双31.45  小双34.28  大单34.28</v>
      </c>
      <c r="D73" t="str">
        <v>大双</v>
      </c>
      <c r="E73">
        <v>100.01</v>
      </c>
      <c r="F73">
        <v>13</v>
      </c>
      <c r="G73" t="str">
        <v>小单</v>
      </c>
      <c r="H73">
        <v>0</v>
      </c>
      <c r="I73">
        <v>-100.01</v>
      </c>
      <c r="J73" t="str">
        <v>否</v>
      </c>
    </row>
    <row r="74" spans="1:10">
      <c r="A74">
        <v>3275475</v>
      </c>
      <c r="B74" t="str">
        <v>2025-04-19 05:07:16</v>
      </c>
      <c r="C74" t="str">
        <v>大双31.45  小双34.28  大单34.28</v>
      </c>
      <c r="D74" t="str">
        <v>大双</v>
      </c>
      <c r="E74">
        <v>100.01</v>
      </c>
      <c r="F74">
        <v>11</v>
      </c>
      <c r="G74" t="str">
        <v>小单</v>
      </c>
      <c r="H74">
        <v>0</v>
      </c>
      <c r="I74">
        <v>-100.01</v>
      </c>
      <c r="J74" t="str">
        <v>否</v>
      </c>
    </row>
    <row r="75" spans="1:10">
      <c r="A75">
        <v>3275476</v>
      </c>
      <c r="B75" t="str">
        <v>2025-04-19 05:10:46</v>
      </c>
      <c r="C75" t="str">
        <v>大双31.45  小双34.28  大单34.28</v>
      </c>
      <c r="D75" t="str">
        <v>大双</v>
      </c>
      <c r="E75">
        <v>100.01</v>
      </c>
      <c r="F75">
        <v>11</v>
      </c>
      <c r="G75" t="str">
        <v>小单</v>
      </c>
      <c r="H75">
        <v>0</v>
      </c>
      <c r="I75">
        <v>-100.01</v>
      </c>
      <c r="J75" t="str">
        <v>否</v>
      </c>
    </row>
    <row r="76" spans="1:10">
      <c r="A76">
        <v>3275477</v>
      </c>
      <c r="B76" t="str">
        <v>2025-04-19 05:14:17</v>
      </c>
      <c r="C76" t="str">
        <v>小单32.36  大双32.36  大单35.28</v>
      </c>
      <c r="D76" t="str">
        <v>大单</v>
      </c>
      <c r="E76">
        <v>100</v>
      </c>
      <c r="F76">
        <v>1</v>
      </c>
      <c r="G76" t="str">
        <v>小单</v>
      </c>
      <c r="H76">
        <v>152.7392</v>
      </c>
      <c r="I76">
        <v>52.7392</v>
      </c>
      <c r="J76" t="str">
        <v>是</v>
      </c>
    </row>
    <row r="77" spans="1:10">
      <c r="A77">
        <v>3275478</v>
      </c>
      <c r="B77" t="str">
        <v>2025-04-19 05:17:38</v>
      </c>
      <c r="C77" t="str">
        <v>小单32.36  大双32.36  大单35.28</v>
      </c>
      <c r="D77" t="str">
        <v>大单</v>
      </c>
      <c r="E77">
        <v>100</v>
      </c>
      <c r="F77">
        <v>9</v>
      </c>
      <c r="G77" t="str">
        <v>小单</v>
      </c>
      <c r="H77">
        <v>152.7392</v>
      </c>
      <c r="I77">
        <v>52.7392</v>
      </c>
      <c r="J77" t="str">
        <v>是</v>
      </c>
    </row>
    <row r="78" spans="1:10">
      <c r="A78">
        <v>3275479</v>
      </c>
      <c r="B78" t="str">
        <v>2025-04-19 05:21:19</v>
      </c>
      <c r="C78" t="str">
        <v>小单32.36  大双32.36  大单35.28</v>
      </c>
      <c r="D78" t="str">
        <v>大单</v>
      </c>
      <c r="E78">
        <v>100</v>
      </c>
      <c r="F78">
        <v>12</v>
      </c>
      <c r="G78" t="str">
        <v>小双</v>
      </c>
      <c r="H78">
        <v>0</v>
      </c>
      <c r="I78">
        <v>-100</v>
      </c>
      <c r="J78" t="str">
        <v>否</v>
      </c>
    </row>
    <row r="79" spans="1:10">
      <c r="A79">
        <v>3275480</v>
      </c>
      <c r="B79" t="str">
        <v>2025-04-19 05:24:49</v>
      </c>
      <c r="C79" t="str">
        <v>大双31.45  小双34.28  大单34.28</v>
      </c>
      <c r="D79" t="str">
        <v>大双</v>
      </c>
      <c r="E79">
        <v>100.01</v>
      </c>
      <c r="F79">
        <v>18</v>
      </c>
      <c r="G79" t="str">
        <v>大双</v>
      </c>
      <c r="H79">
        <v>148.444</v>
      </c>
      <c r="I79">
        <v>48.434</v>
      </c>
      <c r="J79" t="str">
        <v>是</v>
      </c>
    </row>
    <row r="80" spans="1:10">
      <c r="A80">
        <v>3275481</v>
      </c>
      <c r="B80" t="str">
        <v>2025-04-19 05:28:10</v>
      </c>
      <c r="C80" t="str">
        <v>大双31.45  小双34.28  大单34.28</v>
      </c>
      <c r="D80" t="str">
        <v>大双</v>
      </c>
      <c r="E80">
        <v>100.01</v>
      </c>
      <c r="F80">
        <v>8</v>
      </c>
      <c r="G80" t="str">
        <v>小双</v>
      </c>
      <c r="H80">
        <v>148.4324</v>
      </c>
      <c r="I80">
        <v>48.4224</v>
      </c>
      <c r="J80" t="str">
        <v>是</v>
      </c>
    </row>
    <row r="81" spans="1:10">
      <c r="A81">
        <v>3275482</v>
      </c>
      <c r="B81" t="str">
        <v>2025-04-19 05:31:41</v>
      </c>
      <c r="C81" t="str">
        <v>小单32.36  小双35.28  大双32.36</v>
      </c>
      <c r="D81" t="str">
        <v>小双</v>
      </c>
      <c r="E81">
        <v>100</v>
      </c>
      <c r="F81">
        <v>5</v>
      </c>
      <c r="G81" t="str">
        <v>小单</v>
      </c>
      <c r="H81">
        <v>152.7392</v>
      </c>
      <c r="I81">
        <v>52.7392</v>
      </c>
      <c r="J81" t="str">
        <v>是</v>
      </c>
    </row>
    <row r="82" spans="1:10">
      <c r="A82">
        <v>3275483</v>
      </c>
      <c r="B82" t="str">
        <v>2025-04-19 05:35:11</v>
      </c>
      <c r="C82" t="str">
        <v>小单32.36  小双35.28  大双32.36</v>
      </c>
      <c r="D82" t="str">
        <v>小双</v>
      </c>
      <c r="E82">
        <v>100</v>
      </c>
      <c r="F82">
        <v>16</v>
      </c>
      <c r="G82" t="str">
        <v>大双</v>
      </c>
      <c r="H82">
        <v>152.7392</v>
      </c>
      <c r="I82">
        <v>52.7392</v>
      </c>
      <c r="J82" t="str">
        <v>是</v>
      </c>
    </row>
    <row r="83" spans="1:10">
      <c r="A83">
        <v>3275484</v>
      </c>
      <c r="B83" t="str">
        <v>2025-04-19 05:38:42</v>
      </c>
      <c r="C83" t="str">
        <v>小单32.36  小双35.28  大双32.36</v>
      </c>
      <c r="D83" t="str">
        <v>小双</v>
      </c>
      <c r="E83">
        <v>100</v>
      </c>
      <c r="F83">
        <v>16</v>
      </c>
      <c r="G83" t="str">
        <v>大双</v>
      </c>
      <c r="H83">
        <v>152.7392</v>
      </c>
      <c r="I83">
        <v>52.7392</v>
      </c>
      <c r="J83" t="str">
        <v>是</v>
      </c>
    </row>
    <row r="84" spans="1:10">
      <c r="A84">
        <v>3275485</v>
      </c>
      <c r="B84" t="str">
        <v>2025-04-19 05:42:13</v>
      </c>
      <c r="C84" t="str">
        <v>大双31.45  小双34.28  大单34.28</v>
      </c>
      <c r="D84" t="str">
        <v>大双</v>
      </c>
      <c r="E84">
        <v>100.01</v>
      </c>
      <c r="F84">
        <v>14</v>
      </c>
      <c r="G84" t="str">
        <v>大双</v>
      </c>
      <c r="H84">
        <v>0</v>
      </c>
      <c r="I84">
        <v>-100.01</v>
      </c>
      <c r="J84" t="str">
        <v>否</v>
      </c>
    </row>
    <row r="85" spans="1:10">
      <c r="A85">
        <v>3275486</v>
      </c>
      <c r="B85" t="str">
        <v>2025-04-19 05:45:44</v>
      </c>
      <c r="C85" t="str">
        <v>大双31.45  小双34.28  大单34.28</v>
      </c>
      <c r="D85" t="str">
        <v>大双</v>
      </c>
      <c r="E85">
        <v>100.01</v>
      </c>
      <c r="F85">
        <v>21</v>
      </c>
      <c r="G85" t="str">
        <v>大单</v>
      </c>
      <c r="H85">
        <v>148.4324</v>
      </c>
      <c r="I85">
        <v>48.4224</v>
      </c>
      <c r="J85" t="str">
        <v>是</v>
      </c>
    </row>
    <row r="86" spans="1:10">
      <c r="A86">
        <v>3275487</v>
      </c>
      <c r="B86" t="str">
        <v>2025-04-19 05:49:14</v>
      </c>
      <c r="C86" t="str">
        <v>大双31.45  小双34.28  大单34.28</v>
      </c>
      <c r="D86" t="str">
        <v>大双</v>
      </c>
      <c r="E86">
        <v>100.01</v>
      </c>
      <c r="F86">
        <v>10</v>
      </c>
      <c r="G86" t="str">
        <v>小双</v>
      </c>
      <c r="H86">
        <v>148.4324</v>
      </c>
      <c r="I86">
        <v>48.4224</v>
      </c>
      <c r="J86" t="str">
        <v>是</v>
      </c>
    </row>
    <row r="87" spans="1:10">
      <c r="A87">
        <v>3275488</v>
      </c>
      <c r="B87" t="str">
        <v>2025-04-19 05:52:45</v>
      </c>
      <c r="C87" t="str">
        <v>大双31.45  小双34.28  大单34.28</v>
      </c>
      <c r="D87" t="str">
        <v>大双</v>
      </c>
      <c r="E87">
        <v>100.01</v>
      </c>
      <c r="F87">
        <v>16</v>
      </c>
      <c r="G87" t="str">
        <v>大双</v>
      </c>
      <c r="H87">
        <v>148.444</v>
      </c>
      <c r="I87">
        <v>48.434</v>
      </c>
      <c r="J87" t="str">
        <v>是</v>
      </c>
    </row>
    <row r="88" spans="1:10">
      <c r="A88">
        <v>3275489</v>
      </c>
      <c r="B88" t="str">
        <v>2025-04-19 05:56:16</v>
      </c>
      <c r="C88" t="str">
        <v>大双31.45  小双34.28  大单34.28</v>
      </c>
      <c r="D88" t="str">
        <v>大双</v>
      </c>
      <c r="E88">
        <v>100.01</v>
      </c>
      <c r="F88">
        <v>2</v>
      </c>
      <c r="G88" t="str">
        <v>小双</v>
      </c>
      <c r="H88">
        <v>148.4324</v>
      </c>
      <c r="I88">
        <v>48.4224</v>
      </c>
      <c r="J88" t="str">
        <v>是</v>
      </c>
    </row>
    <row r="89" spans="1:10">
      <c r="A89">
        <v>3275490</v>
      </c>
      <c r="B89" t="str">
        <v>2025-04-19 05:59:46</v>
      </c>
      <c r="C89" t="str">
        <v>大双31.45  小双34.28  大单34.28</v>
      </c>
      <c r="D89" t="str">
        <v>大双</v>
      </c>
      <c r="E89">
        <v>100.01</v>
      </c>
      <c r="F89">
        <v>18</v>
      </c>
      <c r="G89" t="str">
        <v>大双</v>
      </c>
      <c r="H89">
        <v>148.444</v>
      </c>
      <c r="I89">
        <v>48.434</v>
      </c>
      <c r="J89" t="str">
        <v>是</v>
      </c>
    </row>
    <row r="90" spans="1:10">
      <c r="A90">
        <v>3275491</v>
      </c>
      <c r="B90" t="str">
        <v>2025-04-19 06:03:17</v>
      </c>
      <c r="C90" t="str">
        <v>大双31.45  小双34.28  大单34.28</v>
      </c>
      <c r="D90" t="str">
        <v>大双</v>
      </c>
      <c r="E90">
        <v>100.01</v>
      </c>
      <c r="F90">
        <v>9</v>
      </c>
      <c r="G90" t="str">
        <v>小单</v>
      </c>
      <c r="H90">
        <v>0</v>
      </c>
      <c r="I90">
        <v>-100.01</v>
      </c>
      <c r="J90" t="str">
        <v>否</v>
      </c>
    </row>
    <row r="91" spans="1:10">
      <c r="A91">
        <v>3275492</v>
      </c>
      <c r="B91" t="str">
        <v>2025-04-19 06:06:48</v>
      </c>
      <c r="C91" t="str">
        <v>小单32.36  小双35.28  大双32.36</v>
      </c>
      <c r="D91" t="str">
        <v>小双</v>
      </c>
      <c r="E91">
        <v>100</v>
      </c>
      <c r="F91">
        <v>11</v>
      </c>
      <c r="G91" t="str">
        <v>小单</v>
      </c>
      <c r="H91">
        <v>152.7392</v>
      </c>
      <c r="I91">
        <v>52.7392</v>
      </c>
      <c r="J91" t="str">
        <v>是</v>
      </c>
    </row>
    <row r="92" spans="1:10">
      <c r="A92">
        <v>3275493</v>
      </c>
      <c r="B92" t="str">
        <v>2025-04-19 06:10:19</v>
      </c>
      <c r="C92" t="str">
        <v>小单32.36  小双35.28  大双32.36</v>
      </c>
      <c r="D92" t="str">
        <v>小双</v>
      </c>
      <c r="E92">
        <v>100</v>
      </c>
      <c r="F92">
        <v>5</v>
      </c>
      <c r="G92" t="str">
        <v>小单</v>
      </c>
      <c r="H92">
        <v>152.7392</v>
      </c>
      <c r="I92">
        <v>52.7392</v>
      </c>
      <c r="J92" t="str">
        <v>是</v>
      </c>
    </row>
    <row r="93" spans="1:10">
      <c r="A93">
        <v>3275494</v>
      </c>
      <c r="B93" t="str">
        <v>2025-04-19 06:13:39</v>
      </c>
      <c r="C93" t="str">
        <v>小单32.36  小双35.28  大双32.36</v>
      </c>
      <c r="D93" t="str">
        <v>小双</v>
      </c>
      <c r="E93">
        <v>100</v>
      </c>
      <c r="F93">
        <v>7</v>
      </c>
      <c r="G93" t="str">
        <v>小单</v>
      </c>
      <c r="H93">
        <v>152.7392</v>
      </c>
      <c r="I93">
        <v>52.7392</v>
      </c>
      <c r="J93" t="str">
        <v>是</v>
      </c>
    </row>
    <row r="94" spans="1:10">
      <c r="A94">
        <v>3275495</v>
      </c>
      <c r="B94" t="str">
        <v>2025-04-19 06:17:10</v>
      </c>
      <c r="C94" t="str">
        <v>小单32.36  小双35.28  大双32.36</v>
      </c>
      <c r="D94" t="str">
        <v>小双</v>
      </c>
      <c r="E94">
        <v>100</v>
      </c>
      <c r="F94">
        <v>8</v>
      </c>
      <c r="G94" t="str">
        <v>小双</v>
      </c>
      <c r="H94">
        <v>152.7624</v>
      </c>
      <c r="I94">
        <v>52.7624</v>
      </c>
      <c r="J94" t="str">
        <v>是</v>
      </c>
    </row>
    <row r="95" spans="1:10">
      <c r="A95">
        <v>3275496</v>
      </c>
      <c r="B95" t="str">
        <v>2025-04-19 06:20:41</v>
      </c>
      <c r="C95" t="str">
        <v>小单32.36  小双35.28  大双32.36</v>
      </c>
      <c r="D95" t="str">
        <v>小双</v>
      </c>
      <c r="E95">
        <v>100</v>
      </c>
      <c r="F95">
        <v>4</v>
      </c>
      <c r="G95" t="str">
        <v>小双</v>
      </c>
      <c r="H95">
        <v>152.7624</v>
      </c>
      <c r="I95">
        <v>52.7624</v>
      </c>
      <c r="J95" t="str">
        <v>是</v>
      </c>
    </row>
    <row r="96" spans="1:10">
      <c r="A96">
        <v>3275497</v>
      </c>
      <c r="B96" t="str">
        <v>2025-04-19 06:24:12</v>
      </c>
      <c r="C96" t="str">
        <v>小单32.36  小双35.28  大双32.36</v>
      </c>
      <c r="D96" t="str">
        <v>小双</v>
      </c>
      <c r="E96">
        <v>100</v>
      </c>
      <c r="F96">
        <v>9</v>
      </c>
      <c r="G96" t="str">
        <v>小单</v>
      </c>
      <c r="H96">
        <v>152.7392</v>
      </c>
      <c r="I96">
        <v>52.7392</v>
      </c>
      <c r="J96" t="str">
        <v>是</v>
      </c>
    </row>
    <row r="97" spans="1:10">
      <c r="A97">
        <v>3275498</v>
      </c>
      <c r="B97" t="str">
        <v>2025-04-19 06:27:42</v>
      </c>
      <c r="C97" t="str">
        <v>小单32.36  小双35.28  大双32.36</v>
      </c>
      <c r="D97" t="str">
        <v>小双</v>
      </c>
      <c r="E97">
        <v>100</v>
      </c>
      <c r="F97">
        <v>17</v>
      </c>
      <c r="G97" t="str">
        <v>大单</v>
      </c>
      <c r="H97">
        <v>0</v>
      </c>
      <c r="I97">
        <v>-100</v>
      </c>
      <c r="J97" t="str">
        <v>否</v>
      </c>
    </row>
    <row r="98" spans="1:10">
      <c r="A98">
        <v>3275499</v>
      </c>
      <c r="B98" t="str">
        <v>2025-04-19 06:31:23</v>
      </c>
      <c r="C98" t="str">
        <v>小单31.45  小双34.28  大单34.28</v>
      </c>
      <c r="D98" t="str">
        <v>小单</v>
      </c>
      <c r="E98">
        <v>100.01</v>
      </c>
      <c r="F98">
        <v>20</v>
      </c>
      <c r="G98" t="str">
        <v>大双</v>
      </c>
      <c r="H98">
        <v>0</v>
      </c>
      <c r="I98">
        <v>-100.01</v>
      </c>
      <c r="J98" t="str">
        <v>否</v>
      </c>
    </row>
    <row r="99" spans="1:10">
      <c r="A99">
        <v>3275500</v>
      </c>
      <c r="B99" t="str">
        <v>2025-04-19 06:34:44</v>
      </c>
      <c r="C99" t="str">
        <v>小单32.36  小双35.28  大双32.36</v>
      </c>
      <c r="D99" t="str">
        <v>小双</v>
      </c>
      <c r="E99">
        <v>100</v>
      </c>
      <c r="F99">
        <v>16</v>
      </c>
      <c r="G99" t="str">
        <v>大双</v>
      </c>
      <c r="H99">
        <v>152.7392</v>
      </c>
      <c r="I99">
        <v>52.7392</v>
      </c>
      <c r="J99" t="str">
        <v>是</v>
      </c>
    </row>
    <row r="100" spans="1:10">
      <c r="A100">
        <v>3275501</v>
      </c>
      <c r="B100" t="str">
        <v>2025-04-19 06:38:15</v>
      </c>
      <c r="C100" t="str">
        <v>小单32.36  小双35.28  大双32.36</v>
      </c>
      <c r="D100" t="str">
        <v>小双</v>
      </c>
      <c r="E100">
        <v>100</v>
      </c>
      <c r="F100">
        <v>9</v>
      </c>
      <c r="G100" t="str">
        <v>小单</v>
      </c>
      <c r="H100">
        <v>152.7392</v>
      </c>
      <c r="I100">
        <v>52.7392</v>
      </c>
      <c r="J100" t="str">
        <v>是</v>
      </c>
    </row>
    <row r="101" spans="1:10">
      <c r="A101">
        <v>3275502</v>
      </c>
      <c r="B101" t="str">
        <v>2025-04-19 06:41:45</v>
      </c>
      <c r="C101" t="str">
        <v>小单32.36  小双35.28  大双32.36</v>
      </c>
      <c r="D101" t="str">
        <v>小双</v>
      </c>
      <c r="E101">
        <v>100</v>
      </c>
      <c r="F101">
        <v>11</v>
      </c>
      <c r="G101" t="str">
        <v>小单</v>
      </c>
      <c r="H101">
        <v>152.7392</v>
      </c>
      <c r="I101">
        <v>52.7392</v>
      </c>
      <c r="J101" t="str">
        <v>是</v>
      </c>
    </row>
    <row r="102" spans="1:10">
      <c r="A102">
        <v>3275503</v>
      </c>
      <c r="B102" t="str">
        <v>2025-04-19 06:45:16</v>
      </c>
      <c r="C102" t="str">
        <v>小单32.36  小双35.28  大双32.36</v>
      </c>
      <c r="D102" t="str">
        <v>小双</v>
      </c>
      <c r="E102">
        <v>100</v>
      </c>
      <c r="F102">
        <v>9</v>
      </c>
      <c r="G102" t="str">
        <v>小单</v>
      </c>
      <c r="H102">
        <v>152.7392</v>
      </c>
      <c r="I102">
        <v>52.7392</v>
      </c>
      <c r="J102" t="str">
        <v>是</v>
      </c>
    </row>
    <row r="103" spans="1:10">
      <c r="A103">
        <v>3275504</v>
      </c>
      <c r="B103" t="str">
        <v>2025-04-19 06:48:37</v>
      </c>
      <c r="C103" t="str">
        <v>小单32.36  小双35.28  大双32.36</v>
      </c>
      <c r="D103" t="str">
        <v>小双</v>
      </c>
      <c r="E103">
        <v>100</v>
      </c>
      <c r="F103">
        <v>13</v>
      </c>
      <c r="G103" t="str">
        <v>小单</v>
      </c>
      <c r="H103">
        <v>0</v>
      </c>
      <c r="I103">
        <v>-100</v>
      </c>
      <c r="J103" t="str">
        <v>否</v>
      </c>
    </row>
    <row r="104" spans="1:10">
      <c r="A104">
        <v>3275505</v>
      </c>
      <c r="B104" t="str">
        <v>2025-04-19 06:52:17</v>
      </c>
      <c r="C104" t="str">
        <v>小单32.36  小双35.28  大双32.36</v>
      </c>
      <c r="D104" t="str">
        <v>小双</v>
      </c>
      <c r="E104">
        <v>100</v>
      </c>
      <c r="F104">
        <v>16</v>
      </c>
      <c r="G104" t="str">
        <v>大双</v>
      </c>
      <c r="H104">
        <v>152.7392</v>
      </c>
      <c r="I104">
        <v>52.7392</v>
      </c>
      <c r="J104" t="str">
        <v>是</v>
      </c>
    </row>
    <row r="105" spans="1:10">
      <c r="A105">
        <v>3275506</v>
      </c>
      <c r="B105" t="str">
        <v>2025-04-19 06:55:48</v>
      </c>
      <c r="C105" t="str">
        <v>小单32.36  小双35.28  大双32.36</v>
      </c>
      <c r="D105" t="str">
        <v>小双</v>
      </c>
      <c r="E105">
        <v>100</v>
      </c>
      <c r="F105">
        <v>4</v>
      </c>
      <c r="G105" t="str">
        <v>小双</v>
      </c>
      <c r="H105">
        <v>152.7624</v>
      </c>
      <c r="I105">
        <v>52.7624</v>
      </c>
      <c r="J105" t="str">
        <v>是</v>
      </c>
    </row>
    <row r="106" spans="1:10">
      <c r="A106">
        <v>3275507</v>
      </c>
      <c r="B106" t="str">
        <v>2025-04-19 06:59:19</v>
      </c>
      <c r="C106" t="str">
        <v>小单32.36  小双35.28  大双32.36</v>
      </c>
      <c r="D106" t="str">
        <v>小双</v>
      </c>
      <c r="E106">
        <v>100</v>
      </c>
      <c r="F106">
        <v>16</v>
      </c>
      <c r="G106" t="str">
        <v>大双</v>
      </c>
      <c r="H106">
        <v>152.7392</v>
      </c>
      <c r="I106">
        <v>52.7392</v>
      </c>
      <c r="J106" t="str">
        <v>是</v>
      </c>
    </row>
    <row r="107" spans="1:10">
      <c r="A107">
        <v>3275508</v>
      </c>
      <c r="B107" t="str">
        <v>2025-04-19 07:02:40</v>
      </c>
      <c r="C107" t="str">
        <v>小单32.36  小双35.28  大双32.36</v>
      </c>
      <c r="D107" t="str">
        <v>小双</v>
      </c>
      <c r="E107">
        <v>100</v>
      </c>
      <c r="F107">
        <v>6</v>
      </c>
      <c r="G107" t="str">
        <v>小双</v>
      </c>
      <c r="H107">
        <v>152.7624</v>
      </c>
      <c r="I107">
        <v>52.7624</v>
      </c>
      <c r="J107" t="str">
        <v>是</v>
      </c>
    </row>
    <row r="108" spans="1:10">
      <c r="A108">
        <v>3275509</v>
      </c>
      <c r="B108" t="str">
        <v>2025-04-19 07:06:10</v>
      </c>
      <c r="C108" t="str">
        <v>小单32.36  小双35.28  大双32.36</v>
      </c>
      <c r="D108" t="str">
        <v>小双</v>
      </c>
      <c r="E108">
        <v>100</v>
      </c>
      <c r="F108">
        <v>15</v>
      </c>
      <c r="G108" t="str">
        <v>大单</v>
      </c>
      <c r="H108">
        <v>0</v>
      </c>
      <c r="I108">
        <v>-100</v>
      </c>
      <c r="J108" t="str">
        <v>否</v>
      </c>
    </row>
    <row r="109" spans="1:10">
      <c r="A109">
        <v>3275510</v>
      </c>
      <c r="B109" t="str">
        <v>2025-04-19 07:09:41</v>
      </c>
      <c r="C109" t="str">
        <v>小单32.36  小双35.28  大双32.36</v>
      </c>
      <c r="D109" t="str">
        <v>小双</v>
      </c>
      <c r="E109">
        <v>100</v>
      </c>
      <c r="F109">
        <v>14</v>
      </c>
      <c r="G109" t="str">
        <v>大双</v>
      </c>
      <c r="H109">
        <v>0</v>
      </c>
      <c r="I109">
        <v>-100</v>
      </c>
      <c r="J109" t="str">
        <v>否</v>
      </c>
    </row>
    <row r="110" spans="1:10">
      <c r="A110">
        <v>3275511</v>
      </c>
      <c r="B110" t="str">
        <v>2025-04-19 07:13:12</v>
      </c>
      <c r="C110" t="str">
        <v>小单32.36  小双35.28  大双32.36</v>
      </c>
      <c r="D110" t="str">
        <v>小双</v>
      </c>
      <c r="E110">
        <v>100</v>
      </c>
      <c r="F110">
        <v>15</v>
      </c>
      <c r="G110" t="str">
        <v>大单</v>
      </c>
      <c r="H110">
        <v>0</v>
      </c>
      <c r="I110">
        <v>-100</v>
      </c>
      <c r="J110" t="str">
        <v>否</v>
      </c>
    </row>
    <row r="111" spans="1:10">
      <c r="A111">
        <v>3275512</v>
      </c>
      <c r="B111" t="str">
        <v>2025-04-19 07:16:43</v>
      </c>
      <c r="C111" t="str">
        <v>小单32.36  小双35.28  大双32.36</v>
      </c>
      <c r="D111" t="str">
        <v>小双</v>
      </c>
      <c r="E111">
        <v>100</v>
      </c>
      <c r="F111">
        <v>13</v>
      </c>
      <c r="G111" t="str">
        <v>小单</v>
      </c>
      <c r="H111">
        <v>0</v>
      </c>
      <c r="I111">
        <v>-100</v>
      </c>
      <c r="J111" t="str">
        <v>否</v>
      </c>
    </row>
    <row r="112" spans="1:10">
      <c r="A112">
        <v>3275513</v>
      </c>
      <c r="B112" t="str">
        <v>2025-04-19 07:20:13</v>
      </c>
      <c r="C112" t="str">
        <v>小单31.45  小双34.28  大单34.28</v>
      </c>
      <c r="D112" t="str">
        <v>小单</v>
      </c>
      <c r="E112">
        <v>100.01</v>
      </c>
      <c r="F112">
        <v>10</v>
      </c>
      <c r="G112" t="str">
        <v>小双</v>
      </c>
      <c r="H112">
        <v>148.4324</v>
      </c>
      <c r="I112">
        <v>48.4224</v>
      </c>
      <c r="J112" t="str">
        <v>是</v>
      </c>
    </row>
    <row r="113" spans="1:10">
      <c r="A113">
        <v>3275514</v>
      </c>
      <c r="B113" t="str">
        <v>2025-04-19 07:23:44</v>
      </c>
      <c r="C113" t="str">
        <v>小单31.45  小双34.28  大单34.28</v>
      </c>
      <c r="D113" t="str">
        <v>小单</v>
      </c>
      <c r="E113">
        <v>100.01</v>
      </c>
      <c r="F113">
        <v>8</v>
      </c>
      <c r="G113" t="str">
        <v>小双</v>
      </c>
      <c r="H113">
        <v>148.4324</v>
      </c>
      <c r="I113">
        <v>48.4224</v>
      </c>
      <c r="J113" t="str">
        <v>是</v>
      </c>
    </row>
    <row r="114" spans="1:10">
      <c r="A114">
        <v>3275515</v>
      </c>
      <c r="B114" t="str">
        <v>2025-04-19 07:27:15</v>
      </c>
      <c r="C114" t="str">
        <v>小单31.45  小双34.28  大单34.28</v>
      </c>
      <c r="D114" t="str">
        <v>小单</v>
      </c>
      <c r="E114">
        <v>100.01</v>
      </c>
      <c r="F114">
        <v>6</v>
      </c>
      <c r="G114" t="str">
        <v>小双</v>
      </c>
      <c r="H114">
        <v>148.4324</v>
      </c>
      <c r="I114">
        <v>48.4224</v>
      </c>
      <c r="J114" t="str">
        <v>是</v>
      </c>
    </row>
    <row r="115" spans="1:10">
      <c r="A115">
        <v>3275516</v>
      </c>
      <c r="B115" t="str">
        <v>2025-04-19 07:30:45</v>
      </c>
      <c r="C115" t="str">
        <v>小单31.45  小双34.28  大单34.28</v>
      </c>
      <c r="D115" t="str">
        <v>小单</v>
      </c>
      <c r="E115">
        <v>100.01</v>
      </c>
      <c r="F115">
        <v>9</v>
      </c>
      <c r="G115" t="str">
        <v>小单</v>
      </c>
      <c r="H115">
        <v>148.444</v>
      </c>
      <c r="I115">
        <v>48.434</v>
      </c>
      <c r="J115" t="str">
        <v>是</v>
      </c>
    </row>
    <row r="116" spans="1:10">
      <c r="A116">
        <v>3275517</v>
      </c>
      <c r="B116" t="str">
        <v>2025-04-19 07:34:16</v>
      </c>
      <c r="C116" t="str">
        <v>小单31.45  小双34.28  大单34.28</v>
      </c>
      <c r="D116" t="str">
        <v>小单</v>
      </c>
      <c r="E116">
        <v>100.01</v>
      </c>
      <c r="F116">
        <v>20</v>
      </c>
      <c r="G116" t="str">
        <v>大双</v>
      </c>
      <c r="H116">
        <v>0</v>
      </c>
      <c r="I116">
        <v>-100.01</v>
      </c>
      <c r="J116" t="str">
        <v>否</v>
      </c>
    </row>
    <row r="117" spans="1:10">
      <c r="A117">
        <v>3275518</v>
      </c>
      <c r="B117" t="str">
        <v>2025-04-19 07:37:47</v>
      </c>
      <c r="C117" t="str">
        <v>小单32.36  小双35.28  大双32.36</v>
      </c>
      <c r="D117" t="str">
        <v>小双</v>
      </c>
      <c r="E117">
        <v>100</v>
      </c>
      <c r="F117">
        <v>23</v>
      </c>
      <c r="G117" t="str">
        <v>大单</v>
      </c>
      <c r="H117">
        <v>0</v>
      </c>
      <c r="I117">
        <v>-100</v>
      </c>
      <c r="J117" t="str">
        <v>否</v>
      </c>
    </row>
    <row r="118" spans="1:10">
      <c r="A118">
        <v>3275519</v>
      </c>
      <c r="B118" t="str">
        <v>2025-04-19 07:41:08</v>
      </c>
      <c r="C118" t="str">
        <v>小单32.36  小双35.28  大双32.36</v>
      </c>
      <c r="D118" t="str">
        <v>小双</v>
      </c>
      <c r="E118">
        <v>100</v>
      </c>
      <c r="F118">
        <v>13</v>
      </c>
      <c r="G118" t="str">
        <v>小单</v>
      </c>
      <c r="H118">
        <v>0</v>
      </c>
      <c r="I118">
        <v>-100</v>
      </c>
      <c r="J118" t="str">
        <v>否</v>
      </c>
    </row>
    <row r="119" spans="1:10">
      <c r="A119">
        <v>3275520</v>
      </c>
      <c r="B119" t="str">
        <v>2025-04-19 07:44:48</v>
      </c>
      <c r="C119" t="str">
        <v>小单32.36  小双35.28  大双32.36</v>
      </c>
      <c r="D119" t="str">
        <v>小双</v>
      </c>
      <c r="E119">
        <v>100</v>
      </c>
      <c r="F119">
        <v>13</v>
      </c>
      <c r="G119" t="str">
        <v>小单</v>
      </c>
      <c r="H119">
        <v>0</v>
      </c>
      <c r="I119">
        <v>-100</v>
      </c>
      <c r="J119" t="str">
        <v>否</v>
      </c>
    </row>
    <row r="120" spans="1:10">
      <c r="A120">
        <v>3275521</v>
      </c>
      <c r="B120" t="str">
        <v>2025-04-19 07:48:19</v>
      </c>
      <c r="C120" t="str">
        <v>小单31.45  小双34.28  大单34.28</v>
      </c>
      <c r="D120" t="str">
        <v>小单</v>
      </c>
      <c r="E120">
        <v>100.01</v>
      </c>
      <c r="F120">
        <v>17</v>
      </c>
      <c r="G120" t="str">
        <v>大单</v>
      </c>
      <c r="H120">
        <v>148.4324</v>
      </c>
      <c r="I120">
        <v>48.4224</v>
      </c>
      <c r="J120" t="str">
        <v>是</v>
      </c>
    </row>
    <row r="121" spans="1:10">
      <c r="A121">
        <v>3275522</v>
      </c>
      <c r="B121" t="str">
        <v>2025-04-19 07:51:50</v>
      </c>
      <c r="C121" t="str">
        <v>小单31.45  小双34.28  大单34.28</v>
      </c>
      <c r="D121" t="str">
        <v>小单</v>
      </c>
      <c r="E121">
        <v>100.01</v>
      </c>
      <c r="F121">
        <v>9</v>
      </c>
      <c r="G121" t="str">
        <v>小单</v>
      </c>
      <c r="H121">
        <v>148.444</v>
      </c>
      <c r="I121">
        <v>48.434</v>
      </c>
      <c r="J121" t="str">
        <v>是</v>
      </c>
    </row>
    <row r="122" spans="1:10">
      <c r="A122">
        <v>3275523</v>
      </c>
      <c r="B122" t="str">
        <v>2025-04-19 07:55:11</v>
      </c>
      <c r="C122" t="str">
        <v>小单31.45  小双34.28  大单34.28</v>
      </c>
      <c r="D122" t="str">
        <v>小单</v>
      </c>
      <c r="E122">
        <v>100.01</v>
      </c>
      <c r="F122">
        <v>6</v>
      </c>
      <c r="G122" t="str">
        <v>小双</v>
      </c>
      <c r="H122">
        <v>148.4324</v>
      </c>
      <c r="I122">
        <v>48.4224</v>
      </c>
      <c r="J122" t="str">
        <v>是</v>
      </c>
    </row>
    <row r="123" spans="1:10">
      <c r="A123">
        <v>3275524</v>
      </c>
      <c r="B123" t="str">
        <v>2025-04-19 07:58:41</v>
      </c>
      <c r="C123" t="str">
        <v>小单31.45  小双34.28  大单34.28</v>
      </c>
      <c r="D123" t="str">
        <v>小单</v>
      </c>
      <c r="E123">
        <v>100.01</v>
      </c>
      <c r="F123">
        <v>12</v>
      </c>
      <c r="G123" t="str">
        <v>小双</v>
      </c>
      <c r="H123">
        <v>148.4324</v>
      </c>
      <c r="I123">
        <v>48.4224</v>
      </c>
      <c r="J123" t="str">
        <v>是</v>
      </c>
    </row>
    <row r="124" spans="1:10">
      <c r="A124">
        <v>3275525</v>
      </c>
      <c r="B124" t="str">
        <v>2025-04-19 08:02:12</v>
      </c>
      <c r="C124" t="str">
        <v>小单31.45  小双34.28  大单34.28</v>
      </c>
      <c r="D124" t="str">
        <v>小单</v>
      </c>
      <c r="E124">
        <v>100.01</v>
      </c>
      <c r="F124">
        <v>11</v>
      </c>
      <c r="G124" t="str">
        <v>小单</v>
      </c>
      <c r="H124">
        <v>148.444</v>
      </c>
      <c r="I124">
        <v>48.434</v>
      </c>
      <c r="J124" t="str">
        <v>是</v>
      </c>
    </row>
    <row r="125" spans="1:10">
      <c r="A125">
        <v>3275526</v>
      </c>
      <c r="B125" t="str">
        <v>2025-04-19 08:05:43</v>
      </c>
      <c r="C125" t="str">
        <v>小单31.45  小双34.28  大单34.28</v>
      </c>
      <c r="D125" t="str">
        <v>小单</v>
      </c>
      <c r="E125">
        <v>100.01</v>
      </c>
      <c r="F125">
        <v>17</v>
      </c>
      <c r="G125" t="str">
        <v>大单</v>
      </c>
      <c r="H125">
        <v>148.4324</v>
      </c>
      <c r="I125">
        <v>48.4224</v>
      </c>
      <c r="J125" t="str">
        <v>是</v>
      </c>
    </row>
    <row r="126" spans="1:10">
      <c r="A126">
        <v>3275527</v>
      </c>
      <c r="B126" t="str">
        <v>2025-04-19 08:09:14</v>
      </c>
      <c r="C126" t="str">
        <v>小单31.45  小双34.28  大单34.28</v>
      </c>
      <c r="D126" t="str">
        <v>小单</v>
      </c>
      <c r="E126">
        <v>100.01</v>
      </c>
      <c r="F126">
        <v>11</v>
      </c>
      <c r="G126" t="str">
        <v>小单</v>
      </c>
      <c r="H126">
        <v>148.444</v>
      </c>
      <c r="I126">
        <v>48.434</v>
      </c>
      <c r="J126" t="str">
        <v>是</v>
      </c>
    </row>
    <row r="127" spans="1:10">
      <c r="A127">
        <v>3275528</v>
      </c>
      <c r="B127" t="str">
        <v>2025-04-19 08:12:44</v>
      </c>
      <c r="C127" t="str">
        <v>小单31.45  小双34.28  大单34.28</v>
      </c>
      <c r="D127" t="str">
        <v>小单</v>
      </c>
      <c r="E127">
        <v>100.01</v>
      </c>
      <c r="F127">
        <v>10</v>
      </c>
      <c r="G127" t="str">
        <v>小双</v>
      </c>
      <c r="H127">
        <v>148.4324</v>
      </c>
      <c r="I127">
        <v>48.4224</v>
      </c>
      <c r="J127" t="str">
        <v>是</v>
      </c>
    </row>
    <row r="128" spans="1:10">
      <c r="A128">
        <v>3275529</v>
      </c>
      <c r="B128" t="str">
        <v>2025-04-19 08:16:15</v>
      </c>
      <c r="C128" t="str">
        <v>小单31.45  小双34.28  大单34.28</v>
      </c>
      <c r="D128" t="str">
        <v>小单</v>
      </c>
      <c r="E128">
        <v>100.01</v>
      </c>
      <c r="F128">
        <v>7</v>
      </c>
      <c r="G128" t="str">
        <v>小单</v>
      </c>
      <c r="H128">
        <v>148.444</v>
      </c>
      <c r="I128">
        <v>48.434</v>
      </c>
      <c r="J128" t="str">
        <v>是</v>
      </c>
    </row>
    <row r="129" spans="1:10">
      <c r="A129">
        <v>3275530</v>
      </c>
      <c r="B129" t="str">
        <v>2025-04-19 08:19:46</v>
      </c>
      <c r="C129" t="str">
        <v>小单31.45  小双34.28  大单34.28</v>
      </c>
      <c r="D129" t="str">
        <v>小单</v>
      </c>
      <c r="E129">
        <v>100.01</v>
      </c>
      <c r="F129">
        <v>4</v>
      </c>
      <c r="G129" t="str">
        <v>小双</v>
      </c>
      <c r="H129">
        <v>148.4324</v>
      </c>
      <c r="I129">
        <v>48.4224</v>
      </c>
      <c r="J129" t="str">
        <v>是</v>
      </c>
    </row>
    <row r="130" spans="1:10">
      <c r="A130">
        <v>3275531</v>
      </c>
      <c r="B130" t="str">
        <v>2025-04-19 08:23:17</v>
      </c>
      <c r="C130" t="str">
        <v>小单31.45  小双34.28  大单34.28</v>
      </c>
      <c r="D130" t="str">
        <v>小单</v>
      </c>
      <c r="E130">
        <v>100.01</v>
      </c>
      <c r="F130">
        <v>11</v>
      </c>
      <c r="G130" t="str">
        <v>小单</v>
      </c>
      <c r="H130">
        <v>148.444</v>
      </c>
      <c r="I130">
        <v>48.434</v>
      </c>
      <c r="J130" t="str">
        <v>是</v>
      </c>
    </row>
    <row r="131" spans="1:10">
      <c r="A131">
        <v>3275532</v>
      </c>
      <c r="B131" t="str">
        <v>2025-04-19 08:26:47</v>
      </c>
      <c r="C131" t="str">
        <v>小单31.45  小双34.28  大单34.28</v>
      </c>
      <c r="D131" t="str">
        <v>小单</v>
      </c>
      <c r="E131">
        <v>100.01</v>
      </c>
      <c r="F131">
        <v>11</v>
      </c>
      <c r="G131" t="str">
        <v>小单</v>
      </c>
      <c r="H131">
        <v>148.444</v>
      </c>
      <c r="I131">
        <v>48.434</v>
      </c>
      <c r="J131" t="str">
        <v>是</v>
      </c>
    </row>
    <row r="132" spans="1:10">
      <c r="A132">
        <v>3275533</v>
      </c>
      <c r="B132" t="str">
        <v>2025-04-19 08:30:18</v>
      </c>
      <c r="C132" t="str">
        <v>小单31.45  小双34.28  大单34.28</v>
      </c>
      <c r="D132" t="str">
        <v>小单</v>
      </c>
      <c r="E132">
        <v>100.01</v>
      </c>
      <c r="F132">
        <v>19</v>
      </c>
      <c r="G132" t="str">
        <v>大单</v>
      </c>
      <c r="H132">
        <v>148.4324</v>
      </c>
      <c r="I132">
        <v>48.4224</v>
      </c>
      <c r="J132" t="str">
        <v>是</v>
      </c>
    </row>
    <row r="133" spans="1:10">
      <c r="A133">
        <v>3275534</v>
      </c>
      <c r="B133" t="str">
        <v>2025-04-19 08:33:49</v>
      </c>
      <c r="C133" t="str">
        <v>小单31.45  小双34.28  大单34.28</v>
      </c>
      <c r="D133" t="str">
        <v>小单</v>
      </c>
      <c r="E133">
        <v>100.01</v>
      </c>
      <c r="F133">
        <v>16</v>
      </c>
      <c r="G133" t="str">
        <v>大双</v>
      </c>
      <c r="H133">
        <v>0</v>
      </c>
      <c r="I133">
        <v>-100.01</v>
      </c>
      <c r="J133" t="str">
        <v>否</v>
      </c>
    </row>
    <row r="134" spans="1:10">
      <c r="A134">
        <v>3275535</v>
      </c>
      <c r="B134" t="str">
        <v>2025-04-19 08:37:20</v>
      </c>
      <c r="C134" t="str">
        <v>小单31.45  小双34.28  大单34.28</v>
      </c>
      <c r="D134" t="str">
        <v>小单</v>
      </c>
      <c r="E134">
        <v>100.01</v>
      </c>
      <c r="F134">
        <v>11</v>
      </c>
      <c r="G134" t="str">
        <v>小单</v>
      </c>
      <c r="H134">
        <v>148.444</v>
      </c>
      <c r="I134">
        <v>48.434</v>
      </c>
      <c r="J134" t="str">
        <v>是</v>
      </c>
    </row>
    <row r="135" spans="1:10">
      <c r="A135">
        <v>3275536</v>
      </c>
      <c r="B135" t="str">
        <v>2025-04-19 08:40:40</v>
      </c>
      <c r="C135" t="str">
        <v>小单31.45  小双34.28  大单34.28</v>
      </c>
      <c r="D135" t="str">
        <v>小单</v>
      </c>
      <c r="E135">
        <v>100.01</v>
      </c>
      <c r="F135">
        <v>23</v>
      </c>
      <c r="G135" t="str">
        <v>大单</v>
      </c>
      <c r="H135">
        <v>148.4324</v>
      </c>
      <c r="I135">
        <v>48.4224</v>
      </c>
      <c r="J135" t="str">
        <v>是</v>
      </c>
    </row>
    <row r="136" spans="1:10">
      <c r="A136">
        <v>3275537</v>
      </c>
      <c r="B136" t="str">
        <v>2025-04-19 08:44:11</v>
      </c>
      <c r="C136" t="str">
        <v>小单31.45  小双34.28  大单34.28</v>
      </c>
      <c r="D136" t="str">
        <v>小单</v>
      </c>
      <c r="E136">
        <v>100.01</v>
      </c>
      <c r="F136">
        <v>0</v>
      </c>
      <c r="G136" t="str">
        <v>小双</v>
      </c>
      <c r="H136">
        <v>148.4324</v>
      </c>
      <c r="I136">
        <v>48.4224</v>
      </c>
      <c r="J136" t="str">
        <v>是</v>
      </c>
    </row>
    <row r="137" spans="1:10">
      <c r="A137">
        <v>3275538</v>
      </c>
      <c r="B137" t="str">
        <v>2025-04-19 08:47:42</v>
      </c>
      <c r="C137" t="str">
        <v>小单31.45  小双34.28  大单34.28</v>
      </c>
      <c r="D137" t="str">
        <v>小单</v>
      </c>
      <c r="E137">
        <v>100.01</v>
      </c>
      <c r="F137">
        <v>14</v>
      </c>
      <c r="G137" t="str">
        <v>大双</v>
      </c>
      <c r="H137">
        <v>0</v>
      </c>
      <c r="I137">
        <v>-100.01</v>
      </c>
      <c r="J137" t="str">
        <v>否</v>
      </c>
    </row>
    <row r="138" spans="1:10">
      <c r="A138">
        <v>3275539</v>
      </c>
      <c r="B138" t="str">
        <v>2025-04-19 08:51:13</v>
      </c>
      <c r="C138" t="str">
        <v>小单31.45  小双34.28  大单34.28</v>
      </c>
      <c r="D138" t="str">
        <v>小单</v>
      </c>
      <c r="E138">
        <v>100.01</v>
      </c>
      <c r="F138">
        <v>10</v>
      </c>
      <c r="G138" t="str">
        <v>小双</v>
      </c>
      <c r="H138">
        <v>148.4324</v>
      </c>
      <c r="I138">
        <v>48.4224</v>
      </c>
      <c r="J138" t="str">
        <v>是</v>
      </c>
    </row>
    <row r="139" spans="1:10">
      <c r="A139">
        <v>3275540</v>
      </c>
      <c r="B139" t="str">
        <v>2025-04-19 08:54:43</v>
      </c>
      <c r="C139" t="str">
        <v>小单31.45  小双34.28  大单34.28</v>
      </c>
      <c r="D139" t="str">
        <v>小单</v>
      </c>
      <c r="E139">
        <v>100.01</v>
      </c>
      <c r="F139">
        <v>10</v>
      </c>
      <c r="G139" t="str">
        <v>小双</v>
      </c>
      <c r="H139">
        <v>148.4324</v>
      </c>
      <c r="I139">
        <v>48.4224</v>
      </c>
      <c r="J139" t="str">
        <v>是</v>
      </c>
    </row>
    <row r="140" spans="1:10">
      <c r="A140">
        <v>3275541</v>
      </c>
      <c r="B140" t="str">
        <v>2025-04-19 08:58:14</v>
      </c>
      <c r="C140" t="str">
        <v>小单31.45  小双34.28  大单34.28</v>
      </c>
      <c r="D140" t="str">
        <v>小单</v>
      </c>
      <c r="E140">
        <v>100.01</v>
      </c>
      <c r="F140">
        <v>3</v>
      </c>
      <c r="G140" t="str">
        <v>小单</v>
      </c>
      <c r="H140">
        <v>148.444</v>
      </c>
      <c r="I140">
        <v>48.434</v>
      </c>
      <c r="J140" t="str">
        <v>是</v>
      </c>
    </row>
    <row r="141" spans="1:10">
      <c r="A141">
        <v>3275542</v>
      </c>
      <c r="B141" t="str">
        <v>2025-04-19 09:01:45</v>
      </c>
      <c r="C141" t="str">
        <v>小单31.45  小双34.28  大单34.28</v>
      </c>
      <c r="D141" t="str">
        <v>小单</v>
      </c>
      <c r="E141">
        <v>100.01</v>
      </c>
      <c r="F141">
        <v>16</v>
      </c>
      <c r="G141" t="str">
        <v>大双</v>
      </c>
      <c r="H141">
        <v>0</v>
      </c>
      <c r="I141">
        <v>-100.01</v>
      </c>
      <c r="J141" t="str">
        <v>否</v>
      </c>
    </row>
    <row r="142" spans="1:10">
      <c r="A142">
        <v>3275543</v>
      </c>
      <c r="B142" t="str">
        <v>2025-04-19 09:05:16</v>
      </c>
      <c r="C142" t="str">
        <v>小单31.45  小双34.28  大单34.28</v>
      </c>
      <c r="D142" t="str">
        <v>小单</v>
      </c>
      <c r="E142">
        <v>100.01</v>
      </c>
      <c r="F142">
        <v>13</v>
      </c>
      <c r="G142" t="str">
        <v>小单</v>
      </c>
      <c r="H142">
        <v>0</v>
      </c>
      <c r="I142">
        <v>-100.01</v>
      </c>
      <c r="J142" t="str">
        <v>否</v>
      </c>
    </row>
    <row r="143" spans="1:10">
      <c r="A143">
        <v>3275544</v>
      </c>
      <c r="B143" t="str">
        <v>2025-04-19 09:08:46</v>
      </c>
      <c r="C143" t="str">
        <v>小单31.45  小双34.28  大单34.28</v>
      </c>
      <c r="D143" t="str">
        <v>小单</v>
      </c>
      <c r="E143">
        <v>100.01</v>
      </c>
      <c r="F143">
        <v>15</v>
      </c>
      <c r="G143" t="str">
        <v>大单</v>
      </c>
      <c r="H143">
        <v>148.4324</v>
      </c>
      <c r="I143">
        <v>48.4224</v>
      </c>
      <c r="J143" t="str">
        <v>是</v>
      </c>
    </row>
    <row r="144" spans="1:10">
      <c r="A144">
        <v>3275545</v>
      </c>
      <c r="B144" t="str">
        <v>2025-04-19 09:12:17</v>
      </c>
      <c r="C144" t="str">
        <v>小单31.45  小双34.28  大单34.28</v>
      </c>
      <c r="D144" t="str">
        <v>小单</v>
      </c>
      <c r="E144">
        <v>100.01</v>
      </c>
      <c r="F144">
        <v>16</v>
      </c>
      <c r="G144" t="str">
        <v>大双</v>
      </c>
      <c r="H144">
        <v>0</v>
      </c>
      <c r="I144">
        <v>-100.01</v>
      </c>
      <c r="J144" t="str">
        <v>否</v>
      </c>
    </row>
    <row r="145" spans="1:10">
      <c r="A145">
        <v>3275546</v>
      </c>
      <c r="B145" t="str">
        <v>2025-04-19 09:15:48</v>
      </c>
      <c r="C145" t="str">
        <v>小单31.45  小双34.28  大单34.28</v>
      </c>
      <c r="D145" t="str">
        <v>小单</v>
      </c>
      <c r="E145">
        <v>100.01</v>
      </c>
      <c r="F145">
        <v>7</v>
      </c>
      <c r="G145" t="str">
        <v>小单</v>
      </c>
      <c r="H145">
        <v>148.444</v>
      </c>
      <c r="I145">
        <v>48.434</v>
      </c>
      <c r="J145" t="str">
        <v>是</v>
      </c>
    </row>
    <row r="146" spans="1:10">
      <c r="A146">
        <v>3275547</v>
      </c>
      <c r="B146" t="str">
        <v>2025-04-19 09:19:19</v>
      </c>
      <c r="C146" t="str">
        <v>小单31.45  小双34.28  大单34.28</v>
      </c>
      <c r="D146" t="str">
        <v>小单</v>
      </c>
      <c r="E146">
        <v>100.01</v>
      </c>
      <c r="F146">
        <v>12</v>
      </c>
      <c r="G146" t="str">
        <v>小双</v>
      </c>
      <c r="H146">
        <v>148.4324</v>
      </c>
      <c r="I146">
        <v>48.4224</v>
      </c>
      <c r="J146" t="str">
        <v>是</v>
      </c>
    </row>
    <row r="147" spans="1:10">
      <c r="A147">
        <v>3275548</v>
      </c>
      <c r="B147" t="str">
        <v>2025-04-19 09:22:49</v>
      </c>
      <c r="C147" t="str">
        <v>小单31.45  小双34.28  大单34.28</v>
      </c>
      <c r="D147" t="str">
        <v>小单</v>
      </c>
      <c r="E147">
        <v>100.01</v>
      </c>
      <c r="F147">
        <v>14</v>
      </c>
      <c r="G147" t="str">
        <v>大双</v>
      </c>
      <c r="H147">
        <v>0</v>
      </c>
      <c r="I147">
        <v>-100.01</v>
      </c>
      <c r="J147" t="str">
        <v>否</v>
      </c>
    </row>
    <row r="148" spans="1:10">
      <c r="A148">
        <v>3275549</v>
      </c>
      <c r="B148" t="str">
        <v>2025-04-19 09:26:20</v>
      </c>
      <c r="C148" t="str">
        <v>小单31.45  小双34.28  大单34.28</v>
      </c>
      <c r="D148" t="str">
        <v>小单</v>
      </c>
      <c r="E148">
        <v>100.01</v>
      </c>
      <c r="F148">
        <v>20</v>
      </c>
      <c r="G148" t="str">
        <v>大双</v>
      </c>
      <c r="H148">
        <v>0</v>
      </c>
      <c r="I148">
        <v>-100.01</v>
      </c>
      <c r="J148" t="str">
        <v>否</v>
      </c>
    </row>
    <row r="149" spans="1:10">
      <c r="A149">
        <v>3275550</v>
      </c>
      <c r="B149" t="str">
        <v>2025-04-19 09:29:41</v>
      </c>
      <c r="C149" t="str">
        <v>小单31.45  小双34.28  大单34.28</v>
      </c>
      <c r="D149" t="str">
        <v>小单</v>
      </c>
      <c r="E149">
        <v>100.01</v>
      </c>
      <c r="F149">
        <v>10</v>
      </c>
      <c r="G149" t="str">
        <v>小双</v>
      </c>
      <c r="H149">
        <v>148.4324</v>
      </c>
      <c r="I149">
        <v>48.4224</v>
      </c>
      <c r="J149" t="str">
        <v>是</v>
      </c>
    </row>
    <row r="150" spans="1:10">
      <c r="A150">
        <v>3275551</v>
      </c>
      <c r="B150" t="str">
        <v>2025-04-19 09:33:12</v>
      </c>
      <c r="C150" t="str">
        <v>小单32.36  小双35.28  大双32.36</v>
      </c>
      <c r="D150" t="str">
        <v>小双</v>
      </c>
      <c r="E150">
        <v>100</v>
      </c>
      <c r="F150">
        <v>5</v>
      </c>
      <c r="G150" t="str">
        <v>小单</v>
      </c>
      <c r="H150">
        <v>152.7392</v>
      </c>
      <c r="I150">
        <v>52.7392</v>
      </c>
      <c r="J150" t="str">
        <v>是</v>
      </c>
    </row>
    <row r="151" spans="1:10">
      <c r="A151">
        <v>3275552</v>
      </c>
      <c r="B151" t="str">
        <v>2025-04-19 09:36:42</v>
      </c>
      <c r="C151" t="str">
        <v>小单32.36  小双35.28  大双32.36</v>
      </c>
      <c r="D151" t="str">
        <v>小双</v>
      </c>
      <c r="E151">
        <v>100</v>
      </c>
      <c r="F151">
        <v>14</v>
      </c>
      <c r="G151" t="str">
        <v>大双</v>
      </c>
      <c r="H151">
        <v>0</v>
      </c>
      <c r="I151">
        <v>-100</v>
      </c>
      <c r="J151" t="str">
        <v>否</v>
      </c>
    </row>
    <row r="152" spans="1:10">
      <c r="A152">
        <v>3275553</v>
      </c>
      <c r="B152" t="str">
        <v>2025-04-19 09:40:13</v>
      </c>
      <c r="C152" t="str">
        <v>小单32.36  小双35.28  大双32.36</v>
      </c>
      <c r="D152" t="str">
        <v>小双</v>
      </c>
      <c r="E152">
        <v>100</v>
      </c>
      <c r="F152">
        <v>9</v>
      </c>
      <c r="G152" t="str">
        <v>小单</v>
      </c>
      <c r="H152">
        <v>152.7392</v>
      </c>
      <c r="I152">
        <v>52.7392</v>
      </c>
      <c r="J152" t="str">
        <v>是</v>
      </c>
    </row>
    <row r="153" spans="1:10">
      <c r="A153">
        <v>3275554</v>
      </c>
      <c r="B153" t="str">
        <v>2025-04-19 09:43:44</v>
      </c>
      <c r="C153" t="str">
        <v>小单32.36  小双35.28  大双32.36</v>
      </c>
      <c r="D153" t="str">
        <v>小双</v>
      </c>
      <c r="E153">
        <v>100</v>
      </c>
      <c r="F153">
        <v>18</v>
      </c>
      <c r="G153" t="str">
        <v>大双</v>
      </c>
      <c r="H153">
        <v>152.7392</v>
      </c>
      <c r="I153">
        <v>52.7392</v>
      </c>
      <c r="J153" t="str">
        <v>是</v>
      </c>
    </row>
    <row r="154" spans="1:10">
      <c r="A154">
        <v>3275555</v>
      </c>
      <c r="B154" t="str">
        <v>2025-04-19 09:47:15</v>
      </c>
      <c r="C154" t="str">
        <v>小单32.36  小双35.28  大双32.36</v>
      </c>
      <c r="D154" t="str">
        <v>小双</v>
      </c>
      <c r="E154">
        <v>100</v>
      </c>
      <c r="F154">
        <v>14</v>
      </c>
      <c r="G154" t="str">
        <v>大双</v>
      </c>
      <c r="H154">
        <v>0</v>
      </c>
      <c r="I154">
        <v>-100</v>
      </c>
      <c r="J154" t="str">
        <v>否</v>
      </c>
    </row>
    <row r="155" spans="1:10">
      <c r="A155">
        <v>3275556</v>
      </c>
      <c r="B155" t="str">
        <v>2025-04-19 09:50:45</v>
      </c>
      <c r="C155" t="str">
        <v>小单32.36  小双35.28  大双32.36</v>
      </c>
      <c r="D155" t="str">
        <v>小双</v>
      </c>
      <c r="E155">
        <v>100</v>
      </c>
      <c r="F155">
        <v>10</v>
      </c>
      <c r="G155" t="str">
        <v>小双</v>
      </c>
      <c r="H155">
        <v>152.7624</v>
      </c>
      <c r="I155">
        <v>52.7624</v>
      </c>
      <c r="J155" t="str">
        <v>是</v>
      </c>
    </row>
    <row r="156" spans="1:10">
      <c r="A156">
        <v>3275557</v>
      </c>
      <c r="B156" t="str">
        <v>2025-04-19 09:54:16</v>
      </c>
      <c r="C156" t="str">
        <v>小单32.36  小双35.28  大双32.36</v>
      </c>
      <c r="D156" t="str">
        <v>小双</v>
      </c>
      <c r="E156">
        <v>100</v>
      </c>
      <c r="F156">
        <v>18</v>
      </c>
      <c r="G156" t="str">
        <v>大双</v>
      </c>
      <c r="H156">
        <v>152.7392</v>
      </c>
      <c r="I156">
        <v>52.7392</v>
      </c>
      <c r="J156" t="str">
        <v>是</v>
      </c>
    </row>
    <row r="157" spans="1:10">
      <c r="A157">
        <v>3275558</v>
      </c>
      <c r="B157" t="str">
        <v>2025-04-19 09:57:37</v>
      </c>
      <c r="C157" t="str">
        <v>大双31.45  小双34.28  大单34.28</v>
      </c>
      <c r="D157" t="str">
        <v>大双</v>
      </c>
      <c r="E157">
        <v>100.01</v>
      </c>
      <c r="F157">
        <v>12</v>
      </c>
      <c r="G157" t="str">
        <v>小双</v>
      </c>
      <c r="H157">
        <v>148.4324</v>
      </c>
      <c r="I157">
        <v>48.4224</v>
      </c>
      <c r="J157" t="str">
        <v>是</v>
      </c>
    </row>
    <row r="158" spans="1:10">
      <c r="A158">
        <v>3275559</v>
      </c>
      <c r="B158" t="str">
        <v>2025-04-19 10:01:18</v>
      </c>
      <c r="C158" t="str">
        <v>小单32.36  小双35.28  大双32.36</v>
      </c>
      <c r="D158" t="str">
        <v>小双</v>
      </c>
      <c r="E158">
        <v>100</v>
      </c>
      <c r="F158">
        <v>9</v>
      </c>
      <c r="G158" t="str">
        <v>小单</v>
      </c>
      <c r="H158">
        <v>152.7392</v>
      </c>
      <c r="I158">
        <v>52.7392</v>
      </c>
      <c r="J158" t="str">
        <v>是</v>
      </c>
    </row>
    <row r="159" spans="1:10">
      <c r="A159">
        <v>3275560</v>
      </c>
      <c r="B159" t="str">
        <v>2025-04-19 10:04:48</v>
      </c>
      <c r="C159" t="str">
        <v>小单32.36  小双35.28  大双32.36</v>
      </c>
      <c r="D159" t="str">
        <v>小双</v>
      </c>
      <c r="E159">
        <v>100</v>
      </c>
      <c r="F159">
        <v>9</v>
      </c>
      <c r="G159" t="str">
        <v>小单</v>
      </c>
      <c r="H159">
        <v>152.7392</v>
      </c>
      <c r="I159">
        <v>52.7392</v>
      </c>
      <c r="J159" t="str">
        <v>是</v>
      </c>
    </row>
    <row r="160" spans="1:10">
      <c r="A160">
        <v>3275561</v>
      </c>
      <c r="B160" t="str">
        <v>2025-04-19 10:08:09</v>
      </c>
      <c r="C160" t="str">
        <v>小单32.36  小双35.28  大双32.36</v>
      </c>
      <c r="D160" t="str">
        <v>小双</v>
      </c>
      <c r="E160">
        <v>100</v>
      </c>
      <c r="F160">
        <v>19</v>
      </c>
      <c r="G160" t="str">
        <v>大单</v>
      </c>
      <c r="H160">
        <v>0</v>
      </c>
      <c r="I160">
        <v>-100</v>
      </c>
      <c r="J160" t="str">
        <v>否</v>
      </c>
    </row>
    <row r="161" spans="1:10">
      <c r="A161">
        <v>3275562</v>
      </c>
      <c r="B161" t="str">
        <v>2025-04-19 10:11:40</v>
      </c>
      <c r="C161" t="str">
        <v>小单32.36  小双35.28  大双32.36</v>
      </c>
      <c r="D161" t="str">
        <v>小双</v>
      </c>
      <c r="E161">
        <v>100</v>
      </c>
      <c r="F161">
        <v>20</v>
      </c>
      <c r="G161" t="str">
        <v>大双</v>
      </c>
      <c r="H161">
        <v>152.7392</v>
      </c>
      <c r="I161">
        <v>52.7392</v>
      </c>
      <c r="J161" t="str">
        <v>是</v>
      </c>
    </row>
    <row r="162" spans="1:10">
      <c r="A162">
        <v>3275563</v>
      </c>
      <c r="B162" t="str">
        <v>2025-04-19 10:15:11</v>
      </c>
      <c r="C162" t="str">
        <v>小单32.36  小双35.28  大双32.36</v>
      </c>
      <c r="D162" t="str">
        <v>小双</v>
      </c>
      <c r="E162">
        <v>100</v>
      </c>
      <c r="F162">
        <v>19</v>
      </c>
      <c r="G162" t="str">
        <v>大单</v>
      </c>
      <c r="H162">
        <v>0</v>
      </c>
      <c r="I162">
        <v>-100</v>
      </c>
      <c r="J162" t="str">
        <v>否</v>
      </c>
    </row>
    <row r="163" spans="1:10">
      <c r="A163">
        <v>3275564</v>
      </c>
      <c r="B163" t="str">
        <v>2025-04-19 10:18:41</v>
      </c>
      <c r="C163" t="str">
        <v>小单32.36  小双35.28  大双32.36</v>
      </c>
      <c r="D163" t="str">
        <v>小双</v>
      </c>
      <c r="E163">
        <v>100</v>
      </c>
      <c r="F163">
        <v>21</v>
      </c>
      <c r="G163" t="str">
        <v>大单</v>
      </c>
      <c r="H163">
        <v>0</v>
      </c>
      <c r="I163">
        <v>-100</v>
      </c>
      <c r="J163" t="str">
        <v>否</v>
      </c>
    </row>
    <row r="164" spans="1:10">
      <c r="A164">
        <v>3275565</v>
      </c>
      <c r="B164" t="str">
        <v>2025-04-19 10:22:12</v>
      </c>
      <c r="C164" t="str">
        <v>大双31.45  小双34.28  大单34.28</v>
      </c>
      <c r="D164" t="str">
        <v>大双</v>
      </c>
      <c r="E164">
        <v>100.01</v>
      </c>
      <c r="F164">
        <v>26</v>
      </c>
      <c r="G164" t="str">
        <v>大双</v>
      </c>
      <c r="H164">
        <v>148.444</v>
      </c>
      <c r="I164">
        <v>48.434</v>
      </c>
      <c r="J164" t="str">
        <v>是</v>
      </c>
    </row>
    <row r="165" spans="1:10">
      <c r="A165">
        <v>3275566</v>
      </c>
      <c r="B165" t="str">
        <v>2025-04-19 10:25:43</v>
      </c>
      <c r="C165" t="str">
        <v>大双31.45  小双34.28  大单34.28</v>
      </c>
      <c r="D165" t="str">
        <v>大双</v>
      </c>
      <c r="E165">
        <v>100.01</v>
      </c>
      <c r="F165">
        <v>15</v>
      </c>
      <c r="G165" t="str">
        <v>大单</v>
      </c>
      <c r="H165">
        <v>148.4324</v>
      </c>
      <c r="I165">
        <v>48.4224</v>
      </c>
      <c r="J165" t="str">
        <v>是</v>
      </c>
    </row>
    <row r="166" spans="1:10">
      <c r="A166">
        <v>3275567</v>
      </c>
      <c r="B166" t="str">
        <v>2025-04-19 10:29:14</v>
      </c>
      <c r="C166" t="str">
        <v>大双31.45  小双34.28  大单34.28</v>
      </c>
      <c r="D166" t="str">
        <v>大双</v>
      </c>
      <c r="E166">
        <v>100.01</v>
      </c>
      <c r="F166">
        <v>15</v>
      </c>
      <c r="G166" t="str">
        <v>大单</v>
      </c>
      <c r="H166">
        <v>148.4324</v>
      </c>
      <c r="I166">
        <v>48.4224</v>
      </c>
      <c r="J166" t="str">
        <v>是</v>
      </c>
    </row>
    <row r="167" spans="1:10">
      <c r="A167">
        <v>3275568</v>
      </c>
      <c r="B167" t="str">
        <v>2025-04-19 10:32:45</v>
      </c>
      <c r="C167" t="str">
        <v>大双31.45  小双34.28  大单34.28</v>
      </c>
      <c r="D167" t="str">
        <v>大双</v>
      </c>
      <c r="E167">
        <v>100.01</v>
      </c>
      <c r="F167">
        <v>15</v>
      </c>
      <c r="G167" t="str">
        <v>大单</v>
      </c>
      <c r="H167">
        <v>148.4324</v>
      </c>
      <c r="I167">
        <v>48.4224</v>
      </c>
      <c r="J167" t="str">
        <v>是</v>
      </c>
    </row>
    <row r="168" spans="1:10">
      <c r="A168">
        <v>3275569</v>
      </c>
      <c r="B168" t="str">
        <v>2025-04-19 10:36:15</v>
      </c>
      <c r="C168" t="str">
        <v>大双31.45  小双34.28  大单34.28</v>
      </c>
      <c r="D168" t="str">
        <v>大双</v>
      </c>
      <c r="E168">
        <v>100.01</v>
      </c>
      <c r="F168">
        <v>13</v>
      </c>
      <c r="G168" t="str">
        <v>小单</v>
      </c>
      <c r="H168">
        <v>0</v>
      </c>
      <c r="I168">
        <v>-100.01</v>
      </c>
      <c r="J168" t="str">
        <v>否</v>
      </c>
    </row>
    <row r="169" spans="1:10">
      <c r="A169">
        <v>3275570</v>
      </c>
      <c r="B169" t="str">
        <v>2025-04-19 10:39:46</v>
      </c>
      <c r="C169" t="str">
        <v>大双31.45  小双34.28  大单34.28</v>
      </c>
      <c r="D169" t="str">
        <v>大双</v>
      </c>
      <c r="E169">
        <v>100.01</v>
      </c>
      <c r="F169">
        <v>5</v>
      </c>
      <c r="G169" t="str">
        <v>小单</v>
      </c>
      <c r="H169">
        <v>0</v>
      </c>
      <c r="I169">
        <v>-100.01</v>
      </c>
      <c r="J169" t="str">
        <v>否</v>
      </c>
    </row>
    <row r="170" spans="1:10">
      <c r="A170">
        <v>3275571</v>
      </c>
      <c r="B170" t="str">
        <v>2025-04-19 10:43:17</v>
      </c>
      <c r="C170" t="str">
        <v>小单32.36  大双32.36  大单35.28</v>
      </c>
      <c r="D170" t="str">
        <v>大单</v>
      </c>
      <c r="E170">
        <v>100</v>
      </c>
      <c r="F170">
        <v>9</v>
      </c>
      <c r="G170" t="str">
        <v>小单</v>
      </c>
      <c r="H170">
        <v>152.7392</v>
      </c>
      <c r="I170">
        <v>52.7392</v>
      </c>
      <c r="J170" t="str">
        <v>是</v>
      </c>
    </row>
    <row r="171" spans="1:10">
      <c r="A171">
        <v>3275572</v>
      </c>
      <c r="B171" t="str">
        <v>2025-04-19 10:46:48</v>
      </c>
      <c r="C171" t="str">
        <v>小单32.36  大双32.36  大单35.28</v>
      </c>
      <c r="D171" t="str">
        <v>大单</v>
      </c>
      <c r="E171">
        <v>100</v>
      </c>
      <c r="F171">
        <v>11</v>
      </c>
      <c r="G171" t="str">
        <v>小单</v>
      </c>
      <c r="H171">
        <v>152.7392</v>
      </c>
      <c r="I171">
        <v>52.7392</v>
      </c>
      <c r="J171" t="str">
        <v>是</v>
      </c>
    </row>
    <row r="172" spans="1:10">
      <c r="A172">
        <v>3275573</v>
      </c>
      <c r="B172" t="str">
        <v>2025-04-19 10:50:18</v>
      </c>
      <c r="C172" t="str">
        <v>小单32.36  大双32.36  大单35.28</v>
      </c>
      <c r="D172" t="str">
        <v>大单</v>
      </c>
      <c r="E172">
        <v>100</v>
      </c>
      <c r="F172">
        <v>16</v>
      </c>
      <c r="G172" t="str">
        <v>大双</v>
      </c>
      <c r="H172">
        <v>152.7392</v>
      </c>
      <c r="I172">
        <v>52.7392</v>
      </c>
      <c r="J172" t="str">
        <v>是</v>
      </c>
    </row>
    <row r="173" spans="1:10">
      <c r="A173">
        <v>3275574</v>
      </c>
      <c r="B173" t="str">
        <v>2025-04-19 10:53:39</v>
      </c>
      <c r="C173" t="str">
        <v>小单32.36  大双32.36  大单35.28</v>
      </c>
      <c r="D173" t="str">
        <v>大单</v>
      </c>
      <c r="E173">
        <v>100</v>
      </c>
      <c r="F173">
        <v>10</v>
      </c>
      <c r="G173" t="str">
        <v>小双</v>
      </c>
      <c r="H173">
        <v>0</v>
      </c>
      <c r="I173">
        <v>-100</v>
      </c>
      <c r="J173" t="str">
        <v>否</v>
      </c>
    </row>
    <row r="174" spans="1:10">
      <c r="A174">
        <v>3275575</v>
      </c>
      <c r="B174" t="str">
        <v>2025-04-19 10:57:10</v>
      </c>
      <c r="C174" t="str">
        <v>小单32.36  大双32.36  大单35.28</v>
      </c>
      <c r="D174" t="str">
        <v>大单</v>
      </c>
      <c r="E174">
        <v>100</v>
      </c>
      <c r="F174">
        <v>13</v>
      </c>
      <c r="G174" t="str">
        <v>小单</v>
      </c>
      <c r="H174">
        <v>0</v>
      </c>
      <c r="I174">
        <v>-100</v>
      </c>
      <c r="J174" t="str">
        <v>否</v>
      </c>
    </row>
    <row r="175" spans="1:10">
      <c r="A175">
        <v>3275576</v>
      </c>
      <c r="B175" t="str">
        <v>2025-04-19 11:00:51</v>
      </c>
      <c r="C175" t="str">
        <v>小单32.36  大双32.36  大单35.28</v>
      </c>
      <c r="D175" t="str">
        <v>大单</v>
      </c>
      <c r="E175">
        <v>100</v>
      </c>
      <c r="F175">
        <v>15</v>
      </c>
      <c r="G175" t="str">
        <v>大单</v>
      </c>
      <c r="H175">
        <v>152.7624</v>
      </c>
      <c r="I175">
        <v>52.7624</v>
      </c>
      <c r="J175" t="str">
        <v>是</v>
      </c>
    </row>
    <row r="176" spans="1:10">
      <c r="A176">
        <v>3275577</v>
      </c>
      <c r="B176" t="str">
        <v>2025-04-19 11:04:11</v>
      </c>
      <c r="C176" t="str">
        <v>小单32.36  大双32.36  大单35.28</v>
      </c>
      <c r="D176" t="str">
        <v>大单</v>
      </c>
      <c r="E176">
        <v>100</v>
      </c>
      <c r="F176">
        <v>21</v>
      </c>
      <c r="G176" t="str">
        <v>大单</v>
      </c>
      <c r="H176">
        <v>152.7624</v>
      </c>
      <c r="I176">
        <v>52.7624</v>
      </c>
      <c r="J176" t="str">
        <v>是</v>
      </c>
    </row>
    <row r="177" spans="1:10">
      <c r="A177">
        <v>3275578</v>
      </c>
      <c r="B177" t="str">
        <v>2025-04-19 11:07:42</v>
      </c>
      <c r="C177" t="str">
        <v>小单32.36  大双32.36  大单35.28</v>
      </c>
      <c r="D177" t="str">
        <v>大单</v>
      </c>
      <c r="E177">
        <v>100</v>
      </c>
      <c r="F177">
        <v>14</v>
      </c>
      <c r="G177" t="str">
        <v>大双</v>
      </c>
      <c r="H177">
        <v>0</v>
      </c>
      <c r="I177">
        <v>-100</v>
      </c>
      <c r="J177" t="str">
        <v>否</v>
      </c>
    </row>
    <row r="178" spans="1:10">
      <c r="A178">
        <v>3275579</v>
      </c>
      <c r="B178" t="str">
        <v>2025-04-19 11:11:13</v>
      </c>
      <c r="C178" t="str">
        <v>小单32.36  大双32.36  大单35.28</v>
      </c>
      <c r="D178" t="str">
        <v>大单</v>
      </c>
      <c r="E178">
        <v>100</v>
      </c>
      <c r="F178">
        <v>17</v>
      </c>
      <c r="G178" t="str">
        <v>大单</v>
      </c>
      <c r="H178">
        <v>152.7624</v>
      </c>
      <c r="I178">
        <v>52.7624</v>
      </c>
      <c r="J178" t="str">
        <v>是</v>
      </c>
    </row>
    <row r="179" spans="1:10">
      <c r="A179">
        <v>3275580</v>
      </c>
      <c r="B179" t="str">
        <v>2025-04-19 11:14:44</v>
      </c>
      <c r="C179" t="str">
        <v>小单32.36  大双32.36  大单35.28</v>
      </c>
      <c r="D179" t="str">
        <v>大单</v>
      </c>
      <c r="E179">
        <v>100</v>
      </c>
      <c r="F179">
        <v>11</v>
      </c>
      <c r="G179" t="str">
        <v>小单</v>
      </c>
      <c r="H179">
        <v>152.7392</v>
      </c>
      <c r="I179">
        <v>52.7392</v>
      </c>
      <c r="J179" t="str">
        <v>是</v>
      </c>
    </row>
    <row r="180" spans="1:10">
      <c r="A180">
        <v>3275581</v>
      </c>
      <c r="B180" t="str">
        <v>2025-04-19 11:18:15</v>
      </c>
      <c r="C180" t="str">
        <v>小单32.36  大双32.36  大单35.28</v>
      </c>
      <c r="D180" t="str">
        <v>大单</v>
      </c>
      <c r="E180">
        <v>100</v>
      </c>
      <c r="F180">
        <v>2</v>
      </c>
      <c r="G180" t="str">
        <v>小双</v>
      </c>
      <c r="H180">
        <v>0</v>
      </c>
      <c r="I180">
        <v>-100</v>
      </c>
      <c r="J180" t="str">
        <v>否</v>
      </c>
    </row>
    <row r="181" spans="1:10">
      <c r="A181">
        <v>3275582</v>
      </c>
      <c r="B181" t="str">
        <v>2025-04-19 11:21:45</v>
      </c>
      <c r="C181" t="str">
        <v>小单32.36  大双32.36  大单35.28</v>
      </c>
      <c r="D181" t="str">
        <v>大单</v>
      </c>
      <c r="E181">
        <v>100</v>
      </c>
      <c r="F181">
        <v>7</v>
      </c>
      <c r="G181" t="str">
        <v>小单</v>
      </c>
      <c r="H181">
        <v>152.7392</v>
      </c>
      <c r="I181">
        <v>52.7392</v>
      </c>
      <c r="J181" t="str">
        <v>是</v>
      </c>
    </row>
    <row r="182" spans="1:10">
      <c r="A182">
        <v>3275583</v>
      </c>
      <c r="B182" t="str">
        <v>2025-04-19 11:25:16</v>
      </c>
      <c r="C182" t="str">
        <v>小单32.36  大双32.36  大单35.28</v>
      </c>
      <c r="D182" t="str">
        <v>大单</v>
      </c>
      <c r="E182">
        <v>100</v>
      </c>
      <c r="F182">
        <v>21</v>
      </c>
      <c r="G182" t="str">
        <v>大单</v>
      </c>
      <c r="H182">
        <v>152.7624</v>
      </c>
      <c r="I182">
        <v>52.7624</v>
      </c>
      <c r="J182" t="str">
        <v>是</v>
      </c>
    </row>
    <row r="183" spans="1:10">
      <c r="A183">
        <v>3275584</v>
      </c>
      <c r="B183" t="str">
        <v>2025-04-19 11:28:47</v>
      </c>
      <c r="C183" t="str">
        <v>小单32.36  大双32.36  大单35.28</v>
      </c>
      <c r="D183" t="str">
        <v>大单</v>
      </c>
      <c r="E183">
        <v>100</v>
      </c>
      <c r="F183">
        <v>17</v>
      </c>
      <c r="G183" t="str">
        <v>大单</v>
      </c>
      <c r="H183">
        <v>152.7624</v>
      </c>
      <c r="I183">
        <v>52.7624</v>
      </c>
      <c r="J183" t="str">
        <v>是</v>
      </c>
    </row>
    <row r="184" spans="1:10">
      <c r="A184">
        <v>3275585</v>
      </c>
      <c r="B184" t="str">
        <v>2025-04-19 11:32:08</v>
      </c>
      <c r="C184" t="str">
        <v>小单32.36  大双32.36  大单35.28</v>
      </c>
      <c r="D184" t="str">
        <v>大单</v>
      </c>
      <c r="E184">
        <v>100</v>
      </c>
      <c r="F184">
        <v>11</v>
      </c>
      <c r="G184" t="str">
        <v>小单</v>
      </c>
      <c r="H184">
        <v>152.7392</v>
      </c>
      <c r="I184">
        <v>52.7392</v>
      </c>
      <c r="J184" t="str">
        <v>是</v>
      </c>
    </row>
    <row r="185" spans="1:10">
      <c r="A185">
        <v>3275586</v>
      </c>
      <c r="B185" t="str">
        <v>2025-04-19 11:35:49</v>
      </c>
      <c r="C185" t="str">
        <v>小单32.36  大双32.36  大单35.28</v>
      </c>
      <c r="D185" t="str">
        <v>大单</v>
      </c>
      <c r="E185">
        <v>100</v>
      </c>
      <c r="F185">
        <v>20</v>
      </c>
      <c r="G185" t="str">
        <v>大双</v>
      </c>
      <c r="H185">
        <v>152.7392</v>
      </c>
      <c r="I185">
        <v>52.7392</v>
      </c>
      <c r="J185" t="str">
        <v>是</v>
      </c>
    </row>
    <row r="186" spans="1:10">
      <c r="A186">
        <v>3275587</v>
      </c>
      <c r="B186" t="str">
        <v>2025-04-19 11:39:09</v>
      </c>
      <c r="C186" t="str">
        <v>小单32.36  大双32.36  大单35.28</v>
      </c>
      <c r="D186" t="str">
        <v>大单</v>
      </c>
      <c r="E186">
        <v>100</v>
      </c>
      <c r="F186">
        <v>17</v>
      </c>
      <c r="G186" t="str">
        <v>大单</v>
      </c>
      <c r="H186">
        <v>152.7624</v>
      </c>
      <c r="I186">
        <v>52.7624</v>
      </c>
      <c r="J186" t="str">
        <v>是</v>
      </c>
    </row>
    <row r="187" spans="1:10">
      <c r="A187">
        <v>3275588</v>
      </c>
      <c r="B187" t="str">
        <v>2025-04-19 11:42:40</v>
      </c>
      <c r="C187" t="str">
        <v>小单32.36  大双32.36  大单35.28</v>
      </c>
      <c r="D187" t="str">
        <v>大单</v>
      </c>
      <c r="E187">
        <v>100</v>
      </c>
      <c r="F187">
        <v>13</v>
      </c>
      <c r="G187" t="str">
        <v>小单</v>
      </c>
      <c r="H187">
        <v>0</v>
      </c>
      <c r="I187">
        <v>-100</v>
      </c>
      <c r="J187" t="str">
        <v>否</v>
      </c>
    </row>
    <row r="188" spans="1:10">
      <c r="A188">
        <v>3275589</v>
      </c>
      <c r="B188" t="str">
        <v>2025-04-19 11:46:11</v>
      </c>
      <c r="C188" t="str">
        <v>小单32.36  大双32.36  大单35.28</v>
      </c>
      <c r="D188" t="str">
        <v>大单</v>
      </c>
      <c r="E188">
        <v>100</v>
      </c>
      <c r="F188">
        <v>18</v>
      </c>
      <c r="G188" t="str">
        <v>大双</v>
      </c>
      <c r="H188">
        <v>152.7392</v>
      </c>
      <c r="I188">
        <v>52.7392</v>
      </c>
      <c r="J188" t="str">
        <v>是</v>
      </c>
    </row>
    <row r="189" spans="1:10">
      <c r="A189">
        <v>3275590</v>
      </c>
      <c r="B189" t="str">
        <v>2025-04-19 11:49:42</v>
      </c>
      <c r="C189" t="str">
        <v>小单32.36  大双32.36  大单35.28</v>
      </c>
      <c r="D189" t="str">
        <v>大单</v>
      </c>
      <c r="E189">
        <v>100</v>
      </c>
      <c r="F189">
        <v>4</v>
      </c>
      <c r="G189" t="str">
        <v>小双</v>
      </c>
      <c r="H189">
        <v>0</v>
      </c>
      <c r="I189">
        <v>-100</v>
      </c>
      <c r="J189" t="str">
        <v>否</v>
      </c>
    </row>
    <row r="190" spans="1:10">
      <c r="A190">
        <v>3275591</v>
      </c>
      <c r="B190" t="str">
        <v>2025-04-19 11:53:13</v>
      </c>
      <c r="C190" t="str">
        <v>小单32.36  大双32.36  大单35.28</v>
      </c>
      <c r="D190" t="str">
        <v>大单</v>
      </c>
      <c r="E190">
        <v>100</v>
      </c>
      <c r="F190">
        <v>17</v>
      </c>
      <c r="G190" t="str">
        <v>大单</v>
      </c>
      <c r="H190">
        <v>152.7624</v>
      </c>
      <c r="I190">
        <v>52.7624</v>
      </c>
      <c r="J190" t="str">
        <v>是</v>
      </c>
    </row>
    <row r="191" spans="1:10">
      <c r="A191">
        <v>3275592</v>
      </c>
      <c r="B191" t="str">
        <v>2025-04-19 11:56:43</v>
      </c>
      <c r="C191" t="str">
        <v>小单32.36  大双32.36  大单35.28</v>
      </c>
      <c r="D191" t="str">
        <v>大单</v>
      </c>
      <c r="E191">
        <v>100</v>
      </c>
      <c r="F191">
        <v>19</v>
      </c>
      <c r="G191" t="str">
        <v>大单</v>
      </c>
      <c r="H191">
        <v>152.7624</v>
      </c>
      <c r="I191">
        <v>52.7624</v>
      </c>
      <c r="J191" t="str">
        <v>是</v>
      </c>
    </row>
    <row r="192" spans="1:10">
      <c r="A192">
        <v>3275593</v>
      </c>
      <c r="B192" t="str">
        <v>2025-04-19 12:00:14</v>
      </c>
      <c r="C192" t="str">
        <v>小单32.36  大双32.36  大单35.28</v>
      </c>
      <c r="D192" t="str">
        <v>大单</v>
      </c>
      <c r="E192">
        <v>100</v>
      </c>
      <c r="F192">
        <v>12</v>
      </c>
      <c r="G192" t="str">
        <v>小双</v>
      </c>
      <c r="H192">
        <v>0</v>
      </c>
      <c r="I192">
        <v>-100</v>
      </c>
      <c r="J192" t="str">
        <v>否</v>
      </c>
    </row>
    <row r="193" spans="1:10">
      <c r="A193">
        <v>3275594</v>
      </c>
      <c r="B193" t="str">
        <v>2025-04-19 12:03:45</v>
      </c>
      <c r="C193" t="str">
        <v>小单31.45  小双34.28  大单34.28</v>
      </c>
      <c r="D193" t="str">
        <v>小单</v>
      </c>
      <c r="E193">
        <v>100.01</v>
      </c>
      <c r="F193">
        <v>13</v>
      </c>
      <c r="G193" t="str">
        <v>小单</v>
      </c>
      <c r="H193">
        <v>0</v>
      </c>
      <c r="I193">
        <v>-100.01</v>
      </c>
      <c r="J193" t="str">
        <v>否</v>
      </c>
    </row>
    <row r="194" spans="1:10">
      <c r="A194">
        <v>3275595</v>
      </c>
      <c r="B194" t="str">
        <v>2025-04-19 12:07:16</v>
      </c>
      <c r="C194" t="str">
        <v>小单31.45  小双34.28  大单34.28</v>
      </c>
      <c r="D194" t="str">
        <v>小单</v>
      </c>
      <c r="E194">
        <v>100.01</v>
      </c>
      <c r="F194">
        <v>14</v>
      </c>
      <c r="G194" t="str">
        <v>大双</v>
      </c>
      <c r="H194">
        <v>0</v>
      </c>
      <c r="I194">
        <v>-100.01</v>
      </c>
      <c r="J194" t="str">
        <v>否</v>
      </c>
    </row>
    <row r="195" spans="1:10">
      <c r="A195">
        <v>3275596</v>
      </c>
      <c r="B195" t="str">
        <v>2025-04-19 12:10:47</v>
      </c>
      <c r="C195" t="str">
        <v>小单32.36  大双32.36  大单35.28</v>
      </c>
      <c r="D195" t="str">
        <v>大单</v>
      </c>
      <c r="E195">
        <v>100</v>
      </c>
      <c r="F195">
        <v>13</v>
      </c>
      <c r="G195" t="str">
        <v>小单</v>
      </c>
      <c r="H195">
        <v>0</v>
      </c>
      <c r="I195">
        <v>-100</v>
      </c>
      <c r="J195" t="str">
        <v>否</v>
      </c>
    </row>
    <row r="196" spans="1:10">
      <c r="A196">
        <v>3275597</v>
      </c>
      <c r="B196" t="str">
        <v>2025-04-19 12:14:17</v>
      </c>
      <c r="C196" t="str">
        <v>小单32.36  大双32.36  大单35.28</v>
      </c>
      <c r="D196" t="str">
        <v>大单</v>
      </c>
      <c r="E196">
        <v>100</v>
      </c>
      <c r="F196">
        <v>23</v>
      </c>
      <c r="G196" t="str">
        <v>大单</v>
      </c>
      <c r="H196">
        <v>152.7624</v>
      </c>
      <c r="I196">
        <v>52.7624</v>
      </c>
      <c r="J196" t="str">
        <v>是</v>
      </c>
    </row>
    <row r="197" spans="1:10">
      <c r="A197">
        <v>3275598</v>
      </c>
      <c r="B197" t="str">
        <v>2025-04-19 12:17:48</v>
      </c>
      <c r="C197" t="str">
        <v>小单32.36  大双32.36  大单35.28</v>
      </c>
      <c r="D197" t="str">
        <v>大单</v>
      </c>
      <c r="E197">
        <v>100</v>
      </c>
      <c r="F197">
        <v>5</v>
      </c>
      <c r="G197" t="str">
        <v>小单</v>
      </c>
      <c r="H197">
        <v>152.7392</v>
      </c>
      <c r="I197">
        <v>52.7392</v>
      </c>
      <c r="J197" t="str">
        <v>是</v>
      </c>
    </row>
    <row r="198" spans="1:10">
      <c r="A198">
        <v>3275599</v>
      </c>
      <c r="B198" t="str">
        <v>2025-04-19 12:21:19</v>
      </c>
      <c r="C198" t="str">
        <v>小单32.36  大双32.36  大单35.28</v>
      </c>
      <c r="D198" t="str">
        <v>大单</v>
      </c>
      <c r="E198">
        <v>100</v>
      </c>
      <c r="F198">
        <v>12</v>
      </c>
      <c r="G198" t="str">
        <v>小双</v>
      </c>
      <c r="H198">
        <v>0</v>
      </c>
      <c r="I198">
        <v>-100</v>
      </c>
      <c r="J198" t="str">
        <v>否</v>
      </c>
    </row>
    <row r="199" spans="1:10">
      <c r="A199">
        <v>3275600</v>
      </c>
      <c r="B199" t="str">
        <v>2025-04-19 12:24:50</v>
      </c>
      <c r="C199" t="str">
        <v>小单32.36  大双32.36  大单35.28</v>
      </c>
      <c r="D199" t="str">
        <v>大单</v>
      </c>
      <c r="E199">
        <v>100</v>
      </c>
      <c r="F199">
        <v>18</v>
      </c>
      <c r="G199" t="str">
        <v>大双</v>
      </c>
      <c r="H199">
        <v>152.7392</v>
      </c>
      <c r="I199">
        <v>52.7392</v>
      </c>
      <c r="J199" t="str">
        <v>是</v>
      </c>
    </row>
    <row r="200" spans="1:10">
      <c r="A200">
        <v>3275601</v>
      </c>
      <c r="B200" t="str">
        <v>2025-04-19 12:28:11</v>
      </c>
      <c r="C200" t="str">
        <v>小单32.36  大双32.36  大单35.28</v>
      </c>
      <c r="D200" t="str">
        <v>大单</v>
      </c>
      <c r="E200">
        <v>100</v>
      </c>
      <c r="F200">
        <v>19</v>
      </c>
      <c r="G200" t="str">
        <v>大单</v>
      </c>
      <c r="H200">
        <v>152.7624</v>
      </c>
      <c r="I200">
        <v>52.7624</v>
      </c>
      <c r="J200" t="str">
        <v>是</v>
      </c>
    </row>
    <row r="201" spans="1:10">
      <c r="A201">
        <v>3275602</v>
      </c>
      <c r="B201" t="str">
        <v>2025-04-19 12:31:41</v>
      </c>
      <c r="C201" t="str">
        <v>小单32.36  大双32.36  大单35.28</v>
      </c>
      <c r="D201" t="str">
        <v>大单</v>
      </c>
      <c r="E201">
        <v>100</v>
      </c>
      <c r="F201">
        <v>6</v>
      </c>
      <c r="G201" t="str">
        <v>小双</v>
      </c>
      <c r="H201">
        <v>0</v>
      </c>
      <c r="I201">
        <v>-100</v>
      </c>
      <c r="J201" t="str">
        <v>否</v>
      </c>
    </row>
    <row r="202" spans="1:10">
      <c r="A202">
        <v>3275603</v>
      </c>
      <c r="B202" t="str">
        <v>2025-04-19 12:35:12</v>
      </c>
      <c r="C202" t="str">
        <v>小单32.36  大双32.36  大单35.28</v>
      </c>
      <c r="D202" t="str">
        <v>大单</v>
      </c>
      <c r="E202">
        <v>100</v>
      </c>
      <c r="F202">
        <v>14</v>
      </c>
      <c r="G202" t="str">
        <v>大双</v>
      </c>
      <c r="H202">
        <v>0</v>
      </c>
      <c r="I202">
        <v>-100</v>
      </c>
      <c r="J202" t="str">
        <v>否</v>
      </c>
    </row>
    <row r="203" spans="1:10">
      <c r="A203">
        <v>3275604</v>
      </c>
      <c r="B203" t="str">
        <v>2025-04-19 12:38:43</v>
      </c>
      <c r="C203" t="str">
        <v>小单32.36  大双32.36  大单35.28</v>
      </c>
      <c r="D203" t="str">
        <v>大单</v>
      </c>
      <c r="E203">
        <v>100</v>
      </c>
      <c r="F203">
        <v>14</v>
      </c>
      <c r="G203" t="str">
        <v>大双</v>
      </c>
      <c r="H203">
        <v>0</v>
      </c>
      <c r="I203">
        <v>-100</v>
      </c>
      <c r="J203" t="str">
        <v>否</v>
      </c>
    </row>
    <row r="204" spans="1:10">
      <c r="A204">
        <v>3275605</v>
      </c>
      <c r="B204" t="str">
        <v>2025-04-19 12:42:14</v>
      </c>
      <c r="C204" t="str">
        <v>小单32.36  大双32.36  大单35.28</v>
      </c>
      <c r="D204" t="str">
        <v>大单</v>
      </c>
      <c r="E204">
        <v>100</v>
      </c>
      <c r="F204">
        <v>12</v>
      </c>
      <c r="G204" t="str">
        <v>小双</v>
      </c>
      <c r="H204">
        <v>0</v>
      </c>
      <c r="I204">
        <v>-100</v>
      </c>
      <c r="J204" t="str">
        <v>否</v>
      </c>
    </row>
    <row r="205" spans="1:10">
      <c r="A205">
        <v>3275606</v>
      </c>
      <c r="B205" t="str">
        <v>2025-04-19 12:45:45</v>
      </c>
      <c r="C205" t="str">
        <v>小单32.36  大双32.36  大单35.28</v>
      </c>
      <c r="D205" t="str">
        <v>大单</v>
      </c>
      <c r="E205">
        <v>100</v>
      </c>
      <c r="F205">
        <v>9</v>
      </c>
      <c r="G205" t="str">
        <v>小单</v>
      </c>
      <c r="H205">
        <v>152.7392</v>
      </c>
      <c r="I205">
        <v>52.7392</v>
      </c>
      <c r="J205" t="str">
        <v>是</v>
      </c>
    </row>
    <row r="206" spans="1:10">
      <c r="A206">
        <v>3275607</v>
      </c>
      <c r="B206" t="str">
        <v>2025-04-19 12:49:15</v>
      </c>
      <c r="C206" t="str">
        <v>小单32.36  大双32.36  大单35.28</v>
      </c>
      <c r="D206" t="str">
        <v>大单</v>
      </c>
      <c r="E206">
        <v>100</v>
      </c>
      <c r="F206">
        <v>14</v>
      </c>
      <c r="G206" t="str">
        <v>大双</v>
      </c>
      <c r="H206">
        <v>0</v>
      </c>
      <c r="I206">
        <v>-100</v>
      </c>
      <c r="J206" t="str">
        <v>否</v>
      </c>
    </row>
    <row r="207" spans="1:10">
      <c r="A207">
        <v>3275608</v>
      </c>
      <c r="B207" t="str">
        <v>2025-04-19 12:52:46</v>
      </c>
      <c r="C207" t="str">
        <v>小单32.36  大双32.36  大单35.28</v>
      </c>
      <c r="D207" t="str">
        <v>大单</v>
      </c>
      <c r="E207">
        <v>100</v>
      </c>
      <c r="F207">
        <v>18</v>
      </c>
      <c r="G207" t="str">
        <v>大双</v>
      </c>
      <c r="H207">
        <v>152.7392</v>
      </c>
      <c r="I207">
        <v>52.7392</v>
      </c>
      <c r="J207" t="str">
        <v>是</v>
      </c>
    </row>
    <row r="208" spans="1:10">
      <c r="A208">
        <v>3275609</v>
      </c>
      <c r="B208" t="str">
        <v>2025-04-19 12:56:17</v>
      </c>
      <c r="C208" t="str">
        <v>大双31.45  小双34.28  大单34.28</v>
      </c>
      <c r="D208" t="str">
        <v>大双</v>
      </c>
      <c r="E208">
        <v>100.01</v>
      </c>
      <c r="F208">
        <v>9</v>
      </c>
      <c r="G208" t="str">
        <v>小单</v>
      </c>
      <c r="H208">
        <v>0</v>
      </c>
      <c r="I208">
        <v>-100.01</v>
      </c>
      <c r="J208" t="str">
        <v>否</v>
      </c>
    </row>
    <row r="209" spans="1:10">
      <c r="A209">
        <v>3275610</v>
      </c>
      <c r="B209" t="str">
        <v>2025-04-19 12:59:38</v>
      </c>
      <c r="C209" t="str">
        <v>大双31.45  小双34.28  大单34.28</v>
      </c>
      <c r="D209" t="str">
        <v>大双</v>
      </c>
      <c r="E209">
        <v>100.01</v>
      </c>
      <c r="F209">
        <v>21</v>
      </c>
      <c r="G209" t="str">
        <v>大单</v>
      </c>
      <c r="H209">
        <v>148.4324</v>
      </c>
      <c r="I209">
        <v>48.4224</v>
      </c>
      <c r="J209" t="str">
        <v>是</v>
      </c>
    </row>
    <row r="210" spans="1:10">
      <c r="A210">
        <v>3275611</v>
      </c>
      <c r="B210" t="str">
        <v>2025-04-19 13:03:19</v>
      </c>
      <c r="C210" t="str">
        <v>大双31.45  小双34.28  大单34.28</v>
      </c>
      <c r="D210" t="str">
        <v>大双</v>
      </c>
      <c r="E210">
        <v>100.01</v>
      </c>
      <c r="F210">
        <v>17</v>
      </c>
      <c r="G210" t="str">
        <v>大单</v>
      </c>
      <c r="H210">
        <v>148.4324</v>
      </c>
      <c r="I210">
        <v>48.4224</v>
      </c>
      <c r="J210" t="str">
        <v>是</v>
      </c>
    </row>
    <row r="211" spans="1:10">
      <c r="A211">
        <v>3275612</v>
      </c>
      <c r="B211" t="str">
        <v>2025-04-19 13:06:49</v>
      </c>
      <c r="C211" t="str">
        <v>小单32.36  大双32.36  大单35.28</v>
      </c>
      <c r="D211" t="str">
        <v>大单</v>
      </c>
      <c r="E211">
        <v>100</v>
      </c>
      <c r="F211">
        <v>15</v>
      </c>
      <c r="G211" t="str">
        <v>大单</v>
      </c>
      <c r="H211">
        <v>152.7624</v>
      </c>
      <c r="I211">
        <v>52.7624</v>
      </c>
      <c r="J211" t="str">
        <v>是</v>
      </c>
    </row>
    <row r="212" spans="1:10">
      <c r="A212">
        <v>3275613</v>
      </c>
      <c r="B212" t="str">
        <v>2025-04-19 13:10:10</v>
      </c>
      <c r="C212" t="str">
        <v>小单32.36  大双32.36  大单35.28</v>
      </c>
      <c r="D212" t="str">
        <v>大单</v>
      </c>
      <c r="E212">
        <v>100</v>
      </c>
      <c r="F212">
        <v>6</v>
      </c>
      <c r="G212" t="str">
        <v>小双</v>
      </c>
      <c r="H212">
        <v>0</v>
      </c>
      <c r="I212">
        <v>-100</v>
      </c>
      <c r="J212" t="str">
        <v>否</v>
      </c>
    </row>
    <row r="213" spans="1:10">
      <c r="A213">
        <v>3275614</v>
      </c>
      <c r="B213" t="str">
        <v>2025-04-19 13:13:41</v>
      </c>
      <c r="C213" t="str">
        <v>大双31.45  小双34.28  大单34.28</v>
      </c>
      <c r="D213" t="str">
        <v>大双</v>
      </c>
      <c r="E213">
        <v>100.01</v>
      </c>
      <c r="F213">
        <v>14</v>
      </c>
      <c r="G213" t="str">
        <v>大双</v>
      </c>
      <c r="H213">
        <v>0</v>
      </c>
      <c r="I213">
        <v>-100.01</v>
      </c>
      <c r="J213" t="str">
        <v>否</v>
      </c>
    </row>
    <row r="214" spans="1:10">
      <c r="A214">
        <v>3275615</v>
      </c>
      <c r="B214" t="str">
        <v>2025-04-19 13:17:12</v>
      </c>
      <c r="C214" t="str">
        <v>大双31.45  小双34.28  大单34.28</v>
      </c>
      <c r="D214" t="str">
        <v>大双</v>
      </c>
      <c r="E214">
        <v>100.01</v>
      </c>
      <c r="F214">
        <v>5</v>
      </c>
      <c r="G214" t="str">
        <v>小单</v>
      </c>
      <c r="H214">
        <v>0</v>
      </c>
      <c r="I214">
        <v>-100.01</v>
      </c>
      <c r="J214" t="str">
        <v>否</v>
      </c>
    </row>
    <row r="215" spans="1:10">
      <c r="A215">
        <v>3275616</v>
      </c>
      <c r="B215" t="str">
        <v>2025-04-19 13:20:43</v>
      </c>
      <c r="C215" t="str">
        <v>小单32.36  大双32.36  大单35.28</v>
      </c>
      <c r="D215" t="str">
        <v>大单</v>
      </c>
      <c r="E215">
        <v>100</v>
      </c>
      <c r="F215">
        <v>13</v>
      </c>
      <c r="G215" t="str">
        <v>小单</v>
      </c>
      <c r="H215">
        <v>0</v>
      </c>
      <c r="I215">
        <v>-100</v>
      </c>
      <c r="J215" t="str">
        <v>否</v>
      </c>
    </row>
    <row r="216" spans="1:10">
      <c r="A216">
        <v>3275617</v>
      </c>
      <c r="B216" t="str">
        <v>2025-04-19 13:24:13</v>
      </c>
      <c r="C216" t="str">
        <v>小单32.36  大双32.36  大单35.28</v>
      </c>
      <c r="D216" t="str">
        <v>大单</v>
      </c>
      <c r="E216">
        <v>100</v>
      </c>
      <c r="F216">
        <v>15</v>
      </c>
      <c r="G216" t="str">
        <v>大单</v>
      </c>
      <c r="H216">
        <v>152.7624</v>
      </c>
      <c r="I216">
        <v>52.7624</v>
      </c>
      <c r="J216" t="str">
        <v>是</v>
      </c>
    </row>
    <row r="217" spans="1:10">
      <c r="A217">
        <v>3275618</v>
      </c>
      <c r="B217" t="str">
        <v>2025-04-19 13:27:44</v>
      </c>
      <c r="C217" t="str">
        <v>小单32.36  大双32.36  大单35.28</v>
      </c>
      <c r="D217" t="str">
        <v>大单</v>
      </c>
      <c r="E217">
        <v>100</v>
      </c>
      <c r="F217">
        <v>0</v>
      </c>
      <c r="G217" t="str">
        <v>小双</v>
      </c>
      <c r="H217">
        <v>0</v>
      </c>
      <c r="I217">
        <v>-100</v>
      </c>
      <c r="J217" t="str">
        <v>否</v>
      </c>
    </row>
    <row r="218" spans="1:10">
      <c r="A218">
        <v>3275619</v>
      </c>
      <c r="B218" t="str">
        <v>2025-04-19 13:31:15</v>
      </c>
      <c r="C218" t="str">
        <v>小单32.36  大双32.36  大单35.28</v>
      </c>
      <c r="D218" t="str">
        <v>大单</v>
      </c>
      <c r="E218">
        <v>100</v>
      </c>
      <c r="F218">
        <v>20</v>
      </c>
      <c r="G218" t="str">
        <v>大双</v>
      </c>
      <c r="H218">
        <v>152.7392</v>
      </c>
      <c r="I218">
        <v>52.7392</v>
      </c>
      <c r="J218" t="str">
        <v>是</v>
      </c>
    </row>
    <row r="219" spans="1:10">
      <c r="A219">
        <v>3275620</v>
      </c>
      <c r="B219" t="str">
        <v>2025-04-19 13:34:36</v>
      </c>
      <c r="C219" t="str">
        <v>大双31.45  小双34.28  大单34.28</v>
      </c>
      <c r="D219" t="str">
        <v>大双</v>
      </c>
      <c r="E219">
        <v>100.01</v>
      </c>
      <c r="F219">
        <v>22</v>
      </c>
      <c r="G219" t="str">
        <v>大双</v>
      </c>
      <c r="H219">
        <v>148.444</v>
      </c>
      <c r="I219">
        <v>48.434</v>
      </c>
      <c r="J219" t="str">
        <v>是</v>
      </c>
    </row>
    <row r="220" spans="1:10">
      <c r="A220">
        <v>3275621</v>
      </c>
      <c r="B220" t="str">
        <v>2025-04-19 13:38:17</v>
      </c>
      <c r="C220" t="str">
        <v>大双31.45  小双34.28  大单34.28</v>
      </c>
      <c r="D220" t="str">
        <v>大双</v>
      </c>
      <c r="E220">
        <v>100.01</v>
      </c>
      <c r="F220">
        <v>19</v>
      </c>
      <c r="G220" t="str">
        <v>大单</v>
      </c>
      <c r="H220">
        <v>148.4324</v>
      </c>
      <c r="I220">
        <v>48.4224</v>
      </c>
      <c r="J220" t="str">
        <v>是</v>
      </c>
    </row>
    <row r="221" spans="1:10">
      <c r="A221">
        <v>3275622</v>
      </c>
      <c r="B221" t="str">
        <v>2025-04-19 13:41:48</v>
      </c>
      <c r="C221" t="str">
        <v>大双31.45  小双34.28  大单34.28</v>
      </c>
      <c r="D221" t="str">
        <v>大双</v>
      </c>
      <c r="E221">
        <v>100.01</v>
      </c>
      <c r="F221">
        <v>20</v>
      </c>
      <c r="G221" t="str">
        <v>大双</v>
      </c>
      <c r="H221">
        <v>148.444</v>
      </c>
      <c r="I221">
        <v>48.434</v>
      </c>
      <c r="J221" t="str">
        <v>是</v>
      </c>
    </row>
    <row r="222" spans="1:10">
      <c r="A222">
        <v>3275623</v>
      </c>
      <c r="B222" t="str">
        <v>2025-04-19 13:45:18</v>
      </c>
      <c r="C222" t="str">
        <v>大双31.45  小双34.28  大单34.28</v>
      </c>
      <c r="D222" t="str">
        <v>大双</v>
      </c>
      <c r="E222">
        <v>100.01</v>
      </c>
      <c r="F222">
        <v>6</v>
      </c>
      <c r="G222" t="str">
        <v>小双</v>
      </c>
      <c r="H222">
        <v>148.4324</v>
      </c>
      <c r="I222">
        <v>48.4224</v>
      </c>
      <c r="J222" t="str">
        <v>是</v>
      </c>
    </row>
    <row r="223" spans="1:10">
      <c r="A223">
        <v>3275624</v>
      </c>
      <c r="B223" t="str">
        <v>2025-04-19 13:48:49</v>
      </c>
      <c r="C223" t="str">
        <v>大双31.45  小双34.28  大单34.28</v>
      </c>
      <c r="D223" t="str">
        <v>大双</v>
      </c>
      <c r="E223">
        <v>100.01</v>
      </c>
      <c r="F223">
        <v>10</v>
      </c>
      <c r="G223" t="str">
        <v>小双</v>
      </c>
      <c r="H223">
        <v>148.4324</v>
      </c>
      <c r="I223">
        <v>48.4224</v>
      </c>
      <c r="J223" t="str">
        <v>是</v>
      </c>
    </row>
    <row r="224" spans="1:10">
      <c r="A224">
        <v>3275625</v>
      </c>
      <c r="B224" t="str">
        <v>2025-04-19 13:52:10</v>
      </c>
      <c r="C224" t="str">
        <v>大双31.45  小双34.28  大单34.28</v>
      </c>
      <c r="D224" t="str">
        <v>大双</v>
      </c>
      <c r="E224">
        <v>100.01</v>
      </c>
      <c r="F224">
        <v>21</v>
      </c>
      <c r="G224" t="str">
        <v>大单</v>
      </c>
      <c r="H224">
        <v>148.4324</v>
      </c>
      <c r="I224">
        <v>48.4224</v>
      </c>
      <c r="J224" t="str">
        <v>是</v>
      </c>
    </row>
    <row r="225" spans="1:10">
      <c r="A225">
        <v>3275626</v>
      </c>
      <c r="B225" t="str">
        <v>2025-04-19 13:55:41</v>
      </c>
      <c r="C225" t="str">
        <v>大双31.45  小双34.28  大单34.28</v>
      </c>
      <c r="D225" t="str">
        <v>大双</v>
      </c>
      <c r="E225">
        <v>100.01</v>
      </c>
      <c r="F225">
        <v>24</v>
      </c>
      <c r="G225" t="str">
        <v>大双</v>
      </c>
      <c r="H225">
        <v>148.444</v>
      </c>
      <c r="I225">
        <v>48.434</v>
      </c>
      <c r="J225" t="str">
        <v>是</v>
      </c>
    </row>
    <row r="226" spans="1:10">
      <c r="A226">
        <v>3275627</v>
      </c>
      <c r="B226" t="str">
        <v>2025-04-19 13:59:12</v>
      </c>
      <c r="C226" t="str">
        <v>大双31.45  小双34.28  大单34.28</v>
      </c>
      <c r="D226" t="str">
        <v>大双</v>
      </c>
      <c r="E226">
        <v>100.01</v>
      </c>
      <c r="F226">
        <v>9</v>
      </c>
      <c r="G226" t="str">
        <v>小单</v>
      </c>
      <c r="H226">
        <v>0</v>
      </c>
      <c r="I226">
        <v>-100.01</v>
      </c>
      <c r="J226" t="str">
        <v>否</v>
      </c>
    </row>
    <row r="227" spans="1:10">
      <c r="A227">
        <v>3275628</v>
      </c>
      <c r="B227" t="str">
        <v>2025-04-19 14:02:42</v>
      </c>
      <c r="C227" t="str">
        <v>大双31.45  小双34.28  大单34.28</v>
      </c>
      <c r="D227" t="str">
        <v>大双</v>
      </c>
      <c r="E227">
        <v>100.01</v>
      </c>
      <c r="F227">
        <v>12</v>
      </c>
      <c r="G227" t="str">
        <v>小双</v>
      </c>
      <c r="H227">
        <v>148.4324</v>
      </c>
      <c r="I227">
        <v>48.4224</v>
      </c>
      <c r="J227" t="str">
        <v>是</v>
      </c>
    </row>
    <row r="228" spans="1:10">
      <c r="A228">
        <v>3275629</v>
      </c>
      <c r="B228" t="str">
        <v>2025-04-19 14:06:13</v>
      </c>
      <c r="C228" t="str">
        <v>大双31.45  小双34.28  大单34.28</v>
      </c>
      <c r="D228" t="str">
        <v>大双</v>
      </c>
      <c r="E228">
        <v>100.01</v>
      </c>
      <c r="F228">
        <v>20</v>
      </c>
      <c r="G228" t="str">
        <v>大双</v>
      </c>
      <c r="H228">
        <v>148.444</v>
      </c>
      <c r="I228">
        <v>48.434</v>
      </c>
      <c r="J228" t="str">
        <v>是</v>
      </c>
    </row>
    <row r="229" spans="1:10">
      <c r="A229">
        <v>3275630</v>
      </c>
      <c r="B229" t="str">
        <v>2025-04-19 14:09:44</v>
      </c>
      <c r="C229" t="str">
        <v>大双31.45  小双34.28  大单34.28</v>
      </c>
      <c r="D229" t="str">
        <v>大双</v>
      </c>
      <c r="E229">
        <v>100.01</v>
      </c>
      <c r="F229">
        <v>21</v>
      </c>
      <c r="G229" t="str">
        <v>大单</v>
      </c>
      <c r="H229">
        <v>148.4324</v>
      </c>
      <c r="I229">
        <v>48.4224</v>
      </c>
      <c r="J229" t="str">
        <v>是</v>
      </c>
    </row>
    <row r="230" spans="1:10">
      <c r="A230">
        <v>3275631</v>
      </c>
      <c r="B230" t="str">
        <v>2025-04-19 14:13:15</v>
      </c>
      <c r="C230" t="str">
        <v>大双31.45  小双34.28  大单34.28</v>
      </c>
      <c r="D230" t="str">
        <v>大双</v>
      </c>
      <c r="E230">
        <v>100.01</v>
      </c>
      <c r="F230">
        <v>16</v>
      </c>
      <c r="G230" t="str">
        <v>大双</v>
      </c>
      <c r="H230">
        <v>148.444</v>
      </c>
      <c r="I230">
        <v>48.434</v>
      </c>
      <c r="J230" t="str">
        <v>是</v>
      </c>
    </row>
    <row r="231" spans="1:10">
      <c r="A231">
        <v>3275632</v>
      </c>
      <c r="B231" t="str">
        <v>2025-04-19 14:16:46</v>
      </c>
      <c r="C231" t="str">
        <v>大双31.45  小双34.28  大单34.28</v>
      </c>
      <c r="D231" t="str">
        <v>大双</v>
      </c>
      <c r="E231">
        <v>100.01</v>
      </c>
      <c r="F231">
        <v>12</v>
      </c>
      <c r="G231" t="str">
        <v>小双</v>
      </c>
      <c r="H231">
        <v>148.4324</v>
      </c>
      <c r="I231">
        <v>48.4224</v>
      </c>
      <c r="J231" t="str">
        <v>是</v>
      </c>
    </row>
    <row r="232" spans="1:10">
      <c r="A232">
        <v>3275633</v>
      </c>
      <c r="B232" t="str">
        <v>2025-04-19 14:20:17</v>
      </c>
      <c r="C232" t="str">
        <v>大双31.45  小双34.28  大单34.28</v>
      </c>
      <c r="D232" t="str">
        <v>大双</v>
      </c>
      <c r="E232">
        <v>100.01</v>
      </c>
      <c r="F232">
        <v>13</v>
      </c>
      <c r="G232" t="str">
        <v>小单</v>
      </c>
      <c r="H232">
        <v>0</v>
      </c>
      <c r="I232">
        <v>-100.01</v>
      </c>
      <c r="J232" t="str">
        <v>否</v>
      </c>
    </row>
    <row r="233" spans="1:10">
      <c r="A233">
        <v>3275634</v>
      </c>
      <c r="B233" t="str">
        <v>2025-04-19 14:23:47</v>
      </c>
      <c r="C233" t="str">
        <v>大双31.45  小双34.28  大单34.28</v>
      </c>
      <c r="D233" t="str">
        <v>大双</v>
      </c>
      <c r="E233">
        <v>100.01</v>
      </c>
      <c r="F233">
        <v>13</v>
      </c>
      <c r="G233" t="str">
        <v>小单</v>
      </c>
      <c r="H233">
        <v>0</v>
      </c>
      <c r="I233">
        <v>-100.01</v>
      </c>
      <c r="J233" t="str">
        <v>否</v>
      </c>
    </row>
    <row r="234" spans="1:10">
      <c r="A234">
        <v>3275635</v>
      </c>
      <c r="B234" t="str">
        <v>2025-04-19 14:27:18</v>
      </c>
      <c r="C234" t="str">
        <v>大双31.45  小双34.28  大单34.28</v>
      </c>
      <c r="D234" t="str">
        <v>大双</v>
      </c>
      <c r="E234">
        <v>100.01</v>
      </c>
      <c r="F234">
        <v>21</v>
      </c>
      <c r="G234" t="str">
        <v>大单</v>
      </c>
      <c r="H234">
        <v>148.4324</v>
      </c>
      <c r="I234">
        <v>48.4224</v>
      </c>
      <c r="J234" t="str">
        <v>是</v>
      </c>
    </row>
    <row r="235" spans="1:10">
      <c r="A235">
        <v>3275636</v>
      </c>
      <c r="B235" t="str">
        <v>2025-04-19 14:30:49</v>
      </c>
      <c r="C235" t="str">
        <v>大双31.45  小双34.28  大单34.28</v>
      </c>
      <c r="D235" t="str">
        <v>大双</v>
      </c>
      <c r="E235">
        <v>100.01</v>
      </c>
      <c r="F235">
        <v>20</v>
      </c>
      <c r="G235" t="str">
        <v>大双</v>
      </c>
      <c r="H235">
        <v>148.444</v>
      </c>
      <c r="I235">
        <v>48.434</v>
      </c>
      <c r="J235" t="str">
        <v>是</v>
      </c>
    </row>
    <row r="236" spans="1:10">
      <c r="A236">
        <v>3275637</v>
      </c>
      <c r="B236" t="str">
        <v>2025-04-19 14:34:20</v>
      </c>
      <c r="C236" t="str">
        <v>大双31.45  小双34.28  大单34.28</v>
      </c>
      <c r="D236" t="str">
        <v>大双</v>
      </c>
      <c r="E236">
        <v>100.01</v>
      </c>
      <c r="F236">
        <v>7</v>
      </c>
      <c r="G236" t="str">
        <v>小单</v>
      </c>
      <c r="H236">
        <v>0</v>
      </c>
      <c r="I236">
        <v>-100.01</v>
      </c>
      <c r="J236" t="str">
        <v>否</v>
      </c>
    </row>
    <row r="237" spans="1:10">
      <c r="A237">
        <v>3275638</v>
      </c>
      <c r="B237" t="str">
        <v>2025-04-19 14:37:41</v>
      </c>
      <c r="C237" t="str">
        <v>大双31.45  小双34.28  大单34.28</v>
      </c>
      <c r="D237" t="str">
        <v>大双</v>
      </c>
      <c r="E237">
        <v>100.01</v>
      </c>
      <c r="F237">
        <v>14</v>
      </c>
      <c r="G237" t="str">
        <v>大双</v>
      </c>
      <c r="H237">
        <v>0</v>
      </c>
      <c r="I237">
        <v>-100.01</v>
      </c>
      <c r="J237" t="str">
        <v>否</v>
      </c>
    </row>
    <row r="238" spans="1:10">
      <c r="A238">
        <v>3275639</v>
      </c>
      <c r="B238" t="str">
        <v>2025-04-19 14:41:11</v>
      </c>
      <c r="C238" t="str">
        <v>大双31.45  小双34.28  大单34.28</v>
      </c>
      <c r="D238" t="str">
        <v>大双</v>
      </c>
      <c r="E238">
        <v>100.01</v>
      </c>
      <c r="F238">
        <v>14</v>
      </c>
      <c r="G238" t="str">
        <v>大双</v>
      </c>
      <c r="H238">
        <v>0</v>
      </c>
      <c r="I238">
        <v>-100.01</v>
      </c>
      <c r="J238" t="str">
        <v>否</v>
      </c>
    </row>
    <row r="239" spans="1:10">
      <c r="A239">
        <v>3275640</v>
      </c>
      <c r="B239" t="str">
        <v>2025-04-19 14:44:42</v>
      </c>
      <c r="C239" t="str">
        <v>大双31.45  小双34.28  大单34.28</v>
      </c>
      <c r="D239" t="str">
        <v>大双</v>
      </c>
      <c r="E239">
        <v>100.01</v>
      </c>
      <c r="F239">
        <v>7</v>
      </c>
      <c r="G239" t="str">
        <v>小单</v>
      </c>
      <c r="H239">
        <v>0</v>
      </c>
      <c r="I239">
        <v>-100.01</v>
      </c>
      <c r="J239" t="str">
        <v>否</v>
      </c>
    </row>
    <row r="240" spans="1:10">
      <c r="A240">
        <v>3275641</v>
      </c>
      <c r="B240" t="str">
        <v>2025-04-19 14:48:13</v>
      </c>
      <c r="C240" t="str">
        <v>大双31.45  小双34.28  大单34.28</v>
      </c>
      <c r="D240" t="str">
        <v>大双</v>
      </c>
      <c r="E240">
        <v>100.01</v>
      </c>
      <c r="F240">
        <v>8</v>
      </c>
      <c r="G240" t="str">
        <v>小双</v>
      </c>
      <c r="H240">
        <v>148.4324</v>
      </c>
      <c r="I240">
        <v>48.4224</v>
      </c>
      <c r="J240" t="str">
        <v>是</v>
      </c>
    </row>
    <row r="241" spans="1:10">
      <c r="A241">
        <v>3275642</v>
      </c>
      <c r="B241" t="str">
        <v>2025-04-19 14:51:44</v>
      </c>
      <c r="C241" t="str">
        <v>大双31.45  小双34.28  大单34.28</v>
      </c>
      <c r="D241" t="str">
        <v>大双</v>
      </c>
      <c r="E241">
        <v>100.01</v>
      </c>
      <c r="F241">
        <v>16</v>
      </c>
      <c r="G241" t="str">
        <v>大双</v>
      </c>
      <c r="H241">
        <v>148.444</v>
      </c>
      <c r="I241">
        <v>48.434</v>
      </c>
      <c r="J241" t="str">
        <v>是</v>
      </c>
    </row>
    <row r="242" spans="1:10">
      <c r="A242">
        <v>3275643</v>
      </c>
      <c r="B242" t="str">
        <v>2025-04-19 14:55:15</v>
      </c>
      <c r="C242" t="str">
        <v>大双31.45  小双34.28  大单34.28</v>
      </c>
      <c r="D242" t="str">
        <v>大双</v>
      </c>
      <c r="E242">
        <v>100.01</v>
      </c>
      <c r="F242">
        <v>9</v>
      </c>
      <c r="G242" t="str">
        <v>小单</v>
      </c>
      <c r="H242">
        <v>0</v>
      </c>
      <c r="I242">
        <v>-100.01</v>
      </c>
      <c r="J242" t="str">
        <v>否</v>
      </c>
    </row>
    <row r="243" spans="1:10">
      <c r="A243">
        <v>3275644</v>
      </c>
      <c r="B243" t="str">
        <v>2025-04-19 14:58:46</v>
      </c>
      <c r="C243" t="str">
        <v>大双31.45  小双34.28  大单34.28</v>
      </c>
      <c r="D243" t="str">
        <v>大双</v>
      </c>
      <c r="E243">
        <v>100.01</v>
      </c>
      <c r="F243">
        <v>24</v>
      </c>
      <c r="G243" t="str">
        <v>大双</v>
      </c>
      <c r="H243">
        <v>148.444</v>
      </c>
      <c r="I243">
        <v>48.434</v>
      </c>
      <c r="J243" t="str">
        <v>是</v>
      </c>
    </row>
    <row r="244" spans="1:10">
      <c r="A244">
        <v>3275645</v>
      </c>
      <c r="B244" t="str">
        <v>2025-04-19 15:02:16</v>
      </c>
      <c r="C244" t="str">
        <v>大双31.45  小双34.28  大单34.28</v>
      </c>
      <c r="D244" t="str">
        <v>大双</v>
      </c>
      <c r="E244">
        <v>100.01</v>
      </c>
      <c r="F244">
        <v>18</v>
      </c>
      <c r="G244" t="str">
        <v>大双</v>
      </c>
      <c r="H244">
        <v>148.444</v>
      </c>
      <c r="I244">
        <v>48.434</v>
      </c>
      <c r="J244" t="str">
        <v>是</v>
      </c>
    </row>
    <row r="245" spans="1:10">
      <c r="A245">
        <v>3275646</v>
      </c>
      <c r="B245" t="str">
        <v>2025-04-19 15:05:47</v>
      </c>
      <c r="C245" t="str">
        <v>大双31.45  小双34.28  大单34.28</v>
      </c>
      <c r="D245" t="str">
        <v>大双</v>
      </c>
      <c r="E245">
        <v>100.01</v>
      </c>
      <c r="F245">
        <v>18</v>
      </c>
      <c r="G245" t="str">
        <v>大双</v>
      </c>
      <c r="H245">
        <v>148.444</v>
      </c>
      <c r="I245">
        <v>48.434</v>
      </c>
      <c r="J245" t="str">
        <v>是</v>
      </c>
    </row>
    <row r="246" spans="1:10">
      <c r="A246">
        <v>3275647</v>
      </c>
      <c r="B246" t="str">
        <v>2025-04-19 15:09:18</v>
      </c>
      <c r="C246" t="str">
        <v>大双31.45  小双34.28  大单34.28</v>
      </c>
      <c r="D246" t="str">
        <v>大双</v>
      </c>
      <c r="E246">
        <v>100.01</v>
      </c>
      <c r="F246">
        <v>10</v>
      </c>
      <c r="G246" t="str">
        <v>小双</v>
      </c>
      <c r="H246">
        <v>148.4324</v>
      </c>
      <c r="I246">
        <v>48.4224</v>
      </c>
      <c r="J246" t="str">
        <v>是</v>
      </c>
    </row>
    <row r="247" spans="1:10">
      <c r="A247">
        <v>3275648</v>
      </c>
      <c r="B247" t="str">
        <v>2025-04-19 15:12:49</v>
      </c>
      <c r="C247" t="str">
        <v>大双31.45  小双34.28  大单34.28</v>
      </c>
      <c r="D247" t="str">
        <v>大双</v>
      </c>
      <c r="E247">
        <v>100.01</v>
      </c>
      <c r="F247">
        <v>21</v>
      </c>
      <c r="G247" t="str">
        <v>大单</v>
      </c>
      <c r="H247">
        <v>148.4324</v>
      </c>
      <c r="I247">
        <v>48.4224</v>
      </c>
      <c r="J247" t="str">
        <v>是</v>
      </c>
    </row>
    <row r="248" spans="1:10">
      <c r="A248">
        <v>3275649</v>
      </c>
      <c r="B248" t="str">
        <v>2025-04-19 15:16:20</v>
      </c>
      <c r="C248" t="str">
        <v>大双31.45  小双34.28  大单34.28</v>
      </c>
      <c r="D248" t="str">
        <v>大双</v>
      </c>
      <c r="E248">
        <v>100.01</v>
      </c>
      <c r="F248">
        <v>7</v>
      </c>
      <c r="G248" t="str">
        <v>小单</v>
      </c>
      <c r="H248">
        <v>0</v>
      </c>
      <c r="I248">
        <v>-100.01</v>
      </c>
      <c r="J248" t="str">
        <v>否</v>
      </c>
    </row>
    <row r="249" spans="1:10">
      <c r="A249">
        <v>3275650</v>
      </c>
      <c r="B249" t="str">
        <v>2025-04-19 15:19:40</v>
      </c>
      <c r="C249" t="str">
        <v>大双31.45  小双34.28  大单34.28</v>
      </c>
      <c r="D249" t="str">
        <v>大双</v>
      </c>
      <c r="E249">
        <v>100.01</v>
      </c>
      <c r="F249">
        <v>12</v>
      </c>
      <c r="G249" t="str">
        <v>小双</v>
      </c>
      <c r="H249">
        <v>148.4324</v>
      </c>
      <c r="I249">
        <v>48.4224</v>
      </c>
      <c r="J249" t="str">
        <v>是</v>
      </c>
    </row>
    <row r="250" spans="1:10">
      <c r="A250">
        <v>3275651</v>
      </c>
      <c r="B250" t="str">
        <v>2025-04-19 15:23:11</v>
      </c>
      <c r="C250" t="str">
        <v>大双31.45  小双34.28  大单34.28</v>
      </c>
      <c r="D250" t="str">
        <v>大双</v>
      </c>
      <c r="E250">
        <v>100.01</v>
      </c>
      <c r="F250">
        <v>5</v>
      </c>
      <c r="G250" t="str">
        <v>小单</v>
      </c>
      <c r="H250">
        <v>0</v>
      </c>
      <c r="I250">
        <v>-100.01</v>
      </c>
      <c r="J250" t="str">
        <v>否</v>
      </c>
    </row>
    <row r="251" spans="1:10">
      <c r="A251">
        <v>3275652</v>
      </c>
      <c r="B251" t="str">
        <v>2025-04-19 15:26:42</v>
      </c>
      <c r="C251" t="str">
        <v>小单32.36  小双35.28  大双32.36</v>
      </c>
      <c r="D251" t="str">
        <v>小双</v>
      </c>
      <c r="E251">
        <v>100</v>
      </c>
      <c r="F251">
        <v>4</v>
      </c>
      <c r="G251" t="str">
        <v>小双</v>
      </c>
      <c r="H251">
        <v>152.7624</v>
      </c>
      <c r="I251">
        <v>52.7624</v>
      </c>
      <c r="J251" t="str">
        <v>是</v>
      </c>
    </row>
    <row r="252" spans="1:10">
      <c r="A252">
        <v>3275653</v>
      </c>
      <c r="B252" t="str">
        <v>2025-04-19 15:30:13</v>
      </c>
      <c r="C252" t="str">
        <v>小单32.36  小双35.28  大双32.36</v>
      </c>
      <c r="D252" t="str">
        <v>小双</v>
      </c>
      <c r="E252">
        <v>100</v>
      </c>
      <c r="F252">
        <v>14</v>
      </c>
      <c r="G252" t="str">
        <v>大双</v>
      </c>
      <c r="H252">
        <v>0</v>
      </c>
      <c r="I252">
        <v>-100</v>
      </c>
      <c r="J252" t="str">
        <v>否</v>
      </c>
    </row>
    <row r="253" spans="1:10">
      <c r="A253">
        <v>3275654</v>
      </c>
      <c r="B253" t="str">
        <v>2025-04-19 15:33:44</v>
      </c>
      <c r="C253" t="str">
        <v>大双31.45  小双34.28  大单34.28</v>
      </c>
      <c r="D253" t="str">
        <v>大双</v>
      </c>
      <c r="E253">
        <v>100.01</v>
      </c>
      <c r="F253">
        <v>9</v>
      </c>
      <c r="G253" t="str">
        <v>小单</v>
      </c>
      <c r="H253">
        <v>0</v>
      </c>
      <c r="I253">
        <v>-100.01</v>
      </c>
      <c r="J253" t="str">
        <v>否</v>
      </c>
    </row>
    <row r="254" spans="1:10">
      <c r="A254">
        <v>3275655</v>
      </c>
      <c r="B254" t="str">
        <v>2025-04-19 15:37:15</v>
      </c>
      <c r="C254" t="str">
        <v>小单32.36  小双35.28  大双32.36</v>
      </c>
      <c r="D254" t="str">
        <v>小双</v>
      </c>
      <c r="E254">
        <v>100</v>
      </c>
      <c r="F254">
        <v>17</v>
      </c>
      <c r="G254" t="str">
        <v>大单</v>
      </c>
      <c r="H254">
        <v>0</v>
      </c>
      <c r="I254">
        <v>-100</v>
      </c>
      <c r="J254" t="str">
        <v>否</v>
      </c>
    </row>
    <row r="255" spans="1:10">
      <c r="A255">
        <v>3275656</v>
      </c>
      <c r="B255" t="str">
        <v>2025-04-19 15:40:46</v>
      </c>
      <c r="C255" t="str">
        <v>小单32.36  小双35.28  大双32.36</v>
      </c>
      <c r="D255" t="str">
        <v>小双</v>
      </c>
      <c r="E255">
        <v>100</v>
      </c>
      <c r="F255">
        <v>14</v>
      </c>
      <c r="G255" t="str">
        <v>大双</v>
      </c>
      <c r="H255">
        <v>0</v>
      </c>
      <c r="I255">
        <v>-100</v>
      </c>
      <c r="J255" t="str">
        <v>否</v>
      </c>
    </row>
    <row r="256" spans="1:10">
      <c r="A256">
        <v>3275657</v>
      </c>
      <c r="B256" t="str">
        <v>2025-04-19 15:44:16</v>
      </c>
      <c r="C256" t="str">
        <v>小单32.36  小双35.28  大双32.36</v>
      </c>
      <c r="D256" t="str">
        <v>小双</v>
      </c>
      <c r="E256">
        <v>100</v>
      </c>
      <c r="F256">
        <v>15</v>
      </c>
      <c r="G256" t="str">
        <v>大单</v>
      </c>
      <c r="H256">
        <v>0</v>
      </c>
      <c r="I256">
        <v>-100</v>
      </c>
      <c r="J256" t="str">
        <v>否</v>
      </c>
    </row>
    <row r="257" spans="1:10">
      <c r="A257">
        <v>3275658</v>
      </c>
      <c r="B257" t="str">
        <v>2025-04-19 15:47:47</v>
      </c>
      <c r="C257" t="str">
        <v>大双31.45  小双34.28  大单34.28</v>
      </c>
      <c r="D257" t="str">
        <v>大双</v>
      </c>
      <c r="E257">
        <v>100.01</v>
      </c>
      <c r="F257">
        <v>10</v>
      </c>
      <c r="G257" t="str">
        <v>小双</v>
      </c>
      <c r="H257">
        <v>148.4324</v>
      </c>
      <c r="I257">
        <v>48.4224</v>
      </c>
      <c r="J257" t="str">
        <v>是</v>
      </c>
    </row>
    <row r="258" spans="1:10">
      <c r="A258">
        <v>3275659</v>
      </c>
      <c r="B258" t="str">
        <v>2025-04-19 15:51:18</v>
      </c>
      <c r="C258" t="str">
        <v>大双31.45  小双34.28  大单34.28</v>
      </c>
      <c r="D258" t="str">
        <v>大双</v>
      </c>
      <c r="E258">
        <v>100.01</v>
      </c>
      <c r="F258">
        <v>15</v>
      </c>
      <c r="G258" t="str">
        <v>大单</v>
      </c>
      <c r="H258">
        <v>148.4324</v>
      </c>
      <c r="I258">
        <v>48.4224</v>
      </c>
      <c r="J258" t="str">
        <v>是</v>
      </c>
    </row>
    <row r="259" spans="1:10">
      <c r="A259">
        <v>3275660</v>
      </c>
      <c r="B259" t="str">
        <v>2025-04-19 15:54:49</v>
      </c>
      <c r="C259" t="str">
        <v>大双31.45  小双34.28  大单34.28</v>
      </c>
      <c r="D259" t="str">
        <v>大双</v>
      </c>
      <c r="E259">
        <v>100.01</v>
      </c>
      <c r="F259">
        <v>17</v>
      </c>
      <c r="G259" t="str">
        <v>大单</v>
      </c>
      <c r="H259">
        <v>148.4324</v>
      </c>
      <c r="I259">
        <v>48.4224</v>
      </c>
      <c r="J259" t="str">
        <v>是</v>
      </c>
    </row>
    <row r="260" spans="1:10">
      <c r="A260">
        <v>3275661</v>
      </c>
      <c r="B260" t="str">
        <v>2025-04-19 15:58:10</v>
      </c>
      <c r="C260" t="str">
        <v>大双31.45  小双34.28  大单34.28</v>
      </c>
      <c r="D260" t="str">
        <v>大双</v>
      </c>
      <c r="E260">
        <v>100.01</v>
      </c>
      <c r="F260">
        <v>8</v>
      </c>
      <c r="G260" t="str">
        <v>小双</v>
      </c>
      <c r="H260">
        <v>148.4324</v>
      </c>
      <c r="I260">
        <v>48.4224</v>
      </c>
      <c r="J260" t="str">
        <v>是</v>
      </c>
    </row>
    <row r="261" spans="1:10">
      <c r="A261">
        <v>3275662</v>
      </c>
      <c r="B261" t="str">
        <v>2025-04-19 16:01:41</v>
      </c>
      <c r="C261" t="str">
        <v>大双31.45  小双34.28  大单34.28</v>
      </c>
      <c r="D261" t="str">
        <v>大双</v>
      </c>
      <c r="E261">
        <v>100.01</v>
      </c>
      <c r="F261">
        <v>9</v>
      </c>
      <c r="G261" t="str">
        <v>小单</v>
      </c>
      <c r="H261">
        <v>0</v>
      </c>
      <c r="I261">
        <v>-100.01</v>
      </c>
      <c r="J261" t="str">
        <v>否</v>
      </c>
    </row>
    <row r="262" spans="1:10">
      <c r="A262">
        <v>3275663</v>
      </c>
      <c r="B262" t="str">
        <v>2025-04-19 16:05:11</v>
      </c>
      <c r="C262" t="str">
        <v>大双31.45  小双34.28  大单34.28</v>
      </c>
      <c r="D262" t="str">
        <v>大双</v>
      </c>
      <c r="E262">
        <v>100.01</v>
      </c>
      <c r="F262">
        <v>20</v>
      </c>
      <c r="G262" t="str">
        <v>大双</v>
      </c>
      <c r="H262">
        <v>148.444</v>
      </c>
      <c r="I262">
        <v>48.434</v>
      </c>
      <c r="J262" t="str">
        <v>是</v>
      </c>
    </row>
    <row r="263" spans="1:10">
      <c r="A263">
        <v>3275664</v>
      </c>
      <c r="B263" t="str">
        <v>2025-04-19 16:08:42</v>
      </c>
      <c r="C263" t="str">
        <v>大双31.45  小双34.28  大单34.28</v>
      </c>
      <c r="D263" t="str">
        <v>大双</v>
      </c>
      <c r="E263">
        <v>100.01</v>
      </c>
      <c r="F263">
        <v>13</v>
      </c>
      <c r="G263" t="str">
        <v>小单</v>
      </c>
      <c r="H263">
        <v>0</v>
      </c>
      <c r="I263">
        <v>-100.01</v>
      </c>
      <c r="J263" t="str">
        <v>否</v>
      </c>
    </row>
    <row r="264" spans="1:10">
      <c r="A264">
        <v>3275665</v>
      </c>
      <c r="B264" t="str">
        <v>2025-04-19 16:12:13</v>
      </c>
      <c r="C264" t="str">
        <v>小单32.36  小双35.28  大双32.36</v>
      </c>
      <c r="D264" t="str">
        <v>小双</v>
      </c>
      <c r="E264">
        <v>100</v>
      </c>
      <c r="F264">
        <v>13</v>
      </c>
      <c r="G264" t="str">
        <v>小单</v>
      </c>
      <c r="H264">
        <v>0</v>
      </c>
      <c r="I264">
        <v>-100</v>
      </c>
      <c r="J264" t="str">
        <v>否</v>
      </c>
    </row>
    <row r="265" spans="1:10">
      <c r="A265">
        <v>3275666</v>
      </c>
      <c r="B265" t="str">
        <v>2025-04-19 16:15:44</v>
      </c>
      <c r="C265" t="str">
        <v>小单32.36  小双35.28  大双32.36</v>
      </c>
      <c r="D265" t="str">
        <v>小双</v>
      </c>
      <c r="E265">
        <v>100</v>
      </c>
      <c r="F265">
        <v>6</v>
      </c>
      <c r="G265" t="str">
        <v>小双</v>
      </c>
      <c r="H265">
        <v>152.7624</v>
      </c>
      <c r="I265">
        <v>52.7624</v>
      </c>
      <c r="J265" t="str">
        <v>是</v>
      </c>
    </row>
    <row r="266" spans="1:10">
      <c r="A266">
        <v>3275667</v>
      </c>
      <c r="B266" t="str">
        <v>2025-04-19 16:19:25</v>
      </c>
      <c r="C266" t="str">
        <v>小单32.36  小双35.28  大双32.36</v>
      </c>
      <c r="D266" t="str">
        <v>小双</v>
      </c>
      <c r="E266">
        <v>100</v>
      </c>
      <c r="F266">
        <v>9</v>
      </c>
      <c r="G266" t="str">
        <v>小单</v>
      </c>
      <c r="H266">
        <v>152.7392</v>
      </c>
      <c r="I266">
        <v>52.7392</v>
      </c>
      <c r="J266" t="str">
        <v>是</v>
      </c>
    </row>
    <row r="267" spans="1:10">
      <c r="A267">
        <v>3275668</v>
      </c>
      <c r="B267" t="str">
        <v>2025-04-19 16:22:46</v>
      </c>
      <c r="C267" t="str">
        <v>小单31.45  小双34.28  大单34.28</v>
      </c>
      <c r="D267" t="str">
        <v>小单</v>
      </c>
      <c r="E267">
        <v>100.01</v>
      </c>
      <c r="F267">
        <v>9</v>
      </c>
      <c r="G267" t="str">
        <v>小单</v>
      </c>
      <c r="H267">
        <v>148.444</v>
      </c>
      <c r="I267">
        <v>48.434</v>
      </c>
      <c r="J267" t="str">
        <v>是</v>
      </c>
    </row>
    <row r="268" spans="1:10">
      <c r="A268">
        <v>3275669</v>
      </c>
      <c r="B268" t="str">
        <v>2025-04-19 16:26:16</v>
      </c>
      <c r="C268" t="str">
        <v>小单31.45  小双34.28  大单34.28</v>
      </c>
      <c r="D268" t="str">
        <v>小单</v>
      </c>
      <c r="E268">
        <v>100.01</v>
      </c>
      <c r="F268">
        <v>17</v>
      </c>
      <c r="G268" t="str">
        <v>大单</v>
      </c>
      <c r="H268">
        <v>148.4324</v>
      </c>
      <c r="I268">
        <v>48.4224</v>
      </c>
      <c r="J268" t="str">
        <v>是</v>
      </c>
    </row>
    <row r="269" spans="1:10">
      <c r="A269">
        <v>3275670</v>
      </c>
      <c r="B269" t="str">
        <v>2025-04-19 16:29:47</v>
      </c>
      <c r="C269" t="str">
        <v>小单31.45  小双34.28  大单34.28</v>
      </c>
      <c r="D269" t="str">
        <v>小单</v>
      </c>
      <c r="E269">
        <v>100.01</v>
      </c>
      <c r="F269">
        <v>24</v>
      </c>
      <c r="G269" t="str">
        <v>大双</v>
      </c>
      <c r="H269">
        <v>0</v>
      </c>
      <c r="I269">
        <v>-100.01</v>
      </c>
      <c r="J269" t="str">
        <v>否</v>
      </c>
    </row>
    <row r="270" spans="1:10">
      <c r="A270">
        <v>3275671</v>
      </c>
      <c r="B270" t="str">
        <v>2025-04-19 16:33:18</v>
      </c>
      <c r="C270" t="str">
        <v>小单31.45  小双34.28  大单34.28</v>
      </c>
      <c r="D270" t="str">
        <v>小单</v>
      </c>
      <c r="E270">
        <v>100.01</v>
      </c>
      <c r="F270">
        <v>11</v>
      </c>
      <c r="G270" t="str">
        <v>小单</v>
      </c>
      <c r="H270">
        <v>148.444</v>
      </c>
      <c r="I270">
        <v>48.434</v>
      </c>
      <c r="J270" t="str">
        <v>是</v>
      </c>
    </row>
    <row r="271" spans="1:10">
      <c r="A271">
        <v>3275672</v>
      </c>
      <c r="B271" t="str">
        <v>2025-04-19 16:36:49</v>
      </c>
      <c r="C271" t="str">
        <v>小单31.45  小双34.28  大单34.28</v>
      </c>
      <c r="D271" t="str">
        <v>小单</v>
      </c>
      <c r="E271">
        <v>100.01</v>
      </c>
      <c r="F271">
        <v>21</v>
      </c>
      <c r="G271" t="str">
        <v>大单</v>
      </c>
      <c r="H271">
        <v>148.4324</v>
      </c>
      <c r="I271">
        <v>48.4224</v>
      </c>
      <c r="J271" t="str">
        <v>是</v>
      </c>
    </row>
    <row r="272" spans="1:10">
      <c r="A272">
        <v>3275673</v>
      </c>
      <c r="B272" t="str">
        <v>2025-04-19 16:40:20</v>
      </c>
      <c r="C272" t="str">
        <v>小单31.45  小双34.28  大单34.28</v>
      </c>
      <c r="D272" t="str">
        <v>小单</v>
      </c>
      <c r="E272">
        <v>100.01</v>
      </c>
      <c r="F272">
        <v>18</v>
      </c>
      <c r="G272" t="str">
        <v>大双</v>
      </c>
      <c r="H272">
        <v>0</v>
      </c>
      <c r="I272">
        <v>-100.01</v>
      </c>
      <c r="J272" t="str">
        <v>否</v>
      </c>
    </row>
    <row r="273" spans="1:10">
      <c r="A273">
        <v>3275674</v>
      </c>
      <c r="B273" t="str">
        <v>2025-04-19 16:43:41</v>
      </c>
      <c r="C273" t="str">
        <v>小单31.45  小双34.28  大单34.28</v>
      </c>
      <c r="D273" t="str">
        <v>小单</v>
      </c>
      <c r="E273">
        <v>100.01</v>
      </c>
      <c r="F273">
        <v>10</v>
      </c>
      <c r="G273" t="str">
        <v>小双</v>
      </c>
      <c r="H273">
        <v>148.4324</v>
      </c>
      <c r="I273">
        <v>48.4224</v>
      </c>
      <c r="J273" t="str">
        <v>是</v>
      </c>
    </row>
    <row r="274" spans="1:10">
      <c r="A274">
        <v>3275675</v>
      </c>
      <c r="B274" t="str">
        <v>2025-04-19 16:47:11</v>
      </c>
      <c r="C274" t="str">
        <v>小单31.45  小双34.28  大单34.28</v>
      </c>
      <c r="D274" t="str">
        <v>小单</v>
      </c>
      <c r="E274">
        <v>100.01</v>
      </c>
      <c r="F274">
        <v>21</v>
      </c>
      <c r="G274" t="str">
        <v>大单</v>
      </c>
      <c r="H274">
        <v>148.4324</v>
      </c>
      <c r="I274">
        <v>48.4224</v>
      </c>
      <c r="J274" t="str">
        <v>是</v>
      </c>
    </row>
    <row r="275" spans="1:10">
      <c r="A275">
        <v>3275676</v>
      </c>
      <c r="B275" t="str">
        <v>2025-04-19 16:50:42</v>
      </c>
      <c r="C275" t="str">
        <v>小单31.45  小双34.28  大单34.28</v>
      </c>
      <c r="D275" t="str">
        <v>小单</v>
      </c>
      <c r="E275">
        <v>100.01</v>
      </c>
      <c r="F275">
        <v>12</v>
      </c>
      <c r="G275" t="str">
        <v>小双</v>
      </c>
      <c r="H275">
        <v>148.4324</v>
      </c>
      <c r="I275">
        <v>48.4224</v>
      </c>
      <c r="J275" t="str">
        <v>是</v>
      </c>
    </row>
    <row r="276" spans="1:10">
      <c r="A276">
        <v>3275677</v>
      </c>
      <c r="B276" t="str">
        <v>2025-04-19 16:54:13</v>
      </c>
      <c r="C276" t="str">
        <v>小单31.45  小双34.28  大单34.28</v>
      </c>
      <c r="D276" t="str">
        <v>小单</v>
      </c>
      <c r="E276">
        <v>100.01</v>
      </c>
      <c r="F276">
        <v>14</v>
      </c>
      <c r="G276" t="str">
        <v>大双</v>
      </c>
      <c r="H276">
        <v>0</v>
      </c>
      <c r="I276">
        <v>-100.01</v>
      </c>
      <c r="J276" t="str">
        <v>否</v>
      </c>
    </row>
    <row r="277" spans="1:10">
      <c r="A277">
        <v>3275678</v>
      </c>
      <c r="B277" t="str">
        <v>2025-04-19 16:57:44</v>
      </c>
      <c r="C277" t="str">
        <v>小单32.36  大双32.36  大单35.28</v>
      </c>
      <c r="D277" t="str">
        <v>大单</v>
      </c>
      <c r="E277">
        <v>100</v>
      </c>
      <c r="F277">
        <v>8</v>
      </c>
      <c r="G277" t="str">
        <v>小双</v>
      </c>
      <c r="H277">
        <v>0</v>
      </c>
      <c r="I277">
        <v>-100</v>
      </c>
      <c r="J277" t="str">
        <v>否</v>
      </c>
    </row>
    <row r="278" spans="1:10">
      <c r="A278">
        <v>3275679</v>
      </c>
      <c r="B278" t="str">
        <v>2025-04-19 17:01:15</v>
      </c>
      <c r="C278" t="str">
        <v>小单31.45  小双34.28  大单34.28</v>
      </c>
      <c r="D278" t="str">
        <v>小单</v>
      </c>
      <c r="E278">
        <v>100.01</v>
      </c>
      <c r="F278">
        <v>11</v>
      </c>
      <c r="G278" t="str">
        <v>小单</v>
      </c>
      <c r="H278">
        <v>148.444</v>
      </c>
      <c r="I278">
        <v>48.434</v>
      </c>
      <c r="J278" t="str">
        <v>是</v>
      </c>
    </row>
    <row r="279" spans="1:10">
      <c r="A279">
        <v>3275680</v>
      </c>
      <c r="B279" t="str">
        <v>2025-04-19 17:04:46</v>
      </c>
      <c r="C279" t="str">
        <v>小单31.45  小双34.28  大单34.28</v>
      </c>
      <c r="D279" t="str">
        <v>小单</v>
      </c>
      <c r="E279">
        <v>100.01</v>
      </c>
      <c r="F279">
        <v>8</v>
      </c>
      <c r="G279" t="str">
        <v>小双</v>
      </c>
      <c r="H279">
        <v>148.4324</v>
      </c>
      <c r="I279">
        <v>48.4224</v>
      </c>
      <c r="J279" t="str">
        <v>是</v>
      </c>
    </row>
    <row r="280" spans="1:10">
      <c r="A280">
        <v>3275681</v>
      </c>
      <c r="B280" t="str">
        <v>2025-04-19 17:08:17</v>
      </c>
      <c r="C280" t="str">
        <v>小单31.45  小双34.28  大单34.28</v>
      </c>
      <c r="D280" t="str">
        <v>小单</v>
      </c>
      <c r="E280">
        <v>100.01</v>
      </c>
      <c r="F280">
        <v>14</v>
      </c>
      <c r="G280" t="str">
        <v>大双</v>
      </c>
      <c r="H280">
        <v>0</v>
      </c>
      <c r="I280">
        <v>-100.01</v>
      </c>
      <c r="J280" t="str">
        <v>否</v>
      </c>
    </row>
    <row r="281" spans="1:10">
      <c r="A281">
        <v>3275682</v>
      </c>
      <c r="B281" t="str">
        <v>2025-04-19 17:11:47</v>
      </c>
      <c r="C281" t="str">
        <v>小单31.45  小双34.28  大单34.28</v>
      </c>
      <c r="D281" t="str">
        <v>小单</v>
      </c>
      <c r="E281">
        <v>100.01</v>
      </c>
      <c r="F281">
        <v>12</v>
      </c>
      <c r="G281" t="str">
        <v>小双</v>
      </c>
      <c r="H281">
        <v>148.4324</v>
      </c>
      <c r="I281">
        <v>48.4224</v>
      </c>
      <c r="J281" t="str">
        <v>是</v>
      </c>
    </row>
    <row r="282" spans="1:10">
      <c r="A282">
        <v>3275683</v>
      </c>
      <c r="B282" t="str">
        <v>2025-04-19 17:15:18</v>
      </c>
      <c r="C282" t="str">
        <v>小单32.36  小双35.28  大双32.36</v>
      </c>
      <c r="D282" t="str">
        <v>小双</v>
      </c>
      <c r="E282">
        <v>100</v>
      </c>
      <c r="F282">
        <v>10</v>
      </c>
      <c r="G282" t="str">
        <v>小双</v>
      </c>
      <c r="H282">
        <v>152.7624</v>
      </c>
      <c r="I282">
        <v>52.7624</v>
      </c>
      <c r="J282" t="str">
        <v>是</v>
      </c>
    </row>
    <row r="283" spans="1:10">
      <c r="A283">
        <v>3275684</v>
      </c>
      <c r="B283" t="str">
        <v>2025-04-19 17:18:39</v>
      </c>
      <c r="C283" t="str">
        <v>小单32.36  小双35.28  大双32.36</v>
      </c>
      <c r="D283" t="str">
        <v>小双</v>
      </c>
      <c r="E283">
        <v>100</v>
      </c>
      <c r="F283">
        <v>21</v>
      </c>
      <c r="G283" t="str">
        <v>大单</v>
      </c>
      <c r="H283">
        <v>0</v>
      </c>
      <c r="I283">
        <v>-100</v>
      </c>
      <c r="J283" t="str">
        <v>否</v>
      </c>
    </row>
    <row r="284" spans="1:10">
      <c r="A284">
        <v>3275685</v>
      </c>
      <c r="B284" t="str">
        <v>2025-04-19 17:22:20</v>
      </c>
      <c r="C284" t="str">
        <v>小单32.36  小双35.28  大双32.36</v>
      </c>
      <c r="D284" t="str">
        <v>小双</v>
      </c>
      <c r="E284">
        <v>100</v>
      </c>
      <c r="F284">
        <v>7</v>
      </c>
      <c r="G284" t="str">
        <v>小单</v>
      </c>
      <c r="H284">
        <v>152.7392</v>
      </c>
      <c r="I284">
        <v>52.7392</v>
      </c>
      <c r="J284" t="str">
        <v>是</v>
      </c>
    </row>
    <row r="285" spans="1:10">
      <c r="A285">
        <v>3275686</v>
      </c>
      <c r="B285" t="str">
        <v>2025-04-19 17:25:41</v>
      </c>
      <c r="C285" t="str">
        <v>小单32.36  小双35.28  大双32.36</v>
      </c>
      <c r="D285" t="str">
        <v>小双</v>
      </c>
      <c r="E285">
        <v>100</v>
      </c>
      <c r="F285">
        <v>12</v>
      </c>
      <c r="G285" t="str">
        <v>小双</v>
      </c>
      <c r="H285">
        <v>152.7624</v>
      </c>
      <c r="I285">
        <v>52.7624</v>
      </c>
      <c r="J285" t="str">
        <v>是</v>
      </c>
    </row>
    <row r="286" spans="1:10">
      <c r="A286">
        <v>3275687</v>
      </c>
      <c r="B286" t="str">
        <v>2025-04-19 17:29:12</v>
      </c>
      <c r="C286" t="str">
        <v>小单32.36  小双35.28  大双32.36</v>
      </c>
      <c r="D286" t="str">
        <v>小双</v>
      </c>
      <c r="E286">
        <v>100</v>
      </c>
      <c r="F286">
        <v>7</v>
      </c>
      <c r="G286" t="str">
        <v>小单</v>
      </c>
      <c r="H286">
        <v>152.7392</v>
      </c>
      <c r="I286">
        <v>52.7392</v>
      </c>
      <c r="J286" t="str">
        <v>是</v>
      </c>
    </row>
    <row r="287" spans="1:10">
      <c r="A287">
        <v>3275688</v>
      </c>
      <c r="B287" t="str">
        <v>2025-04-19 17:32:52</v>
      </c>
      <c r="C287" t="str">
        <v>小单32.36  小双35.28  大双32.36</v>
      </c>
      <c r="D287" t="str">
        <v>小双</v>
      </c>
      <c r="E287">
        <v>100</v>
      </c>
      <c r="F287">
        <v>7</v>
      </c>
      <c r="G287" t="str">
        <v>小单</v>
      </c>
      <c r="H287">
        <v>152.7392</v>
      </c>
      <c r="I287">
        <v>52.7392</v>
      </c>
      <c r="J287" t="str">
        <v>是</v>
      </c>
    </row>
    <row r="288" spans="1:10">
      <c r="A288">
        <v>3275689</v>
      </c>
      <c r="B288" t="str">
        <v>2025-04-19 17:36:13</v>
      </c>
      <c r="C288" t="str">
        <v>小单31.45  小双34.28  大单34.28</v>
      </c>
      <c r="D288" t="str">
        <v>小单</v>
      </c>
      <c r="E288">
        <v>100.01</v>
      </c>
      <c r="F288">
        <v>10</v>
      </c>
      <c r="G288" t="str">
        <v>小双</v>
      </c>
      <c r="H288">
        <v>148.4324</v>
      </c>
      <c r="I288">
        <v>48.4224</v>
      </c>
      <c r="J288" t="str">
        <v>是</v>
      </c>
    </row>
    <row r="289" spans="1:10">
      <c r="A289">
        <v>3275690</v>
      </c>
      <c r="B289" t="str">
        <v>2025-04-19 17:39:44</v>
      </c>
      <c r="C289" t="str">
        <v>小单32.36  小双35.28  大双32.36</v>
      </c>
      <c r="D289" t="str">
        <v>小双</v>
      </c>
      <c r="E289">
        <v>100</v>
      </c>
      <c r="F289">
        <v>14</v>
      </c>
      <c r="G289" t="str">
        <v>大双</v>
      </c>
      <c r="H289">
        <v>0</v>
      </c>
      <c r="I289">
        <v>-100</v>
      </c>
      <c r="J289" t="str">
        <v>否</v>
      </c>
    </row>
    <row r="290" spans="1:10">
      <c r="A290">
        <v>3275691</v>
      </c>
      <c r="B290" t="str">
        <v>2025-04-19 17:43:15</v>
      </c>
      <c r="C290" t="str">
        <v>小单32.36  小双35.28  大双32.36</v>
      </c>
      <c r="D290" t="str">
        <v>小双</v>
      </c>
      <c r="E290">
        <v>100</v>
      </c>
      <c r="F290">
        <v>3</v>
      </c>
      <c r="G290" t="str">
        <v>小单</v>
      </c>
      <c r="H290">
        <v>152.7392</v>
      </c>
      <c r="I290">
        <v>52.7392</v>
      </c>
      <c r="J290" t="str">
        <v>是</v>
      </c>
    </row>
    <row r="291" spans="1:10">
      <c r="A291">
        <v>3275692</v>
      </c>
      <c r="B291" t="str">
        <v>2025-04-19 17:46:46</v>
      </c>
      <c r="C291" t="str">
        <v>小单32.36  小双35.28  大双32.36</v>
      </c>
      <c r="D291" t="str">
        <v>小双</v>
      </c>
      <c r="E291">
        <v>100</v>
      </c>
      <c r="F291">
        <v>12</v>
      </c>
      <c r="G291" t="str">
        <v>小双</v>
      </c>
      <c r="H291">
        <v>152.7624</v>
      </c>
      <c r="I291">
        <v>52.7624</v>
      </c>
      <c r="J291" t="str">
        <v>是</v>
      </c>
    </row>
    <row r="292" spans="1:10">
      <c r="A292">
        <v>3275693</v>
      </c>
      <c r="B292" t="str">
        <v>2025-04-19 17:50:17</v>
      </c>
      <c r="C292" t="str">
        <v>小单32.36  小双35.28  大双32.36</v>
      </c>
      <c r="D292" t="str">
        <v>小双</v>
      </c>
      <c r="E292">
        <v>100</v>
      </c>
      <c r="F292">
        <v>17</v>
      </c>
      <c r="G292" t="str">
        <v>大单</v>
      </c>
      <c r="H292">
        <v>0</v>
      </c>
      <c r="I292">
        <v>-100</v>
      </c>
      <c r="J292" t="str">
        <v>否</v>
      </c>
    </row>
    <row r="293" spans="1:10">
      <c r="A293">
        <v>3275694</v>
      </c>
      <c r="B293" t="str">
        <v>2025-04-19 17:53:47</v>
      </c>
      <c r="C293" t="str">
        <v>小单32.36  小双35.28  大双32.36</v>
      </c>
      <c r="D293" t="str">
        <v>小双</v>
      </c>
      <c r="E293">
        <v>100</v>
      </c>
      <c r="F293">
        <v>8</v>
      </c>
      <c r="G293" t="str">
        <v>小双</v>
      </c>
      <c r="H293">
        <v>152.7624</v>
      </c>
      <c r="I293">
        <v>52.7624</v>
      </c>
      <c r="J293" t="str">
        <v>是</v>
      </c>
    </row>
    <row r="294" spans="1:10">
      <c r="A294">
        <v>3275695</v>
      </c>
      <c r="B294" t="str">
        <v>2025-04-19 17:57:18</v>
      </c>
      <c r="C294" t="str">
        <v>小单32.36  小双35.28  大双32.36</v>
      </c>
      <c r="D294" t="str">
        <v>小双</v>
      </c>
      <c r="E294">
        <v>100</v>
      </c>
      <c r="F294">
        <v>4</v>
      </c>
      <c r="G294" t="str">
        <v>小双</v>
      </c>
      <c r="H294">
        <v>152.7624</v>
      </c>
      <c r="I294">
        <v>52.7624</v>
      </c>
      <c r="J294" t="str">
        <v>是</v>
      </c>
    </row>
    <row r="295" spans="1:10">
      <c r="A295">
        <v>3275696</v>
      </c>
      <c r="B295" t="str">
        <v>2025-04-19 18:00:49</v>
      </c>
      <c r="C295" t="str">
        <v>小单32.36  小双35.28  大双32.36</v>
      </c>
      <c r="D295" t="str">
        <v>小双</v>
      </c>
      <c r="E295">
        <v>100</v>
      </c>
      <c r="F295">
        <v>15</v>
      </c>
      <c r="G295" t="str">
        <v>大单</v>
      </c>
      <c r="H295">
        <v>0</v>
      </c>
      <c r="I295">
        <v>-100</v>
      </c>
      <c r="J295" t="str">
        <v>否</v>
      </c>
    </row>
    <row r="296" spans="1:10">
      <c r="A296">
        <v>3275697</v>
      </c>
      <c r="B296" t="str">
        <v>2025-04-19 18:04:20</v>
      </c>
      <c r="C296" t="str">
        <v>小单32.36  小双35.28  大双32.36</v>
      </c>
      <c r="D296" t="str">
        <v>小双</v>
      </c>
      <c r="E296">
        <v>100</v>
      </c>
      <c r="F296">
        <v>20</v>
      </c>
      <c r="G296" t="str">
        <v>大双</v>
      </c>
      <c r="H296">
        <v>152.7392</v>
      </c>
      <c r="I296">
        <v>52.7392</v>
      </c>
      <c r="J296" t="str">
        <v>是</v>
      </c>
    </row>
    <row r="297" spans="1:10">
      <c r="A297">
        <v>3275698</v>
      </c>
      <c r="B297" t="str">
        <v>2025-04-19 18:07:51</v>
      </c>
      <c r="C297" t="str">
        <v>小单32.36  小双35.28  大双32.36</v>
      </c>
      <c r="D297" t="str">
        <v>小双</v>
      </c>
      <c r="E297">
        <v>100</v>
      </c>
      <c r="F297">
        <v>14</v>
      </c>
      <c r="G297" t="str">
        <v>大双</v>
      </c>
      <c r="H297">
        <v>0</v>
      </c>
      <c r="I297">
        <v>-100</v>
      </c>
      <c r="J297" t="str">
        <v>否</v>
      </c>
    </row>
    <row r="298" spans="1:10">
      <c r="A298">
        <v>3275699</v>
      </c>
      <c r="B298" t="str">
        <v>2025-04-19 18:11:12</v>
      </c>
      <c r="C298" t="str">
        <v>小单32.36  小双35.28  大双32.36</v>
      </c>
      <c r="D298" t="str">
        <v>小双</v>
      </c>
      <c r="E298">
        <v>100</v>
      </c>
      <c r="F298">
        <v>19</v>
      </c>
      <c r="G298" t="str">
        <v>大单</v>
      </c>
      <c r="H298">
        <v>0</v>
      </c>
      <c r="I298">
        <v>-100</v>
      </c>
      <c r="J298" t="str">
        <v>否</v>
      </c>
    </row>
    <row r="299" spans="1:10">
      <c r="A299">
        <v>3275700</v>
      </c>
      <c r="B299" t="str">
        <v>2025-04-19 18:14:42</v>
      </c>
      <c r="C299" t="str">
        <v>小单32.36  小双35.28  大双32.36</v>
      </c>
      <c r="D299" t="str">
        <v>小双</v>
      </c>
      <c r="E299">
        <v>100</v>
      </c>
      <c r="F299">
        <v>19</v>
      </c>
      <c r="G299" t="str">
        <v>大单</v>
      </c>
      <c r="H299">
        <v>0</v>
      </c>
      <c r="I299">
        <v>-100</v>
      </c>
      <c r="J299" t="str">
        <v>否</v>
      </c>
    </row>
    <row r="300" spans="1:10">
      <c r="A300">
        <v>3275701</v>
      </c>
      <c r="B300" t="str">
        <v>2025-04-19 18:18:13</v>
      </c>
      <c r="C300" t="str">
        <v>小单32.36  小双35.28  大双32.36</v>
      </c>
      <c r="D300" t="str">
        <v>小双</v>
      </c>
      <c r="E300">
        <v>100</v>
      </c>
      <c r="F300">
        <v>13</v>
      </c>
      <c r="G300" t="str">
        <v>小单</v>
      </c>
      <c r="H300">
        <v>0</v>
      </c>
      <c r="I300">
        <v>-100</v>
      </c>
      <c r="J300" t="str">
        <v>否</v>
      </c>
    </row>
    <row r="301" spans="1:10">
      <c r="A301">
        <v>3275702</v>
      </c>
      <c r="B301" t="str">
        <v>2025-04-19 18:21:44</v>
      </c>
      <c r="C301" t="str">
        <v>小单32.36  小双35.28  大双32.36</v>
      </c>
      <c r="D301" t="str">
        <v>小双</v>
      </c>
      <c r="E301">
        <v>100</v>
      </c>
      <c r="F301">
        <v>8</v>
      </c>
      <c r="G301" t="str">
        <v>小双</v>
      </c>
      <c r="H301">
        <v>152.7624</v>
      </c>
      <c r="I301">
        <v>52.7624</v>
      </c>
      <c r="J301" t="str">
        <v>是</v>
      </c>
    </row>
    <row r="302" spans="1:10">
      <c r="A302">
        <v>3275703</v>
      </c>
      <c r="B302" t="str">
        <v>2025-04-19 18:25:15</v>
      </c>
      <c r="C302" t="str">
        <v>小单32.36  小双35.28  大双32.36</v>
      </c>
      <c r="D302" t="str">
        <v>小双</v>
      </c>
      <c r="E302">
        <v>100</v>
      </c>
      <c r="F302">
        <v>12</v>
      </c>
      <c r="G302" t="str">
        <v>小双</v>
      </c>
      <c r="H302">
        <v>152.7624</v>
      </c>
      <c r="I302">
        <v>52.7624</v>
      </c>
      <c r="J302" t="str">
        <v>是</v>
      </c>
    </row>
    <row r="303" spans="1:10">
      <c r="A303">
        <v>3275704</v>
      </c>
      <c r="B303" t="str">
        <v>2025-04-19 18:28:46</v>
      </c>
      <c r="C303" t="str">
        <v>小单32.36  小双35.28  大双32.36</v>
      </c>
      <c r="D303" t="str">
        <v>小双</v>
      </c>
      <c r="E303">
        <v>100</v>
      </c>
      <c r="F303">
        <v>8</v>
      </c>
      <c r="G303" t="str">
        <v>小双</v>
      </c>
      <c r="H303">
        <v>152.7624</v>
      </c>
      <c r="I303">
        <v>52.7624</v>
      </c>
      <c r="J303" t="str">
        <v>是</v>
      </c>
    </row>
    <row r="304" spans="1:10">
      <c r="A304">
        <v>3275705</v>
      </c>
      <c r="B304" t="str">
        <v>2025-04-19 18:32:17</v>
      </c>
      <c r="C304" t="str">
        <v>小单32.36  小双35.28  大双32.36</v>
      </c>
      <c r="D304" t="str">
        <v>小双</v>
      </c>
      <c r="E304">
        <v>100</v>
      </c>
      <c r="F304">
        <v>9</v>
      </c>
      <c r="G304" t="str">
        <v>小单</v>
      </c>
      <c r="H304">
        <v>152.7392</v>
      </c>
      <c r="I304">
        <v>52.7392</v>
      </c>
      <c r="J304" t="str">
        <v>是</v>
      </c>
    </row>
    <row r="305" spans="1:10">
      <c r="A305">
        <v>3275706</v>
      </c>
      <c r="B305" t="str">
        <v>2025-04-19 18:35:48</v>
      </c>
      <c r="C305" t="str">
        <v>小单32.36  小双35.28  大双32.36</v>
      </c>
      <c r="D305" t="str">
        <v>小双</v>
      </c>
      <c r="E305">
        <v>100</v>
      </c>
      <c r="F305">
        <v>8</v>
      </c>
      <c r="G305" t="str">
        <v>小双</v>
      </c>
      <c r="H305">
        <v>152.7624</v>
      </c>
      <c r="I305">
        <v>52.7624</v>
      </c>
      <c r="J305" t="str">
        <v>是</v>
      </c>
    </row>
    <row r="306" spans="1:10">
      <c r="A306">
        <v>3275707</v>
      </c>
      <c r="B306" t="str">
        <v>2025-04-19 18:39:18</v>
      </c>
      <c r="C306" t="str">
        <v>小单32.36  小双35.28  大双32.36</v>
      </c>
      <c r="D306" t="str">
        <v>小双</v>
      </c>
      <c r="E306">
        <v>100</v>
      </c>
      <c r="F306">
        <v>13</v>
      </c>
      <c r="G306" t="str">
        <v>小单</v>
      </c>
      <c r="H306">
        <v>0</v>
      </c>
      <c r="I306">
        <v>-100</v>
      </c>
      <c r="J306" t="str">
        <v>否</v>
      </c>
    </row>
    <row r="307" spans="1:10">
      <c r="A307">
        <v>3275708</v>
      </c>
      <c r="B307" t="str">
        <v>2025-04-19 18:42:39</v>
      </c>
      <c r="C307" t="str">
        <v>小单32.36  小双35.28  大双32.36</v>
      </c>
      <c r="D307" t="str">
        <v>小双</v>
      </c>
      <c r="E307">
        <v>100</v>
      </c>
      <c r="F307">
        <v>7</v>
      </c>
      <c r="G307" t="str">
        <v>小单</v>
      </c>
      <c r="H307">
        <v>152.7392</v>
      </c>
      <c r="I307">
        <v>52.7392</v>
      </c>
      <c r="J307" t="str">
        <v>是</v>
      </c>
    </row>
    <row r="308" spans="1:10">
      <c r="A308">
        <v>3275709</v>
      </c>
      <c r="B308" t="str">
        <v>2025-04-19 18:46:10</v>
      </c>
      <c r="C308" t="str">
        <v>小单31.45  小双34.28  大单34.28</v>
      </c>
      <c r="D308" t="str">
        <v>小单</v>
      </c>
      <c r="E308">
        <v>100.01</v>
      </c>
      <c r="F308">
        <v>15</v>
      </c>
      <c r="G308" t="str">
        <v>大单</v>
      </c>
      <c r="H308">
        <v>148.4324</v>
      </c>
      <c r="I308">
        <v>48.4224</v>
      </c>
      <c r="J308" t="str">
        <v>是</v>
      </c>
    </row>
    <row r="309" spans="1:10">
      <c r="A309">
        <v>3275710</v>
      </c>
      <c r="B309" t="str">
        <v>2025-04-19 18:49:41</v>
      </c>
      <c r="C309" t="str">
        <v>小单31.45  小双34.28  大单34.28</v>
      </c>
      <c r="D309" t="str">
        <v>小单</v>
      </c>
      <c r="E309">
        <v>100.01</v>
      </c>
      <c r="F309">
        <v>20</v>
      </c>
      <c r="G309" t="str">
        <v>大双</v>
      </c>
      <c r="H309">
        <v>0</v>
      </c>
      <c r="I309">
        <v>-100.01</v>
      </c>
      <c r="J309" t="str">
        <v>否</v>
      </c>
    </row>
    <row r="310" spans="1:10">
      <c r="A310">
        <v>3275711</v>
      </c>
      <c r="B310" t="str">
        <v>2025-04-19 18:53:12</v>
      </c>
      <c r="C310" t="str">
        <v>小单32.36  小双35.28  大双32.36</v>
      </c>
      <c r="D310" t="str">
        <v>小双</v>
      </c>
      <c r="E310">
        <v>100</v>
      </c>
      <c r="F310">
        <v>5</v>
      </c>
      <c r="G310" t="str">
        <v>小单</v>
      </c>
      <c r="H310">
        <v>152.7392</v>
      </c>
      <c r="I310">
        <v>52.7392</v>
      </c>
      <c r="J310" t="str">
        <v>是</v>
      </c>
    </row>
    <row r="311" spans="1:10">
      <c r="A311">
        <v>3275712</v>
      </c>
      <c r="B311" t="str">
        <v>2025-04-19 18:56:43</v>
      </c>
      <c r="C311" t="str">
        <v>小单31.45  小双34.28  大单34.28</v>
      </c>
      <c r="D311" t="str">
        <v>小单</v>
      </c>
      <c r="E311">
        <v>100.01</v>
      </c>
      <c r="F311">
        <v>16</v>
      </c>
      <c r="G311" t="str">
        <v>大双</v>
      </c>
      <c r="H311">
        <v>0</v>
      </c>
      <c r="I311">
        <v>-100.01</v>
      </c>
      <c r="J311" t="str">
        <v>否</v>
      </c>
    </row>
    <row r="312" spans="1:10">
      <c r="A312">
        <v>3275713</v>
      </c>
      <c r="B312" t="str">
        <v>2025-04-19 19:33:20</v>
      </c>
      <c r="C312" t="str">
        <v>小单32.36  小双35.28  大双32.36</v>
      </c>
      <c r="D312" t="str">
        <v>小双</v>
      </c>
      <c r="E312">
        <v>100</v>
      </c>
      <c r="F312">
        <v>15</v>
      </c>
      <c r="G312" t="str">
        <v>大单</v>
      </c>
      <c r="H312">
        <v>0</v>
      </c>
      <c r="I312">
        <v>-100</v>
      </c>
      <c r="J312" t="str">
        <v>否</v>
      </c>
    </row>
    <row r="313" spans="1:10">
      <c r="A313">
        <v>3275714</v>
      </c>
      <c r="B313" t="str">
        <v>2025-04-19 19:36:41</v>
      </c>
      <c r="C313" t="str">
        <v>小单32.36  小双35.28  大双32.36</v>
      </c>
      <c r="D313" t="str">
        <v>小双</v>
      </c>
      <c r="E313">
        <v>100</v>
      </c>
      <c r="F313">
        <v>12</v>
      </c>
      <c r="G313" t="str">
        <v>小双</v>
      </c>
      <c r="H313">
        <v>152.7624</v>
      </c>
      <c r="I313">
        <v>52.7624</v>
      </c>
      <c r="J313" t="str">
        <v>是</v>
      </c>
    </row>
    <row r="314" spans="1:10">
      <c r="A314">
        <v>3275715</v>
      </c>
      <c r="B314" t="str">
        <v>2025-04-19 19:40:12</v>
      </c>
      <c r="C314" t="str">
        <v>小单32.36  小双35.28  大双32.36</v>
      </c>
      <c r="D314" t="str">
        <v>小双</v>
      </c>
      <c r="E314">
        <v>100</v>
      </c>
      <c r="F314">
        <v>10</v>
      </c>
      <c r="G314" t="str">
        <v>小双</v>
      </c>
      <c r="H314">
        <v>152.7624</v>
      </c>
      <c r="I314">
        <v>52.7624</v>
      </c>
      <c r="J314" t="str">
        <v>是</v>
      </c>
    </row>
    <row r="315" spans="1:10">
      <c r="A315">
        <v>3275716</v>
      </c>
      <c r="B315" t="str">
        <v>2025-04-19 19:43:42</v>
      </c>
      <c r="C315" t="str">
        <v>小单32.36  小双35.28  大双32.36</v>
      </c>
      <c r="D315" t="str">
        <v>小双</v>
      </c>
      <c r="E315">
        <v>100</v>
      </c>
      <c r="F315">
        <v>6</v>
      </c>
      <c r="G315" t="str">
        <v>小双</v>
      </c>
      <c r="H315">
        <v>152.7624</v>
      </c>
      <c r="I315">
        <v>52.7624</v>
      </c>
      <c r="J315" t="str">
        <v>是</v>
      </c>
    </row>
    <row r="316" spans="1:10">
      <c r="A316">
        <v>3275717</v>
      </c>
      <c r="B316" t="str">
        <v>2025-04-19 19:47:13</v>
      </c>
      <c r="C316" t="str">
        <v>小单32.36  小双35.28  大双32.36</v>
      </c>
      <c r="D316" t="str">
        <v>小双</v>
      </c>
      <c r="E316">
        <v>100</v>
      </c>
      <c r="F316">
        <v>21</v>
      </c>
      <c r="G316" t="str">
        <v>大单</v>
      </c>
      <c r="H316">
        <v>0</v>
      </c>
      <c r="I316">
        <v>-100</v>
      </c>
      <c r="J316" t="str">
        <v>否</v>
      </c>
    </row>
    <row r="317" spans="1:10">
      <c r="A317">
        <v>3275718</v>
      </c>
      <c r="B317" t="str">
        <v>2025-04-19 19:50:44</v>
      </c>
      <c r="C317" t="str">
        <v>小单32.36  小双35.28  大双32.36</v>
      </c>
      <c r="D317" t="str">
        <v>小双</v>
      </c>
      <c r="E317">
        <v>100</v>
      </c>
      <c r="F317">
        <v>14</v>
      </c>
      <c r="G317" t="str">
        <v>大双</v>
      </c>
      <c r="H317">
        <v>0</v>
      </c>
      <c r="I317">
        <v>-100</v>
      </c>
      <c r="J317" t="str">
        <v>否</v>
      </c>
    </row>
    <row r="318" spans="1:10">
      <c r="A318">
        <v>3275719</v>
      </c>
      <c r="B318" t="str">
        <v>2025-04-19 19:54:15</v>
      </c>
      <c r="C318" t="str">
        <v>小单32.36  小双35.28  大双32.36</v>
      </c>
      <c r="D318" t="str">
        <v>小双</v>
      </c>
      <c r="E318">
        <v>100</v>
      </c>
      <c r="F318">
        <v>12</v>
      </c>
      <c r="G318" t="str">
        <v>小双</v>
      </c>
      <c r="H318">
        <v>152.7624</v>
      </c>
      <c r="I318">
        <v>52.7624</v>
      </c>
      <c r="J318" t="str">
        <v>是</v>
      </c>
    </row>
    <row r="319" spans="1:10">
      <c r="A319">
        <v>3275720</v>
      </c>
      <c r="B319" t="str">
        <v>2025-04-19 19:57:46</v>
      </c>
      <c r="C319" t="str">
        <v>小单32.36  小双35.28  大双32.36</v>
      </c>
      <c r="D319" t="str">
        <v>小双</v>
      </c>
      <c r="E319">
        <v>100</v>
      </c>
      <c r="F319">
        <v>18</v>
      </c>
      <c r="G319" t="str">
        <v>大双</v>
      </c>
      <c r="H319">
        <v>152.7392</v>
      </c>
      <c r="I319">
        <v>52.7392</v>
      </c>
      <c r="J319" t="str">
        <v>是</v>
      </c>
    </row>
    <row r="320" spans="1:10">
      <c r="A320">
        <v>3275721</v>
      </c>
      <c r="B320" t="str">
        <v>2025-04-19 20:01:17</v>
      </c>
      <c r="C320" t="str">
        <v>小单32.36  小双35.28  大双32.36</v>
      </c>
      <c r="D320" t="str">
        <v>小双</v>
      </c>
      <c r="E320">
        <v>100</v>
      </c>
      <c r="F320">
        <v>14</v>
      </c>
      <c r="G320" t="str">
        <v>大双</v>
      </c>
      <c r="H320">
        <v>0</v>
      </c>
      <c r="I320">
        <v>-100</v>
      </c>
      <c r="J320" t="str">
        <v>否</v>
      </c>
    </row>
    <row r="321" spans="1:10">
      <c r="A321">
        <v>3275722</v>
      </c>
      <c r="B321" t="str">
        <v>2025-04-19 20:04:47</v>
      </c>
      <c r="C321" t="str">
        <v>小单32.36  小双35.28  大双32.36</v>
      </c>
      <c r="D321" t="str">
        <v>小双</v>
      </c>
      <c r="E321">
        <v>100</v>
      </c>
      <c r="F321">
        <v>19</v>
      </c>
      <c r="G321" t="str">
        <v>大单</v>
      </c>
      <c r="H321">
        <v>0</v>
      </c>
      <c r="I321">
        <v>-100</v>
      </c>
      <c r="J321" t="str">
        <v>否</v>
      </c>
    </row>
    <row r="322" spans="1:10">
      <c r="A322">
        <v>3275723</v>
      </c>
      <c r="B322" t="str">
        <v>2025-04-19 20:08:18</v>
      </c>
      <c r="C322" t="str">
        <v>小单32.36  小双35.28  大双32.36</v>
      </c>
      <c r="D322" t="str">
        <v>小双</v>
      </c>
      <c r="E322">
        <v>100</v>
      </c>
      <c r="F322">
        <v>11</v>
      </c>
      <c r="G322" t="str">
        <v>小单</v>
      </c>
      <c r="H322">
        <v>152.7392</v>
      </c>
      <c r="I322">
        <v>52.7392</v>
      </c>
      <c r="J322" t="str">
        <v>是</v>
      </c>
    </row>
    <row r="323" spans="1:10">
      <c r="A323">
        <v>3275724</v>
      </c>
      <c r="B323" t="str">
        <v>2025-04-19 20:11:49</v>
      </c>
      <c r="C323" t="str">
        <v>小单32.36  小双35.28  大双32.36</v>
      </c>
      <c r="D323" t="str">
        <v>小双</v>
      </c>
      <c r="E323">
        <v>100</v>
      </c>
      <c r="F323">
        <v>6</v>
      </c>
      <c r="G323" t="str">
        <v>小双</v>
      </c>
      <c r="H323">
        <v>152.7624</v>
      </c>
      <c r="I323">
        <v>52.7624</v>
      </c>
      <c r="J323" t="str">
        <v>是</v>
      </c>
    </row>
    <row r="324" spans="1:10">
      <c r="A324">
        <v>3275725</v>
      </c>
      <c r="B324" t="str">
        <v>2025-04-19 20:15:20</v>
      </c>
      <c r="C324" t="str">
        <v>小单32.36  小双35.28  大双32.36</v>
      </c>
      <c r="D324" t="str">
        <v>小双</v>
      </c>
      <c r="E324">
        <v>100</v>
      </c>
      <c r="F324">
        <v>21</v>
      </c>
      <c r="G324" t="str">
        <v>大单</v>
      </c>
      <c r="H324">
        <v>0</v>
      </c>
      <c r="I324">
        <v>-100</v>
      </c>
      <c r="J324" t="str">
        <v>否</v>
      </c>
    </row>
    <row r="325" spans="1:10">
      <c r="A325">
        <v>3275726</v>
      </c>
      <c r="B325" t="str">
        <v>2025-04-19 20:18:51</v>
      </c>
      <c r="C325" t="str">
        <v>小单32.36  小双35.28  大双32.36</v>
      </c>
      <c r="D325" t="str">
        <v>小双</v>
      </c>
      <c r="E325">
        <v>100</v>
      </c>
      <c r="F325">
        <v>9</v>
      </c>
      <c r="G325" t="str">
        <v>小单</v>
      </c>
      <c r="H325">
        <v>152.7392</v>
      </c>
      <c r="I325">
        <v>52.7392</v>
      </c>
      <c r="J325" t="str">
        <v>是</v>
      </c>
    </row>
    <row r="326" spans="1:10">
      <c r="A326">
        <v>3275727</v>
      </c>
      <c r="B326" t="str">
        <v>2025-04-19 20:22:12</v>
      </c>
      <c r="C326" t="str">
        <v>小单32.36  小双35.28  大双32.36</v>
      </c>
      <c r="D326" t="str">
        <v>小双</v>
      </c>
      <c r="E326">
        <v>100</v>
      </c>
      <c r="F326">
        <v>18</v>
      </c>
      <c r="G326" t="str">
        <v>大双</v>
      </c>
      <c r="H326">
        <v>152.7392</v>
      </c>
      <c r="I326">
        <v>52.7392</v>
      </c>
      <c r="J326" t="str">
        <v>是</v>
      </c>
    </row>
    <row r="327" spans="1:10">
      <c r="A327">
        <v>3275728</v>
      </c>
      <c r="B327" t="str">
        <v>2025-04-19 20:25:42</v>
      </c>
      <c r="C327" t="str">
        <v>小单32.36  小双35.28  大双32.36</v>
      </c>
      <c r="D327" t="str">
        <v>小双</v>
      </c>
      <c r="E327">
        <v>100</v>
      </c>
      <c r="F327">
        <v>18</v>
      </c>
      <c r="G327" t="str">
        <v>大双</v>
      </c>
      <c r="H327">
        <v>152.7392</v>
      </c>
      <c r="I327">
        <v>52.7392</v>
      </c>
      <c r="J327" t="str">
        <v>是</v>
      </c>
    </row>
    <row r="328" spans="1:10">
      <c r="A328">
        <v>3275729</v>
      </c>
      <c r="B328" t="str">
        <v>2025-04-19 20:29:13</v>
      </c>
      <c r="C328" t="str">
        <v>小单32.36  小双35.28  大双32.36</v>
      </c>
      <c r="D328" t="str">
        <v>小双</v>
      </c>
      <c r="E328">
        <v>100</v>
      </c>
      <c r="F328">
        <v>15</v>
      </c>
      <c r="G328" t="str">
        <v>大单</v>
      </c>
      <c r="H328">
        <v>0</v>
      </c>
      <c r="I328">
        <v>-100</v>
      </c>
      <c r="J328" t="str">
        <v>否</v>
      </c>
    </row>
    <row r="329" spans="1:10">
      <c r="A329">
        <v>3275730</v>
      </c>
      <c r="B329" t="str">
        <v>2025-04-19 20:32:44</v>
      </c>
      <c r="C329" t="str">
        <v>大双31.45  小双34.28  大单34.28</v>
      </c>
      <c r="D329" t="str">
        <v>大双</v>
      </c>
      <c r="E329">
        <v>100.01</v>
      </c>
      <c r="F329">
        <v>5</v>
      </c>
      <c r="G329" t="str">
        <v>小单</v>
      </c>
      <c r="H329">
        <v>0</v>
      </c>
      <c r="I329">
        <v>-100.01</v>
      </c>
      <c r="J329" t="str">
        <v>否</v>
      </c>
    </row>
    <row r="330" spans="1:10">
      <c r="A330">
        <v>3275731</v>
      </c>
      <c r="B330" t="str">
        <v>2025-04-19 20:36:15</v>
      </c>
      <c r="C330" t="str">
        <v>大双31.45  小双34.28  大单34.28</v>
      </c>
      <c r="D330" t="str">
        <v>大双</v>
      </c>
      <c r="E330">
        <v>100.01</v>
      </c>
      <c r="F330">
        <v>11</v>
      </c>
      <c r="G330" t="str">
        <v>小单</v>
      </c>
      <c r="H330">
        <v>0</v>
      </c>
      <c r="I330">
        <v>-100.01</v>
      </c>
      <c r="J330" t="str">
        <v>否</v>
      </c>
    </row>
    <row r="331" spans="1:10">
      <c r="A331">
        <v>3275732</v>
      </c>
      <c r="B331" t="str">
        <v>2025-04-19 20:39:46</v>
      </c>
      <c r="C331" t="str">
        <v>小单32.36  大双32.36  大单35.28</v>
      </c>
      <c r="D331" t="str">
        <v>大单</v>
      </c>
      <c r="E331">
        <v>100</v>
      </c>
      <c r="F331">
        <v>7</v>
      </c>
      <c r="G331" t="str">
        <v>小单</v>
      </c>
      <c r="H331">
        <v>152.7392</v>
      </c>
      <c r="I331">
        <v>52.7392</v>
      </c>
      <c r="J331" t="str">
        <v>是</v>
      </c>
    </row>
    <row r="332" spans="1:10">
      <c r="A332">
        <v>3275733</v>
      </c>
      <c r="B332" t="str">
        <v>2025-04-19 20:43:17</v>
      </c>
      <c r="C332" t="str">
        <v>小单32.36  大双32.36  大单35.28</v>
      </c>
      <c r="D332" t="str">
        <v>大单</v>
      </c>
      <c r="E332">
        <v>100</v>
      </c>
      <c r="F332">
        <v>15</v>
      </c>
      <c r="G332" t="str">
        <v>大单</v>
      </c>
      <c r="H332">
        <v>152.7624</v>
      </c>
      <c r="I332">
        <v>52.7624</v>
      </c>
      <c r="J332" t="str">
        <v>是</v>
      </c>
    </row>
    <row r="333" spans="1:10">
      <c r="A333">
        <v>3275734</v>
      </c>
      <c r="B333" t="str">
        <v>2025-04-19 20:46:48</v>
      </c>
      <c r="C333" t="str">
        <v>小单32.36  大双32.36  大单35.28</v>
      </c>
      <c r="D333" t="str">
        <v>大单</v>
      </c>
      <c r="E333">
        <v>100</v>
      </c>
      <c r="F333">
        <v>10</v>
      </c>
      <c r="G333" t="str">
        <v>小双</v>
      </c>
      <c r="H333">
        <v>0</v>
      </c>
      <c r="I333">
        <v>-100</v>
      </c>
      <c r="J333" t="str">
        <v>否</v>
      </c>
    </row>
    <row r="334" spans="1:10">
      <c r="A334">
        <v>3275735</v>
      </c>
      <c r="B334" t="str">
        <v>2025-04-19 20:50:18</v>
      </c>
      <c r="C334" t="str">
        <v>大双31.45  小双34.28  大单34.28</v>
      </c>
      <c r="D334" t="str">
        <v>大双</v>
      </c>
      <c r="E334">
        <v>100.01</v>
      </c>
      <c r="F334">
        <v>12</v>
      </c>
      <c r="G334" t="str">
        <v>小双</v>
      </c>
      <c r="H334">
        <v>148.4324</v>
      </c>
      <c r="I334">
        <v>48.4224</v>
      </c>
      <c r="J334" t="str">
        <v>是</v>
      </c>
    </row>
    <row r="335" spans="1:10">
      <c r="A335">
        <v>3275736</v>
      </c>
      <c r="B335" t="str">
        <v>2025-04-19 20:53:49</v>
      </c>
      <c r="C335" t="str">
        <v>小单32.36  小双35.28  大双32.36</v>
      </c>
      <c r="D335" t="str">
        <v>小双</v>
      </c>
      <c r="E335">
        <v>100</v>
      </c>
      <c r="F335">
        <v>8</v>
      </c>
      <c r="G335" t="str">
        <v>小双</v>
      </c>
      <c r="H335">
        <v>152.7624</v>
      </c>
      <c r="I335">
        <v>52.7624</v>
      </c>
      <c r="J335" t="str">
        <v>是</v>
      </c>
    </row>
    <row r="336" spans="1:10">
      <c r="A336">
        <v>3275737</v>
      </c>
      <c r="B336" t="str">
        <v>2025-04-19 20:57:20</v>
      </c>
      <c r="C336" t="str">
        <v>小单32.36  小双35.28  大双32.36</v>
      </c>
      <c r="D336" t="str">
        <v>小双</v>
      </c>
      <c r="E336">
        <v>100</v>
      </c>
      <c r="F336">
        <v>19</v>
      </c>
      <c r="G336" t="str">
        <v>大单</v>
      </c>
      <c r="H336">
        <v>0</v>
      </c>
      <c r="I336">
        <v>-100</v>
      </c>
      <c r="J336" t="str">
        <v>否</v>
      </c>
    </row>
    <row r="337" spans="1:10">
      <c r="A337">
        <v>3275738</v>
      </c>
      <c r="B337" t="str">
        <v>2025-04-19 21:00:41</v>
      </c>
      <c r="C337" t="str">
        <v>小单32.36  小双35.28  大双32.36</v>
      </c>
      <c r="D337" t="str">
        <v>小双</v>
      </c>
      <c r="E337">
        <v>100</v>
      </c>
      <c r="F337">
        <v>13</v>
      </c>
      <c r="G337" t="str">
        <v>小单</v>
      </c>
      <c r="H337">
        <v>0</v>
      </c>
      <c r="I337">
        <v>-100</v>
      </c>
      <c r="J337" t="str">
        <v>否</v>
      </c>
    </row>
    <row r="338" spans="1:10">
      <c r="A338">
        <v>3275739</v>
      </c>
      <c r="B338" t="str">
        <v>2025-04-19 21:04:12</v>
      </c>
      <c r="C338" t="str">
        <v>小单32.36  小双35.28  大双32.36</v>
      </c>
      <c r="D338" t="str">
        <v>小双</v>
      </c>
      <c r="E338">
        <v>100</v>
      </c>
      <c r="F338">
        <v>13</v>
      </c>
      <c r="G338" t="str">
        <v>小单</v>
      </c>
      <c r="H338">
        <v>0</v>
      </c>
      <c r="I338">
        <v>-100</v>
      </c>
      <c r="J338" t="str">
        <v>否</v>
      </c>
    </row>
    <row r="339" spans="1:10">
      <c r="A339">
        <v>3275740</v>
      </c>
      <c r="B339" t="str">
        <v>2025-04-19 21:07:43</v>
      </c>
      <c r="C339" t="str">
        <v>小单31.45  小双34.28  大单34.28</v>
      </c>
      <c r="D339" t="str">
        <v>小单</v>
      </c>
      <c r="E339">
        <v>100.01</v>
      </c>
      <c r="F339">
        <v>12</v>
      </c>
      <c r="G339" t="str">
        <v>小双</v>
      </c>
      <c r="H339">
        <v>148.4324</v>
      </c>
      <c r="I339">
        <v>48.4224</v>
      </c>
      <c r="J339" t="str">
        <v>是</v>
      </c>
    </row>
    <row r="340" spans="1:10">
      <c r="A340">
        <v>3275741</v>
      </c>
      <c r="B340" t="str">
        <v>2025-04-19 21:11:13</v>
      </c>
      <c r="C340" t="str">
        <v>小单31.45  小双34.28  大单34.28</v>
      </c>
      <c r="D340" t="str">
        <v>小单</v>
      </c>
      <c r="E340">
        <v>100.01</v>
      </c>
      <c r="F340">
        <v>8</v>
      </c>
      <c r="G340" t="str">
        <v>小双</v>
      </c>
      <c r="H340">
        <v>148.4324</v>
      </c>
      <c r="I340">
        <v>48.4224</v>
      </c>
      <c r="J340" t="str">
        <v>是</v>
      </c>
    </row>
    <row r="341" spans="1:10">
      <c r="A341">
        <v>3275742</v>
      </c>
      <c r="B341" t="str">
        <v>2025-04-19 21:14:44</v>
      </c>
      <c r="C341" t="str">
        <v>小单31.45  小双34.28  大单34.28</v>
      </c>
      <c r="D341" t="str">
        <v>小单</v>
      </c>
      <c r="E341">
        <v>100.01</v>
      </c>
      <c r="F341">
        <v>18</v>
      </c>
      <c r="G341" t="str">
        <v>大双</v>
      </c>
      <c r="H341">
        <v>0</v>
      </c>
      <c r="I341">
        <v>-100.01</v>
      </c>
      <c r="J341" t="str">
        <v>否</v>
      </c>
    </row>
    <row r="342" spans="1:10">
      <c r="A342">
        <v>3275743</v>
      </c>
      <c r="B342" t="str">
        <v>2025-04-19 21:18:15</v>
      </c>
      <c r="C342" t="str">
        <v>小单32.36  小双35.28  大双32.36</v>
      </c>
      <c r="D342" t="str">
        <v>小双</v>
      </c>
      <c r="E342">
        <v>100</v>
      </c>
      <c r="F342">
        <v>8</v>
      </c>
      <c r="G342" t="str">
        <v>小双</v>
      </c>
      <c r="H342">
        <v>152.7624</v>
      </c>
      <c r="I342">
        <v>52.7624</v>
      </c>
      <c r="J342" t="str">
        <v>是</v>
      </c>
    </row>
    <row r="343" spans="1:10">
      <c r="A343">
        <v>3275744</v>
      </c>
      <c r="B343" t="str">
        <v>2025-04-19 21:21:46</v>
      </c>
      <c r="C343" t="str">
        <v>小单32.36  小双35.28  大双32.36</v>
      </c>
      <c r="D343" t="str">
        <v>小双</v>
      </c>
      <c r="E343">
        <v>100</v>
      </c>
      <c r="F343">
        <v>7</v>
      </c>
      <c r="G343" t="str">
        <v>小单</v>
      </c>
      <c r="H343">
        <v>152.7392</v>
      </c>
      <c r="I343">
        <v>52.7392</v>
      </c>
      <c r="J343" t="str">
        <v>是</v>
      </c>
    </row>
    <row r="344" spans="1:10">
      <c r="A344">
        <v>3275745</v>
      </c>
      <c r="B344" t="str">
        <v>2025-04-19 21:25:17</v>
      </c>
      <c r="C344" t="str">
        <v>小单31.45  小双34.28  大单34.28</v>
      </c>
      <c r="D344" t="str">
        <v>小单</v>
      </c>
      <c r="E344">
        <v>100.01</v>
      </c>
      <c r="F344">
        <v>9</v>
      </c>
      <c r="G344" t="str">
        <v>小单</v>
      </c>
      <c r="H344">
        <v>148.444</v>
      </c>
      <c r="I344">
        <v>48.434</v>
      </c>
      <c r="J344" t="str">
        <v>是</v>
      </c>
    </row>
    <row r="345" spans="1:10">
      <c r="A345">
        <v>3275746</v>
      </c>
      <c r="B345" t="str">
        <v>2025-04-19 21:28:48</v>
      </c>
      <c r="C345" t="str">
        <v>小单31.45  小双34.28  大单34.28</v>
      </c>
      <c r="D345" t="str">
        <v>小单</v>
      </c>
      <c r="E345">
        <v>100.01</v>
      </c>
      <c r="F345">
        <v>8</v>
      </c>
      <c r="G345" t="str">
        <v>小双</v>
      </c>
      <c r="H345">
        <v>148.4324</v>
      </c>
      <c r="I345">
        <v>48.4224</v>
      </c>
      <c r="J345" t="str">
        <v>是</v>
      </c>
    </row>
    <row r="346" spans="1:10">
      <c r="A346">
        <v>3275747</v>
      </c>
      <c r="B346" t="str">
        <v>2025-04-19 21:32:19</v>
      </c>
      <c r="C346" t="str">
        <v>小单31.45  小双34.28  大单34.28</v>
      </c>
      <c r="D346" t="str">
        <v>小单</v>
      </c>
      <c r="E346">
        <v>100.01</v>
      </c>
      <c r="F346">
        <v>7</v>
      </c>
      <c r="G346" t="str">
        <v>小单</v>
      </c>
      <c r="H346">
        <v>148.444</v>
      </c>
      <c r="I346">
        <v>48.434</v>
      </c>
      <c r="J346" t="str">
        <v>是</v>
      </c>
    </row>
    <row r="347" spans="1:10">
      <c r="A347">
        <v>3275748</v>
      </c>
      <c r="B347" t="str">
        <v>2025-04-19 21:35:49</v>
      </c>
      <c r="C347" t="str">
        <v>小单31.45  小双34.28  大单34.28</v>
      </c>
      <c r="D347" t="str">
        <v>小单</v>
      </c>
      <c r="E347">
        <v>100.01</v>
      </c>
      <c r="F347">
        <v>19</v>
      </c>
      <c r="G347" t="str">
        <v>大单</v>
      </c>
      <c r="H347">
        <v>148.4324</v>
      </c>
      <c r="I347">
        <v>48.4224</v>
      </c>
      <c r="J347" t="str">
        <v>是</v>
      </c>
    </row>
    <row r="348" spans="1:10">
      <c r="A348">
        <v>3275749</v>
      </c>
      <c r="B348" t="str">
        <v>2025-04-19 21:39:20</v>
      </c>
      <c r="C348" t="str">
        <v>小单31.45  小双34.28  大单34.28</v>
      </c>
      <c r="D348" t="str">
        <v>小单</v>
      </c>
      <c r="E348">
        <v>100.01</v>
      </c>
      <c r="F348">
        <v>11</v>
      </c>
      <c r="G348" t="str">
        <v>小单</v>
      </c>
      <c r="H348">
        <v>148.444</v>
      </c>
      <c r="I348">
        <v>48.434</v>
      </c>
      <c r="J348" t="str">
        <v>是</v>
      </c>
    </row>
    <row r="349" spans="1:10">
      <c r="A349">
        <v>3275750</v>
      </c>
      <c r="B349" t="str">
        <v>2025-04-19 21:42:41</v>
      </c>
      <c r="C349" t="str">
        <v>小单31.45  小双34.28  大单34.28</v>
      </c>
      <c r="D349" t="str">
        <v>小单</v>
      </c>
      <c r="E349">
        <v>100.01</v>
      </c>
      <c r="F349">
        <v>16</v>
      </c>
      <c r="G349" t="str">
        <v>大双</v>
      </c>
      <c r="H349">
        <v>0</v>
      </c>
      <c r="I349">
        <v>-100.01</v>
      </c>
      <c r="J349" t="str">
        <v>否</v>
      </c>
    </row>
    <row r="350" spans="1:10">
      <c r="A350">
        <v>3275751</v>
      </c>
      <c r="B350" t="str">
        <v>2025-04-19 21:46:12</v>
      </c>
      <c r="C350" t="str">
        <v>小单31.45  小双34.28  大单34.28</v>
      </c>
      <c r="D350" t="str">
        <v>小单</v>
      </c>
      <c r="E350">
        <v>100.01</v>
      </c>
      <c r="F350">
        <v>21</v>
      </c>
      <c r="G350" t="str">
        <v>大单</v>
      </c>
      <c r="H350">
        <v>148.4324</v>
      </c>
      <c r="I350">
        <v>48.4224</v>
      </c>
      <c r="J350" t="str">
        <v>是</v>
      </c>
    </row>
    <row r="351" spans="1:10">
      <c r="A351">
        <v>3275752</v>
      </c>
      <c r="B351" t="str">
        <v>2025-04-19 21:49:43</v>
      </c>
      <c r="C351" t="str">
        <v>小单31.45  小双34.28  大单34.28</v>
      </c>
      <c r="D351" t="str">
        <v>小单</v>
      </c>
      <c r="E351">
        <v>100.01</v>
      </c>
      <c r="F351">
        <v>18</v>
      </c>
      <c r="G351" t="str">
        <v>大双</v>
      </c>
      <c r="H351">
        <v>0</v>
      </c>
      <c r="I351">
        <v>-100.01</v>
      </c>
      <c r="J351" t="str">
        <v>否</v>
      </c>
    </row>
    <row r="352" spans="1:10">
      <c r="A352">
        <v>3275753</v>
      </c>
      <c r="B352" t="str">
        <v>2025-04-19 21:53:14</v>
      </c>
      <c r="C352" t="str">
        <v>小单31.45  小双34.28  大单34.28</v>
      </c>
      <c r="D352" t="str">
        <v>小单</v>
      </c>
      <c r="E352">
        <v>100.01</v>
      </c>
      <c r="F352">
        <v>15</v>
      </c>
      <c r="G352" t="str">
        <v>大单</v>
      </c>
      <c r="H352">
        <v>148.4324</v>
      </c>
      <c r="I352">
        <v>48.4224</v>
      </c>
      <c r="J352" t="str">
        <v>是</v>
      </c>
    </row>
    <row r="353" spans="1:10">
      <c r="A353">
        <v>3275754</v>
      </c>
      <c r="B353" t="str">
        <v>2025-04-19 21:56:44</v>
      </c>
      <c r="C353" t="str">
        <v>小单31.45  小双34.28  大单34.28</v>
      </c>
      <c r="D353" t="str">
        <v>小单</v>
      </c>
      <c r="E353">
        <v>100.01</v>
      </c>
      <c r="F353">
        <v>12</v>
      </c>
      <c r="G353" t="str">
        <v>小双</v>
      </c>
      <c r="H353">
        <v>148.4324</v>
      </c>
      <c r="I353">
        <v>48.4224</v>
      </c>
      <c r="J353" t="str">
        <v>是</v>
      </c>
    </row>
    <row r="354" spans="1:10">
      <c r="A354">
        <v>3275755</v>
      </c>
      <c r="B354" t="str">
        <v>2025-04-19 22:00:15</v>
      </c>
      <c r="C354" t="str">
        <v>小单31.45  小双34.28  大单34.28</v>
      </c>
      <c r="D354" t="str">
        <v>小单</v>
      </c>
      <c r="E354">
        <v>100.01</v>
      </c>
      <c r="F354">
        <v>16</v>
      </c>
      <c r="G354" t="str">
        <v>大双</v>
      </c>
      <c r="H354">
        <v>0</v>
      </c>
      <c r="I354">
        <v>-100.01</v>
      </c>
      <c r="J354" t="str">
        <v>否</v>
      </c>
    </row>
    <row r="355" spans="1:10">
      <c r="A355">
        <v>3275756</v>
      </c>
      <c r="B355" t="str">
        <v>2025-04-19 22:03:46</v>
      </c>
      <c r="C355" t="str">
        <v>小单31.45  小双34.28  大单34.28</v>
      </c>
      <c r="D355" t="str">
        <v>小单</v>
      </c>
      <c r="E355">
        <v>100.01</v>
      </c>
      <c r="F355">
        <v>9</v>
      </c>
      <c r="G355" t="str">
        <v>小单</v>
      </c>
      <c r="H355">
        <v>148.444</v>
      </c>
      <c r="I355">
        <v>48.434</v>
      </c>
      <c r="J355" t="str">
        <v>是</v>
      </c>
    </row>
    <row r="356" spans="1:10">
      <c r="A356">
        <v>3275757</v>
      </c>
      <c r="B356" t="str">
        <v>2025-04-19 22:07:17</v>
      </c>
      <c r="C356" t="str">
        <v>小单31.45  小双34.28  大单34.28</v>
      </c>
      <c r="D356" t="str">
        <v>小单</v>
      </c>
      <c r="E356">
        <v>100.01</v>
      </c>
      <c r="F356">
        <v>16</v>
      </c>
      <c r="G356" t="str">
        <v>大双</v>
      </c>
      <c r="H356">
        <v>0</v>
      </c>
      <c r="I356">
        <v>-100.01</v>
      </c>
      <c r="J356" t="str">
        <v>否</v>
      </c>
    </row>
    <row r="357" spans="1:10">
      <c r="A357">
        <v>3275758</v>
      </c>
      <c r="B357" t="str">
        <v>2025-04-19 22:10:48</v>
      </c>
      <c r="C357" t="str">
        <v>小单32.36  小双35.28  大双32.36</v>
      </c>
      <c r="D357" t="str">
        <v>小双</v>
      </c>
      <c r="E357">
        <v>100</v>
      </c>
      <c r="F357">
        <v>11</v>
      </c>
      <c r="G357" t="str">
        <v>小单</v>
      </c>
      <c r="H357">
        <v>152.7392</v>
      </c>
      <c r="I357">
        <v>52.7392</v>
      </c>
      <c r="J357" t="str">
        <v>是</v>
      </c>
    </row>
    <row r="358" spans="1:10">
      <c r="A358">
        <v>3275759</v>
      </c>
      <c r="B358" t="str">
        <v>2025-04-19 22:14:19</v>
      </c>
      <c r="C358" t="str">
        <v>小单32.36  小双35.28  大双32.36</v>
      </c>
      <c r="D358" t="str">
        <v>小双</v>
      </c>
      <c r="E358">
        <v>100</v>
      </c>
      <c r="F358">
        <v>14</v>
      </c>
      <c r="G358" t="str">
        <v>大双</v>
      </c>
      <c r="H358">
        <v>0</v>
      </c>
      <c r="I358">
        <v>-100</v>
      </c>
      <c r="J358" t="str">
        <v>否</v>
      </c>
    </row>
    <row r="359" spans="1:10">
      <c r="A359">
        <v>3275760</v>
      </c>
      <c r="B359" t="str">
        <v>2025-04-19 22:17:50</v>
      </c>
      <c r="C359" t="str">
        <v>小单32.36  小双35.28  大双32.36</v>
      </c>
      <c r="D359" t="str">
        <v>小双</v>
      </c>
      <c r="E359">
        <v>100</v>
      </c>
      <c r="F359">
        <v>13</v>
      </c>
      <c r="G359" t="str">
        <v>小单</v>
      </c>
      <c r="H359">
        <v>0</v>
      </c>
      <c r="I359">
        <v>-100</v>
      </c>
      <c r="J359" t="str">
        <v>否</v>
      </c>
    </row>
    <row r="360" spans="1:10">
      <c r="A360">
        <v>3275761</v>
      </c>
      <c r="B360" t="str">
        <v>2025-04-19 22:21:21</v>
      </c>
      <c r="C360" t="str">
        <v>小单31.45  小双34.28  大单34.28</v>
      </c>
      <c r="D360" t="str">
        <v>小单</v>
      </c>
      <c r="E360">
        <v>100.01</v>
      </c>
      <c r="F360">
        <v>19</v>
      </c>
      <c r="G360" t="str">
        <v>大单</v>
      </c>
      <c r="H360">
        <v>148.4324</v>
      </c>
      <c r="I360">
        <v>48.4224</v>
      </c>
      <c r="J360" t="str">
        <v>是</v>
      </c>
    </row>
    <row r="361" spans="1:10">
      <c r="A361">
        <v>3275762</v>
      </c>
      <c r="B361" t="str">
        <v>2025-04-19 22:24:41</v>
      </c>
      <c r="C361" t="str">
        <v>小单31.45  小双34.28  大单34.28</v>
      </c>
      <c r="D361" t="str">
        <v>小单</v>
      </c>
      <c r="E361">
        <v>100.01</v>
      </c>
      <c r="F361">
        <v>16</v>
      </c>
      <c r="G361" t="str">
        <v>大双</v>
      </c>
      <c r="H361">
        <v>0</v>
      </c>
      <c r="I361">
        <v>-100.01</v>
      </c>
      <c r="J361" t="str">
        <v>否</v>
      </c>
    </row>
    <row r="362" spans="1:10">
      <c r="A362">
        <v>3275763</v>
      </c>
      <c r="B362" t="str">
        <v>2025-04-19 22:28:12</v>
      </c>
      <c r="C362" t="str">
        <v>小单31.45  小双34.28  大单34.28</v>
      </c>
      <c r="D362" t="str">
        <v>小单</v>
      </c>
      <c r="E362">
        <v>100.01</v>
      </c>
      <c r="F362">
        <v>13</v>
      </c>
      <c r="G362" t="str">
        <v>小单</v>
      </c>
      <c r="H362">
        <v>0</v>
      </c>
      <c r="I362">
        <v>-100.01</v>
      </c>
      <c r="J362" t="str">
        <v>否</v>
      </c>
    </row>
    <row r="363" spans="1:10">
      <c r="A363">
        <v>3275764</v>
      </c>
      <c r="B363" t="str">
        <v>2025-04-19 22:31:43</v>
      </c>
      <c r="C363" t="str">
        <v>小单31.45  小双34.28  大单34.28</v>
      </c>
      <c r="D363" t="str">
        <v>小单</v>
      </c>
      <c r="E363">
        <v>100.01</v>
      </c>
      <c r="F363">
        <v>14</v>
      </c>
      <c r="G363" t="str">
        <v>大双</v>
      </c>
      <c r="H363">
        <v>0</v>
      </c>
      <c r="I363">
        <v>-100.01</v>
      </c>
      <c r="J363" t="str">
        <v>否</v>
      </c>
    </row>
    <row r="364" spans="1:10">
      <c r="A364">
        <v>3275765</v>
      </c>
      <c r="B364" t="str">
        <v>2025-04-19 22:35:14</v>
      </c>
      <c r="C364" t="str">
        <v>小单32.36  小双35.28  大双32.36</v>
      </c>
      <c r="D364" t="str">
        <v>小双</v>
      </c>
      <c r="E364">
        <v>100</v>
      </c>
      <c r="F364">
        <v>8</v>
      </c>
      <c r="G364" t="str">
        <v>小双</v>
      </c>
      <c r="H364">
        <v>152.7624</v>
      </c>
      <c r="I364">
        <v>52.7624</v>
      </c>
      <c r="J364" t="str">
        <v>是</v>
      </c>
    </row>
    <row r="365" spans="1:10">
      <c r="A365">
        <v>3275766</v>
      </c>
      <c r="B365" t="str">
        <v>2025-04-19 22:38:45</v>
      </c>
      <c r="C365" t="str">
        <v>小单32.36  小双35.28  大双32.36</v>
      </c>
      <c r="D365" t="str">
        <v>小双</v>
      </c>
      <c r="E365">
        <v>100</v>
      </c>
      <c r="F365">
        <v>14</v>
      </c>
      <c r="G365" t="str">
        <v>大双</v>
      </c>
      <c r="H365">
        <v>0</v>
      </c>
      <c r="I365">
        <v>-100</v>
      </c>
      <c r="J365" t="str">
        <v>否</v>
      </c>
    </row>
    <row r="366" spans="1:10">
      <c r="A366">
        <v>3275767</v>
      </c>
      <c r="B366" t="str">
        <v>2025-04-19 22:42:16</v>
      </c>
      <c r="C366" t="str">
        <v>大双31.45  小双34.28  大单34.28</v>
      </c>
      <c r="D366" t="str">
        <v>大双</v>
      </c>
      <c r="E366">
        <v>100.01</v>
      </c>
      <c r="F366">
        <v>5</v>
      </c>
      <c r="G366" t="str">
        <v>小单</v>
      </c>
      <c r="H366">
        <v>0</v>
      </c>
      <c r="I366">
        <v>-100.01</v>
      </c>
      <c r="J366" t="str">
        <v>否</v>
      </c>
    </row>
    <row r="367" spans="1:10">
      <c r="A367">
        <v>3275768</v>
      </c>
      <c r="B367" t="str">
        <v>2025-04-19 22:45:46</v>
      </c>
      <c r="C367" t="str">
        <v>小单31.45  小双34.28  大单34.28</v>
      </c>
      <c r="D367" t="str">
        <v>小单</v>
      </c>
      <c r="E367">
        <v>100.01</v>
      </c>
      <c r="F367">
        <v>19</v>
      </c>
      <c r="G367" t="str">
        <v>大单</v>
      </c>
      <c r="H367">
        <v>148.4324</v>
      </c>
      <c r="I367">
        <v>48.4224</v>
      </c>
      <c r="J367" t="str">
        <v>是</v>
      </c>
    </row>
    <row r="368" spans="1:10">
      <c r="A368">
        <v>3275769</v>
      </c>
      <c r="B368" t="str">
        <v>2025-04-19 22:49:17</v>
      </c>
      <c r="C368" t="str">
        <v>小单32.36  大双32.36  大单35.28</v>
      </c>
      <c r="D368" t="str">
        <v>大单</v>
      </c>
      <c r="E368">
        <v>100</v>
      </c>
      <c r="F368">
        <v>7</v>
      </c>
      <c r="G368" t="str">
        <v>小单</v>
      </c>
      <c r="H368">
        <v>152.7392</v>
      </c>
      <c r="I368">
        <v>52.7392</v>
      </c>
      <c r="J368" t="str">
        <v>是</v>
      </c>
    </row>
    <row r="369" spans="1:10">
      <c r="A369">
        <v>3275770</v>
      </c>
      <c r="B369" t="str">
        <v>2025-04-19 22:52:48</v>
      </c>
      <c r="C369" t="str">
        <v>小单32.36  大双32.36  大单35.28</v>
      </c>
      <c r="D369" t="str">
        <v>大单</v>
      </c>
      <c r="E369">
        <v>100</v>
      </c>
      <c r="F369">
        <v>16</v>
      </c>
      <c r="G369" t="str">
        <v>大双</v>
      </c>
      <c r="H369">
        <v>152.7392</v>
      </c>
      <c r="I369">
        <v>52.7392</v>
      </c>
      <c r="J369" t="str">
        <v>是</v>
      </c>
    </row>
    <row r="370" spans="1:10">
      <c r="A370">
        <v>3275771</v>
      </c>
      <c r="B370" t="str">
        <v>2025-04-19 22:56:19</v>
      </c>
      <c r="C370" t="str">
        <v>小单32.36  大双32.36  大单35.28</v>
      </c>
      <c r="D370" t="str">
        <v>大单</v>
      </c>
      <c r="E370">
        <v>100</v>
      </c>
      <c r="F370">
        <v>16</v>
      </c>
      <c r="G370" t="str">
        <v>大双</v>
      </c>
      <c r="H370">
        <v>152.7392</v>
      </c>
      <c r="I370">
        <v>52.7392</v>
      </c>
      <c r="J370" t="str">
        <v>是</v>
      </c>
    </row>
    <row r="371" spans="1:10">
      <c r="A371">
        <v>3275772</v>
      </c>
      <c r="B371" t="str">
        <v>2025-04-19 22:59:50</v>
      </c>
      <c r="C371" t="str">
        <v>小单32.36  大双32.36  大单35.28</v>
      </c>
      <c r="D371" t="str">
        <v>大单</v>
      </c>
      <c r="E371">
        <v>100</v>
      </c>
      <c r="F371">
        <v>9</v>
      </c>
      <c r="G371" t="str">
        <v>小单</v>
      </c>
      <c r="H371">
        <v>152.7392</v>
      </c>
      <c r="I371">
        <v>52.7392</v>
      </c>
      <c r="J371" t="str">
        <v>是</v>
      </c>
    </row>
    <row r="372" spans="1:10">
      <c r="A372">
        <v>3275773</v>
      </c>
      <c r="B372" t="str">
        <v>2025-04-19 23:03:21</v>
      </c>
      <c r="C372" t="str">
        <v>小单32.36  大双32.36  大单35.28</v>
      </c>
      <c r="D372" t="str">
        <v>大单</v>
      </c>
      <c r="E372">
        <v>100</v>
      </c>
      <c r="F372">
        <v>16</v>
      </c>
      <c r="G372" t="str">
        <v>大双</v>
      </c>
      <c r="H372">
        <v>152.7392</v>
      </c>
      <c r="I372">
        <v>52.7392</v>
      </c>
      <c r="J372" t="str">
        <v>是</v>
      </c>
    </row>
    <row r="373" spans="1:10">
      <c r="A373">
        <v>3275774</v>
      </c>
      <c r="B373" t="str">
        <v>2025-04-19 23:06:42</v>
      </c>
      <c r="C373" t="str">
        <v>大双31.45  小双34.28  大单34.28</v>
      </c>
      <c r="D373" t="str">
        <v>大双</v>
      </c>
      <c r="E373">
        <v>100.01</v>
      </c>
      <c r="F373">
        <v>16</v>
      </c>
      <c r="G373" t="str">
        <v>大双</v>
      </c>
      <c r="H373">
        <v>148.444</v>
      </c>
      <c r="I373">
        <v>48.434</v>
      </c>
      <c r="J373" t="str">
        <v>是</v>
      </c>
    </row>
    <row r="374" spans="1:10">
      <c r="A374">
        <v>3275775</v>
      </c>
      <c r="B374" t="str">
        <v>2025-04-19 23:10:13</v>
      </c>
      <c r="C374" t="str">
        <v>大双31.45  小双34.28  大单34.28</v>
      </c>
      <c r="D374" t="str">
        <v>大双</v>
      </c>
      <c r="E374">
        <v>100.01</v>
      </c>
      <c r="F374">
        <v>5</v>
      </c>
      <c r="G374" t="str">
        <v>小单</v>
      </c>
      <c r="H374">
        <v>0</v>
      </c>
      <c r="I374">
        <v>-100.01</v>
      </c>
      <c r="J374" t="str">
        <v>否</v>
      </c>
    </row>
    <row r="375" spans="1:10">
      <c r="A375">
        <v>3275776</v>
      </c>
      <c r="B375" t="str">
        <v>2025-04-19 23:13:43</v>
      </c>
      <c r="C375" t="str">
        <v>大双31.45  小双34.28  大单34.28</v>
      </c>
      <c r="D375" t="str">
        <v>大双</v>
      </c>
      <c r="E375">
        <v>100.01</v>
      </c>
      <c r="F375">
        <v>14</v>
      </c>
      <c r="G375" t="str">
        <v>大双</v>
      </c>
      <c r="H375">
        <v>0</v>
      </c>
      <c r="I375">
        <v>-100.01</v>
      </c>
      <c r="J375" t="str">
        <v>否</v>
      </c>
    </row>
    <row r="376" spans="1:10">
      <c r="A376">
        <v>3275777</v>
      </c>
      <c r="B376" t="str">
        <v>2025-04-19 23:17:14</v>
      </c>
      <c r="C376" t="str">
        <v>大双31.45  小双34.28  大单34.28</v>
      </c>
      <c r="D376" t="str">
        <v>大双</v>
      </c>
      <c r="E376">
        <v>100.01</v>
      </c>
      <c r="F376">
        <v>11</v>
      </c>
      <c r="G376" t="str">
        <v>小单</v>
      </c>
      <c r="H376">
        <v>0</v>
      </c>
      <c r="I376">
        <v>-100.01</v>
      </c>
      <c r="J376" t="str">
        <v>否</v>
      </c>
    </row>
    <row r="377" spans="1:10">
      <c r="A377">
        <v>3275778</v>
      </c>
      <c r="B377" t="str">
        <v>2025-04-19 23:20:45</v>
      </c>
      <c r="C377" t="str">
        <v>大双31.45  小双34.28  大单34.28</v>
      </c>
      <c r="D377" t="str">
        <v>大双</v>
      </c>
      <c r="E377">
        <v>100.01</v>
      </c>
      <c r="F377">
        <v>15</v>
      </c>
      <c r="G377" t="str">
        <v>大单</v>
      </c>
      <c r="H377">
        <v>148.4324</v>
      </c>
      <c r="I377">
        <v>48.4224</v>
      </c>
      <c r="J377" t="str">
        <v>是</v>
      </c>
    </row>
    <row r="378" spans="1:10">
      <c r="A378">
        <v>3275779</v>
      </c>
      <c r="B378" t="str">
        <v>2025-04-19 23:24:16</v>
      </c>
      <c r="C378" t="str">
        <v>大双31.45  小双34.28  大单34.28</v>
      </c>
      <c r="D378" t="str">
        <v>大双</v>
      </c>
      <c r="E378">
        <v>100.01</v>
      </c>
      <c r="F378">
        <v>8</v>
      </c>
      <c r="G378" t="str">
        <v>小双</v>
      </c>
      <c r="H378">
        <v>148.4324</v>
      </c>
      <c r="I378">
        <v>48.4224</v>
      </c>
      <c r="J378" t="str">
        <v>是</v>
      </c>
    </row>
    <row r="379" spans="1:10">
      <c r="A379">
        <v>3275780</v>
      </c>
      <c r="B379" t="str">
        <v>2025-04-19 23:27:47</v>
      </c>
      <c r="C379" t="str">
        <v>大双31.45  小双34.28  大单34.28</v>
      </c>
      <c r="D379" t="str">
        <v>大双</v>
      </c>
      <c r="E379">
        <v>100.01</v>
      </c>
      <c r="F379">
        <v>9</v>
      </c>
      <c r="G379" t="str">
        <v>小单</v>
      </c>
      <c r="H379">
        <v>0</v>
      </c>
      <c r="I379">
        <v>-100.01</v>
      </c>
      <c r="J379" t="str">
        <v>否</v>
      </c>
    </row>
    <row r="380" spans="1:10">
      <c r="A380">
        <v>3275781</v>
      </c>
      <c r="B380" t="str">
        <v>2025-04-19 23:31:18</v>
      </c>
      <c r="C380" t="str">
        <v>小单32.36  大双32.36  大单35.28</v>
      </c>
      <c r="D380" t="str">
        <v>大单</v>
      </c>
      <c r="E380">
        <v>100</v>
      </c>
      <c r="F380">
        <v>13</v>
      </c>
      <c r="G380" t="str">
        <v>小单</v>
      </c>
      <c r="H380">
        <v>0</v>
      </c>
      <c r="I380">
        <v>-100</v>
      </c>
      <c r="J380" t="str">
        <v>否</v>
      </c>
    </row>
    <row r="381" spans="1:10">
      <c r="A381">
        <v>3275782</v>
      </c>
      <c r="B381" t="str">
        <v>2025-04-19 23:34:49</v>
      </c>
      <c r="C381" t="str">
        <v>小单32.36  大双32.36  大单35.28</v>
      </c>
      <c r="D381" t="str">
        <v>大单</v>
      </c>
      <c r="E381">
        <v>100</v>
      </c>
      <c r="F381">
        <v>10</v>
      </c>
      <c r="G381" t="str">
        <v>小双</v>
      </c>
      <c r="H381">
        <v>0</v>
      </c>
      <c r="I381">
        <v>-100</v>
      </c>
      <c r="J381" t="str">
        <v>否</v>
      </c>
    </row>
    <row r="382" spans="1:10">
      <c r="A382">
        <v>3275783</v>
      </c>
      <c r="B382" t="str">
        <v>2025-04-19 23:38:20</v>
      </c>
      <c r="C382" t="str">
        <v>小单31.45  小双34.28  大单34.28</v>
      </c>
      <c r="D382" t="str">
        <v>小单</v>
      </c>
      <c r="E382">
        <v>100.01</v>
      </c>
      <c r="F382">
        <v>20</v>
      </c>
      <c r="G382" t="str">
        <v>大双</v>
      </c>
      <c r="H382">
        <v>0</v>
      </c>
      <c r="I382">
        <v>-100.01</v>
      </c>
      <c r="J382" t="str">
        <v>否</v>
      </c>
    </row>
    <row r="383" spans="1:10">
      <c r="A383">
        <v>3275784</v>
      </c>
      <c r="B383" t="str">
        <v>2025-04-19 23:41:50</v>
      </c>
      <c r="C383" t="str">
        <v>大双31.45  小双34.28  大单34.28</v>
      </c>
      <c r="D383" t="str">
        <v>大双</v>
      </c>
      <c r="E383">
        <v>100.01</v>
      </c>
      <c r="F383">
        <v>7</v>
      </c>
      <c r="G383" t="str">
        <v>小单</v>
      </c>
      <c r="H383">
        <v>0</v>
      </c>
      <c r="I383">
        <v>-100.01</v>
      </c>
      <c r="J383" t="str">
        <v>否</v>
      </c>
    </row>
    <row r="384" spans="1:10">
      <c r="A384">
        <v>3275785</v>
      </c>
      <c r="B384" t="str">
        <v>2025-04-19 23:45:11</v>
      </c>
      <c r="C384" t="str">
        <v>小单31.45  小双34.28  大单34.28</v>
      </c>
      <c r="D384" t="str">
        <v>小单</v>
      </c>
      <c r="E384">
        <v>100.01</v>
      </c>
      <c r="F384">
        <v>17</v>
      </c>
      <c r="G384" t="str">
        <v>大单</v>
      </c>
      <c r="H384">
        <v>148.4324</v>
      </c>
      <c r="I384">
        <v>48.4224</v>
      </c>
      <c r="J384" t="str">
        <v>是</v>
      </c>
    </row>
    <row r="385" spans="1:10">
      <c r="A385">
        <v>3275786</v>
      </c>
      <c r="B385" t="str">
        <v>2025-04-19 23:48:42</v>
      </c>
      <c r="C385" t="str">
        <v>小单32.36  大双32.36  大单35.28</v>
      </c>
      <c r="D385" t="str">
        <v>大单</v>
      </c>
      <c r="E385">
        <v>100</v>
      </c>
      <c r="F385">
        <v>10</v>
      </c>
      <c r="G385" t="str">
        <v>小双</v>
      </c>
      <c r="H385">
        <v>0</v>
      </c>
      <c r="I385">
        <v>-100</v>
      </c>
      <c r="J385" t="str">
        <v>否</v>
      </c>
    </row>
    <row r="386" spans="1:10">
      <c r="A386">
        <v>3275787</v>
      </c>
      <c r="B386" t="str">
        <v>2025-04-19 23:52:13</v>
      </c>
      <c r="C386" t="str">
        <v>小单32.36  小双35.28  大双32.36</v>
      </c>
      <c r="D386" t="str">
        <v>小双</v>
      </c>
      <c r="E386">
        <v>100</v>
      </c>
      <c r="F386">
        <v>19</v>
      </c>
      <c r="G386" t="str">
        <v>大单</v>
      </c>
      <c r="H386">
        <v>0</v>
      </c>
      <c r="I386">
        <v>-100</v>
      </c>
      <c r="J386" t="str">
        <v>否</v>
      </c>
    </row>
    <row r="387" spans="1:10">
      <c r="A387">
        <v>3275788</v>
      </c>
      <c r="B387" t="str">
        <v>2025-04-19 23:55:44</v>
      </c>
      <c r="C387" t="str">
        <v>小单31.45  小双34.28  大单34.28</v>
      </c>
      <c r="D387" t="str">
        <v>小单</v>
      </c>
      <c r="E387">
        <v>100.01</v>
      </c>
      <c r="F387">
        <v>20</v>
      </c>
      <c r="G387" t="str">
        <v>大双</v>
      </c>
      <c r="H387">
        <v>0</v>
      </c>
      <c r="I387">
        <v>-100.01</v>
      </c>
      <c r="J387" t="str">
        <v>否</v>
      </c>
    </row>
    <row r="388" spans="1:10">
      <c r="A388">
        <v>3275789</v>
      </c>
      <c r="B388" t="str">
        <v>2025-04-19 23:59:15</v>
      </c>
      <c r="C388" t="str">
        <v>大双31.45  小双34.28  大单34.28</v>
      </c>
      <c r="D388" t="str">
        <v>大双</v>
      </c>
      <c r="E388">
        <v>100.01</v>
      </c>
      <c r="F388">
        <v>18</v>
      </c>
      <c r="G388" t="str">
        <v>大双</v>
      </c>
      <c r="H388">
        <v>148.444</v>
      </c>
      <c r="I388">
        <v>48.434</v>
      </c>
      <c r="J388" t="str">
        <v>是</v>
      </c>
    </row>
    <row r="389" spans="1:10">
      <c r="A389">
        <v>3275790</v>
      </c>
      <c r="B389" t="str">
        <v>2025-04-20 00:02:46</v>
      </c>
      <c r="C389" t="str">
        <v>大双31.45  小双34.28  大单34.28</v>
      </c>
      <c r="D389" t="str">
        <v>大双</v>
      </c>
      <c r="E389">
        <v>100.01</v>
      </c>
      <c r="F389">
        <v>9</v>
      </c>
      <c r="G389" t="str">
        <v>小单</v>
      </c>
      <c r="H389">
        <v>0</v>
      </c>
      <c r="I389">
        <v>-100.01</v>
      </c>
      <c r="J389" t="str">
        <v>否</v>
      </c>
    </row>
    <row r="390" spans="1:10">
      <c r="A390">
        <v>3275791</v>
      </c>
      <c r="B390" t="str">
        <v>2025-04-20 00:06:17</v>
      </c>
      <c r="C390" t="str">
        <v>小单32.36  大双32.36  大单35.28</v>
      </c>
      <c r="D390" t="str">
        <v>大单</v>
      </c>
      <c r="E390">
        <v>100</v>
      </c>
      <c r="F390">
        <v>16</v>
      </c>
      <c r="G390" t="str">
        <v>大双</v>
      </c>
      <c r="H390">
        <v>152.7392</v>
      </c>
      <c r="I390">
        <v>52.7392</v>
      </c>
      <c r="J390" t="str">
        <v>是</v>
      </c>
    </row>
    <row r="391" spans="1:10">
      <c r="A391">
        <v>3275792</v>
      </c>
      <c r="B391" t="str">
        <v>2025-04-20 00:09:47</v>
      </c>
      <c r="C391" t="str">
        <v>小单32.36  大双32.36  大单35.28</v>
      </c>
      <c r="D391" t="str">
        <v>大单</v>
      </c>
      <c r="E391">
        <v>100</v>
      </c>
      <c r="F391">
        <v>18</v>
      </c>
      <c r="G391" t="str">
        <v>大双</v>
      </c>
      <c r="H391">
        <v>152.7392</v>
      </c>
      <c r="I391">
        <v>52.7392</v>
      </c>
      <c r="J391" t="str">
        <v>是</v>
      </c>
    </row>
    <row r="392" spans="1:10">
      <c r="A392">
        <v>3275793</v>
      </c>
      <c r="B392" t="str">
        <v>2025-04-20 00:13:18</v>
      </c>
      <c r="C392" t="str">
        <v>大双31.45  小双34.28  大单34.28</v>
      </c>
      <c r="D392" t="str">
        <v>大双</v>
      </c>
      <c r="E392">
        <v>100.01</v>
      </c>
      <c r="F392">
        <v>12</v>
      </c>
      <c r="G392" t="str">
        <v>小双</v>
      </c>
      <c r="H392">
        <v>148.4324</v>
      </c>
      <c r="I392">
        <v>48.4224</v>
      </c>
      <c r="J392" t="str">
        <v>是</v>
      </c>
    </row>
    <row r="393" spans="1:10">
      <c r="A393">
        <v>3275794</v>
      </c>
      <c r="B393" t="str">
        <v>2025-04-20 00:16:49</v>
      </c>
      <c r="C393" t="str">
        <v>大双31.45  小双34.28  大单34.28</v>
      </c>
      <c r="D393" t="str">
        <v>大双</v>
      </c>
      <c r="E393">
        <v>100.01</v>
      </c>
      <c r="F393">
        <v>10</v>
      </c>
      <c r="G393" t="str">
        <v>小双</v>
      </c>
      <c r="H393">
        <v>148.4324</v>
      </c>
      <c r="I393">
        <v>48.4224</v>
      </c>
      <c r="J393" t="str">
        <v>是</v>
      </c>
    </row>
    <row r="394" spans="1:10">
      <c r="A394">
        <v>3275795</v>
      </c>
      <c r="B394" t="str">
        <v>2025-04-20 00:20:20</v>
      </c>
      <c r="C394" t="str">
        <v>大双31.45  小双34.28  大单34.28</v>
      </c>
      <c r="D394" t="str">
        <v>大双</v>
      </c>
      <c r="E394">
        <v>100.01</v>
      </c>
      <c r="F394">
        <v>10</v>
      </c>
      <c r="G394" t="str">
        <v>小双</v>
      </c>
      <c r="H394">
        <v>148.4324</v>
      </c>
      <c r="I394">
        <v>48.4224</v>
      </c>
      <c r="J394" t="str">
        <v>是</v>
      </c>
    </row>
    <row r="395" spans="1:10">
      <c r="A395">
        <v>3275796</v>
      </c>
      <c r="B395" t="str">
        <v>2025-04-20 00:23:41</v>
      </c>
      <c r="C395" t="str">
        <v>小单32.36  小双35.28  大双32.36</v>
      </c>
      <c r="D395" t="str">
        <v>小双</v>
      </c>
      <c r="E395">
        <v>100</v>
      </c>
      <c r="F395">
        <v>19</v>
      </c>
      <c r="G395" t="str">
        <v>大单</v>
      </c>
      <c r="H395">
        <v>0</v>
      </c>
      <c r="I395">
        <v>-100</v>
      </c>
      <c r="J395" t="str">
        <v>否</v>
      </c>
    </row>
    <row r="396" spans="1:10">
      <c r="A396">
        <v>3275797</v>
      </c>
      <c r="B396" t="str">
        <v>2025-04-20 00:27:12</v>
      </c>
      <c r="C396" t="str">
        <v>小单32.36  小双35.28  大双32.36</v>
      </c>
      <c r="D396" t="str">
        <v>小双</v>
      </c>
      <c r="E396">
        <v>100</v>
      </c>
      <c r="F396">
        <v>12</v>
      </c>
      <c r="G396" t="str">
        <v>小双</v>
      </c>
      <c r="H396">
        <v>152.7624</v>
      </c>
      <c r="I396">
        <v>52.7624</v>
      </c>
      <c r="J396" t="str">
        <v>是</v>
      </c>
    </row>
    <row r="397" spans="1:10">
      <c r="A397">
        <v>3275798</v>
      </c>
      <c r="B397" t="str">
        <v>2025-04-20 00:30:43</v>
      </c>
      <c r="C397" t="str">
        <v>小单32.36  小双35.28  大双32.36</v>
      </c>
      <c r="D397" t="str">
        <v>小双</v>
      </c>
      <c r="E397">
        <v>100</v>
      </c>
      <c r="F397">
        <v>14</v>
      </c>
      <c r="G397" t="str">
        <v>大双</v>
      </c>
      <c r="H397">
        <v>0</v>
      </c>
      <c r="I397">
        <v>-100</v>
      </c>
      <c r="J397" t="str">
        <v>否</v>
      </c>
    </row>
    <row r="398" spans="1:10">
      <c r="A398">
        <v>3275799</v>
      </c>
      <c r="B398" t="str">
        <v>2025-04-20 00:34:13</v>
      </c>
      <c r="C398" t="str">
        <v>小单32.36  小双35.28  大双32.36</v>
      </c>
      <c r="D398" t="str">
        <v>小双</v>
      </c>
      <c r="E398">
        <v>100</v>
      </c>
      <c r="F398">
        <v>20</v>
      </c>
      <c r="G398" t="str">
        <v>大双</v>
      </c>
      <c r="H398">
        <v>152.7392</v>
      </c>
      <c r="I398">
        <v>52.7392</v>
      </c>
      <c r="J398" t="str">
        <v>是</v>
      </c>
    </row>
    <row r="399" spans="1:10">
      <c r="A399">
        <v>3275800</v>
      </c>
      <c r="B399" t="str">
        <v>2025-04-20 00:37:44</v>
      </c>
      <c r="C399" t="str">
        <v>小单32.36  小双35.28  大双32.36</v>
      </c>
      <c r="D399" t="str">
        <v>小双</v>
      </c>
      <c r="E399">
        <v>100</v>
      </c>
      <c r="F399">
        <v>22</v>
      </c>
      <c r="G399" t="str">
        <v>大双</v>
      </c>
      <c r="H399">
        <v>152.7392</v>
      </c>
      <c r="I399">
        <v>52.7392</v>
      </c>
      <c r="J399" t="str">
        <v>是</v>
      </c>
    </row>
    <row r="400" spans="1:10">
      <c r="A400">
        <v>3275801</v>
      </c>
      <c r="B400" t="str">
        <v>2025-04-20 00:41:15</v>
      </c>
      <c r="C400" t="str">
        <v>大双31.45  小双34.28  大单34.28</v>
      </c>
      <c r="D400" t="str">
        <v>大双</v>
      </c>
      <c r="E400">
        <v>100.01</v>
      </c>
      <c r="F400">
        <v>11</v>
      </c>
      <c r="G400" t="str">
        <v>小单</v>
      </c>
      <c r="H400">
        <v>0</v>
      </c>
      <c r="I400">
        <v>-100.01</v>
      </c>
      <c r="J400" t="str">
        <v>否</v>
      </c>
    </row>
    <row r="401" spans="1:10">
      <c r="A401">
        <v>3275802</v>
      </c>
      <c r="B401" t="str">
        <v>2025-04-20 00:44:46</v>
      </c>
      <c r="C401" t="str">
        <v>小单32.36  小双35.28  大双32.36</v>
      </c>
      <c r="D401" t="str">
        <v>小双</v>
      </c>
      <c r="E401">
        <v>100</v>
      </c>
      <c r="F401">
        <v>12</v>
      </c>
      <c r="G401" t="str">
        <v>小双</v>
      </c>
      <c r="H401">
        <v>152.7624</v>
      </c>
      <c r="I401">
        <v>52.7624</v>
      </c>
      <c r="J401" t="str">
        <v>是</v>
      </c>
    </row>
    <row r="402" spans="1:10">
      <c r="A402">
        <v>3275803</v>
      </c>
      <c r="B402" t="str">
        <v>2025-04-20 00:48:17</v>
      </c>
      <c r="C402" t="str">
        <v>小单32.36  小双35.28  大双32.36</v>
      </c>
      <c r="D402" t="str">
        <v>小双</v>
      </c>
      <c r="E402">
        <v>100</v>
      </c>
      <c r="F402">
        <v>15</v>
      </c>
      <c r="G402" t="str">
        <v>大单</v>
      </c>
      <c r="H402">
        <v>0</v>
      </c>
      <c r="I402">
        <v>-100</v>
      </c>
      <c r="J402" t="str">
        <v>否</v>
      </c>
    </row>
    <row r="403" spans="1:10">
      <c r="A403">
        <v>3275804</v>
      </c>
      <c r="B403" t="str">
        <v>2025-04-20 00:51:48</v>
      </c>
      <c r="C403" t="str">
        <v>小单32.36  小双35.28  大双32.36</v>
      </c>
      <c r="D403" t="str">
        <v>小双</v>
      </c>
      <c r="E403">
        <v>100</v>
      </c>
      <c r="F403">
        <v>15</v>
      </c>
      <c r="G403" t="str">
        <v>大单</v>
      </c>
      <c r="H403">
        <v>0</v>
      </c>
      <c r="I403">
        <v>-100</v>
      </c>
      <c r="J403" t="str">
        <v>否</v>
      </c>
    </row>
    <row r="404" spans="1:10">
      <c r="A404">
        <v>3275805</v>
      </c>
      <c r="B404" t="str">
        <v>2025-04-20 00:55:19</v>
      </c>
      <c r="C404" t="str">
        <v>大双31.45  小双34.28  大单34.28</v>
      </c>
      <c r="D404" t="str">
        <v>大双</v>
      </c>
      <c r="E404">
        <v>100.01</v>
      </c>
      <c r="F404">
        <v>13</v>
      </c>
      <c r="G404" t="str">
        <v>小单</v>
      </c>
      <c r="H404">
        <v>0</v>
      </c>
      <c r="I404">
        <v>-100.01</v>
      </c>
      <c r="J404" t="str">
        <v>否</v>
      </c>
    </row>
    <row r="405" spans="1:10">
      <c r="A405">
        <v>3275806</v>
      </c>
      <c r="B405" t="str">
        <v>2025-04-20 00:58:40</v>
      </c>
      <c r="C405" t="str">
        <v>大双31.45  小双34.28  大单34.28</v>
      </c>
      <c r="D405" t="str">
        <v>大双</v>
      </c>
      <c r="E405">
        <v>100.01</v>
      </c>
      <c r="F405">
        <v>11</v>
      </c>
      <c r="G405" t="str">
        <v>小单</v>
      </c>
      <c r="H405">
        <v>0</v>
      </c>
      <c r="I405">
        <v>-100.01</v>
      </c>
      <c r="J405" t="str">
        <v>否</v>
      </c>
    </row>
    <row r="406" spans="1:10">
      <c r="A406">
        <v>3275807</v>
      </c>
      <c r="B406" t="str">
        <v>2025-04-20 01:02:21</v>
      </c>
      <c r="C406" t="str">
        <v>大双31.45  小双34.28  大单34.28</v>
      </c>
      <c r="D406" t="str">
        <v>大双</v>
      </c>
      <c r="E406">
        <v>100.01</v>
      </c>
      <c r="F406">
        <v>21</v>
      </c>
      <c r="G406" t="str">
        <v>大单</v>
      </c>
      <c r="H406">
        <v>148.4324</v>
      </c>
      <c r="I406">
        <v>48.4224</v>
      </c>
      <c r="J406" t="str">
        <v>是</v>
      </c>
    </row>
    <row r="407" spans="1:10">
      <c r="A407">
        <v>3275808</v>
      </c>
      <c r="B407" t="str">
        <v>2025-04-20 01:05:41</v>
      </c>
      <c r="C407" t="str">
        <v>大双31.45  小双34.28  大单34.28</v>
      </c>
      <c r="D407" t="str">
        <v>大双</v>
      </c>
      <c r="E407">
        <v>100.01</v>
      </c>
      <c r="F407">
        <v>12</v>
      </c>
      <c r="G407" t="str">
        <v>小双</v>
      </c>
      <c r="H407">
        <v>148.4324</v>
      </c>
      <c r="I407">
        <v>48.4224</v>
      </c>
      <c r="J407" t="str">
        <v>是</v>
      </c>
    </row>
    <row r="408" spans="1:10">
      <c r="A408">
        <v>3275809</v>
      </c>
      <c r="B408" t="str">
        <v>2025-04-20 01:09:12</v>
      </c>
      <c r="C408" t="str">
        <v>大双31.45  小双34.28  大单34.28</v>
      </c>
      <c r="D408" t="str">
        <v>大双</v>
      </c>
      <c r="E408">
        <v>100.01</v>
      </c>
      <c r="F408">
        <v>13</v>
      </c>
      <c r="G408" t="str">
        <v>小单</v>
      </c>
      <c r="H408">
        <v>0</v>
      </c>
      <c r="I408">
        <v>-100.01</v>
      </c>
      <c r="J408" t="str">
        <v>否</v>
      </c>
    </row>
    <row r="409" spans="1:10">
      <c r="A409">
        <v>3275810</v>
      </c>
      <c r="B409" t="str">
        <v>2025-04-20 01:12:43</v>
      </c>
      <c r="C409" t="str">
        <v>大双31.45  小双34.28  大单34.28</v>
      </c>
      <c r="D409" t="str">
        <v>大双</v>
      </c>
      <c r="E409">
        <v>100.01</v>
      </c>
      <c r="F409">
        <v>19</v>
      </c>
      <c r="G409" t="str">
        <v>大单</v>
      </c>
      <c r="H409">
        <v>148.4324</v>
      </c>
      <c r="I409">
        <v>48.4224</v>
      </c>
      <c r="J409" t="str">
        <v>是</v>
      </c>
    </row>
    <row r="410" spans="1:10">
      <c r="A410">
        <v>3275811</v>
      </c>
      <c r="B410" t="str">
        <v>2025-04-20 01:16:14</v>
      </c>
      <c r="C410" t="str">
        <v>大双31.45  小双34.28  大单34.28</v>
      </c>
      <c r="D410" t="str">
        <v>大双</v>
      </c>
      <c r="E410">
        <v>100.01</v>
      </c>
      <c r="F410">
        <v>16</v>
      </c>
      <c r="G410" t="str">
        <v>大双</v>
      </c>
      <c r="H410">
        <v>148.444</v>
      </c>
      <c r="I410">
        <v>48.434</v>
      </c>
      <c r="J410" t="str">
        <v>是</v>
      </c>
    </row>
    <row r="411" spans="1:10">
      <c r="A411">
        <v>3275812</v>
      </c>
      <c r="B411" t="str">
        <v>2025-04-20 01:19:45</v>
      </c>
      <c r="C411" t="str">
        <v>大双31.45  小双34.28  大单34.28</v>
      </c>
      <c r="D411" t="str">
        <v>大双</v>
      </c>
      <c r="E411">
        <v>100.01</v>
      </c>
      <c r="F411">
        <v>2</v>
      </c>
      <c r="G411" t="str">
        <v>小双</v>
      </c>
      <c r="H411">
        <v>148.4324</v>
      </c>
      <c r="I411">
        <v>48.4224</v>
      </c>
      <c r="J411" t="str">
        <v>是</v>
      </c>
    </row>
    <row r="412" spans="1:10">
      <c r="A412">
        <v>3275813</v>
      </c>
      <c r="B412" t="str">
        <v>2025-04-20 01:23:16</v>
      </c>
      <c r="C412" t="str">
        <v>大双31.45  小双34.28  大单34.28</v>
      </c>
      <c r="D412" t="str">
        <v>大双</v>
      </c>
      <c r="E412">
        <v>100.01</v>
      </c>
      <c r="F412">
        <v>19</v>
      </c>
      <c r="G412" t="str">
        <v>大单</v>
      </c>
      <c r="H412">
        <v>148.4324</v>
      </c>
      <c r="I412">
        <v>48.4224</v>
      </c>
      <c r="J412" t="str">
        <v>是</v>
      </c>
    </row>
    <row r="413" spans="1:10">
      <c r="A413">
        <v>3275814</v>
      </c>
      <c r="B413" t="str">
        <v>2025-04-20 01:26:47</v>
      </c>
      <c r="C413" t="str">
        <v>大双31.45  小双34.28  大单34.28</v>
      </c>
      <c r="D413" t="str">
        <v>大双</v>
      </c>
      <c r="E413">
        <v>100.01</v>
      </c>
      <c r="F413">
        <v>5</v>
      </c>
      <c r="G413" t="str">
        <v>小单</v>
      </c>
      <c r="H413">
        <v>0</v>
      </c>
      <c r="I413">
        <v>-100.01</v>
      </c>
      <c r="J413" t="str">
        <v>否</v>
      </c>
    </row>
    <row r="414" spans="1:10">
      <c r="A414">
        <v>3275815</v>
      </c>
      <c r="B414" t="str">
        <v>2025-04-20 01:30:18</v>
      </c>
      <c r="C414" t="str">
        <v>小单32.36  小双35.28  大双32.36</v>
      </c>
      <c r="D414" t="str">
        <v>小双</v>
      </c>
      <c r="E414">
        <v>100</v>
      </c>
      <c r="F414">
        <v>17</v>
      </c>
      <c r="G414" t="str">
        <v>大单</v>
      </c>
      <c r="H414">
        <v>0</v>
      </c>
      <c r="I414">
        <v>-100</v>
      </c>
      <c r="J414" t="str">
        <v>否</v>
      </c>
    </row>
    <row r="415" spans="1:10">
      <c r="A415">
        <v>3275816</v>
      </c>
      <c r="B415" t="str">
        <v>2025-04-20 01:33:48</v>
      </c>
      <c r="C415" t="str">
        <v>大双31.45  小双34.28  大单34.28</v>
      </c>
      <c r="D415" t="str">
        <v>大双</v>
      </c>
      <c r="E415">
        <v>100.01</v>
      </c>
      <c r="F415">
        <v>22</v>
      </c>
      <c r="G415" t="str">
        <v>大双</v>
      </c>
      <c r="H415">
        <v>148.444</v>
      </c>
      <c r="I415">
        <v>48.434</v>
      </c>
      <c r="J415" t="str">
        <v>是</v>
      </c>
    </row>
    <row r="416" spans="1:10">
      <c r="A416">
        <v>3275817</v>
      </c>
      <c r="B416" t="str">
        <v>2025-04-20 01:37:19</v>
      </c>
      <c r="C416" t="str">
        <v>大双31.45  小双34.28  大单34.28</v>
      </c>
      <c r="D416" t="str">
        <v>大双</v>
      </c>
      <c r="E416">
        <v>100.01</v>
      </c>
      <c r="F416">
        <v>13</v>
      </c>
      <c r="G416" t="str">
        <v>小单</v>
      </c>
      <c r="H416">
        <v>0</v>
      </c>
      <c r="I416">
        <v>-100.01</v>
      </c>
      <c r="J416" t="str">
        <v>否</v>
      </c>
    </row>
    <row r="417" spans="1:10">
      <c r="A417">
        <v>3275818</v>
      </c>
      <c r="B417" t="str">
        <v>2025-04-20 01:40:40</v>
      </c>
      <c r="C417" t="str">
        <v>小单31.45  小双34.28  大单34.28</v>
      </c>
      <c r="D417" t="str">
        <v>小单</v>
      </c>
      <c r="E417">
        <v>100.01</v>
      </c>
      <c r="F417">
        <v>17</v>
      </c>
      <c r="G417" t="str">
        <v>大单</v>
      </c>
      <c r="H417">
        <v>148.4324</v>
      </c>
      <c r="I417">
        <v>48.4224</v>
      </c>
      <c r="J417" t="str">
        <v>是</v>
      </c>
    </row>
    <row r="418" spans="1:10">
      <c r="A418">
        <v>3275819</v>
      </c>
      <c r="B418" t="str">
        <v>2025-04-20 01:44:11</v>
      </c>
      <c r="C418" t="str">
        <v>小单32.36  大双32.36  大单35.28</v>
      </c>
      <c r="D418" t="str">
        <v>大单</v>
      </c>
      <c r="E418">
        <v>100</v>
      </c>
      <c r="F418">
        <v>9</v>
      </c>
      <c r="G418" t="str">
        <v>小单</v>
      </c>
      <c r="H418">
        <v>152.7392</v>
      </c>
      <c r="I418">
        <v>52.7392</v>
      </c>
      <c r="J418" t="str">
        <v>是</v>
      </c>
    </row>
    <row r="419" spans="1:10">
      <c r="A419">
        <v>3275820</v>
      </c>
      <c r="B419" t="str">
        <v>2025-04-20 01:47:42</v>
      </c>
      <c r="C419" t="str">
        <v>小单32.36  大双32.36  大单35.28</v>
      </c>
      <c r="D419" t="str">
        <v>大单</v>
      </c>
      <c r="E419">
        <v>100</v>
      </c>
      <c r="F419">
        <v>9</v>
      </c>
      <c r="G419" t="str">
        <v>小单</v>
      </c>
      <c r="H419">
        <v>152.7392</v>
      </c>
      <c r="I419">
        <v>52.7392</v>
      </c>
      <c r="J419" t="str">
        <v>是</v>
      </c>
    </row>
    <row r="420" spans="1:10">
      <c r="A420">
        <v>3275821</v>
      </c>
      <c r="B420" t="str">
        <v>2025-04-20 01:51:13</v>
      </c>
      <c r="C420" t="str">
        <v>小单32.36  大双32.36  大单35.28</v>
      </c>
      <c r="D420" t="str">
        <v>大单</v>
      </c>
      <c r="E420">
        <v>100</v>
      </c>
      <c r="F420">
        <v>7</v>
      </c>
      <c r="G420" t="str">
        <v>小单</v>
      </c>
      <c r="H420">
        <v>152.7392</v>
      </c>
      <c r="I420">
        <v>52.7392</v>
      </c>
      <c r="J420" t="str">
        <v>是</v>
      </c>
    </row>
    <row r="421" spans="1:10">
      <c r="A421">
        <v>3275822</v>
      </c>
      <c r="B421" t="str">
        <v>2025-04-20 01:54:44</v>
      </c>
      <c r="C421" t="str">
        <v>小单31.45  小双34.28  大单34.28</v>
      </c>
      <c r="D421" t="str">
        <v>小单</v>
      </c>
      <c r="E421">
        <v>100.01</v>
      </c>
      <c r="F421">
        <v>8</v>
      </c>
      <c r="G421" t="str">
        <v>小双</v>
      </c>
      <c r="H421">
        <v>148.4324</v>
      </c>
      <c r="I421">
        <v>48.4224</v>
      </c>
      <c r="J421" t="str">
        <v>是</v>
      </c>
    </row>
    <row r="422" spans="1:10">
      <c r="A422">
        <v>3275823</v>
      </c>
      <c r="B422" t="str">
        <v>2025-04-20 01:58:15</v>
      </c>
      <c r="C422" t="str">
        <v>小单31.45  小双34.28  大单34.28</v>
      </c>
      <c r="D422" t="str">
        <v>小单</v>
      </c>
      <c r="E422">
        <v>100.01</v>
      </c>
      <c r="F422">
        <v>10</v>
      </c>
      <c r="G422" t="str">
        <v>小双</v>
      </c>
      <c r="H422">
        <v>148.4324</v>
      </c>
      <c r="I422">
        <v>48.4224</v>
      </c>
      <c r="J422" t="str">
        <v>是</v>
      </c>
    </row>
    <row r="423" spans="1:10">
      <c r="A423">
        <v>3275824</v>
      </c>
      <c r="B423" t="str">
        <v>2025-04-20 02:01:45</v>
      </c>
      <c r="C423" t="str">
        <v>小单31.45  小双34.28  大单34.28</v>
      </c>
      <c r="D423" t="str">
        <v>小单</v>
      </c>
      <c r="E423">
        <v>100.01</v>
      </c>
      <c r="F423">
        <v>13</v>
      </c>
      <c r="G423" t="str">
        <v>小单</v>
      </c>
      <c r="H423">
        <v>0</v>
      </c>
      <c r="I423">
        <v>-100.01</v>
      </c>
      <c r="J423" t="str">
        <v>否</v>
      </c>
    </row>
    <row r="424" spans="1:10">
      <c r="A424">
        <v>3275825</v>
      </c>
      <c r="B424" t="str">
        <v>2025-04-20 02:05:16</v>
      </c>
      <c r="C424" t="str">
        <v>小单31.45  小双34.28  大单34.28</v>
      </c>
      <c r="D424" t="str">
        <v>小单</v>
      </c>
      <c r="E424">
        <v>100.01</v>
      </c>
      <c r="F424">
        <v>19</v>
      </c>
      <c r="G424" t="str">
        <v>大单</v>
      </c>
      <c r="H424">
        <v>148.4324</v>
      </c>
      <c r="I424">
        <v>48.4224</v>
      </c>
      <c r="J424" t="str">
        <v>是</v>
      </c>
    </row>
    <row r="425" spans="1:10">
      <c r="A425">
        <v>3275826</v>
      </c>
      <c r="B425" t="str">
        <v>2025-04-20 02:08:47</v>
      </c>
      <c r="C425" t="str">
        <v>小单31.45  小双34.28  大单34.28</v>
      </c>
      <c r="D425" t="str">
        <v>小单</v>
      </c>
      <c r="E425">
        <v>100.01</v>
      </c>
      <c r="F425">
        <v>15</v>
      </c>
      <c r="G425" t="str">
        <v>大单</v>
      </c>
      <c r="H425">
        <v>148.4324</v>
      </c>
      <c r="I425">
        <v>48.4224</v>
      </c>
      <c r="J425" t="str">
        <v>是</v>
      </c>
    </row>
    <row r="426" spans="1:10">
      <c r="A426">
        <v>3275827</v>
      </c>
      <c r="B426" t="str">
        <v>2025-04-20 02:12:18</v>
      </c>
      <c r="C426" t="str">
        <v>小单31.45  小双34.28  大单34.28</v>
      </c>
      <c r="D426" t="str">
        <v>小单</v>
      </c>
      <c r="E426">
        <v>100.01</v>
      </c>
      <c r="F426">
        <v>11</v>
      </c>
      <c r="G426" t="str">
        <v>小单</v>
      </c>
      <c r="H426">
        <v>148.444</v>
      </c>
      <c r="I426">
        <v>48.434</v>
      </c>
      <c r="J426" t="str">
        <v>是</v>
      </c>
    </row>
    <row r="427" spans="1:10">
      <c r="A427">
        <v>3275828</v>
      </c>
      <c r="B427" t="str">
        <v>2025-04-20 02:15:49</v>
      </c>
      <c r="C427" t="str">
        <v>小单31.45  小双34.28  大单34.28</v>
      </c>
      <c r="D427" t="str">
        <v>小单</v>
      </c>
      <c r="E427">
        <v>100.01</v>
      </c>
      <c r="F427">
        <v>18</v>
      </c>
      <c r="G427" t="str">
        <v>大双</v>
      </c>
      <c r="H427">
        <v>0</v>
      </c>
      <c r="I427">
        <v>-100.01</v>
      </c>
      <c r="J427" t="str">
        <v>否</v>
      </c>
    </row>
    <row r="428" spans="1:10">
      <c r="A428">
        <v>3275829</v>
      </c>
      <c r="B428" t="str">
        <v>2025-04-20 02:19:20</v>
      </c>
      <c r="C428" t="str">
        <v>小单31.45  小双34.28  大单34.28</v>
      </c>
      <c r="D428" t="str">
        <v>小单</v>
      </c>
      <c r="E428">
        <v>100.01</v>
      </c>
      <c r="F428">
        <v>10</v>
      </c>
      <c r="G428" t="str">
        <v>小双</v>
      </c>
      <c r="H428">
        <v>148.4324</v>
      </c>
      <c r="I428">
        <v>48.4224</v>
      </c>
      <c r="J428" t="str">
        <v>是</v>
      </c>
    </row>
    <row r="429" spans="1:10">
      <c r="A429">
        <v>3275830</v>
      </c>
      <c r="B429" t="str">
        <v>2025-04-20 02:22:41</v>
      </c>
      <c r="C429" t="str">
        <v>小单31.45  小双34.28  大单34.28</v>
      </c>
      <c r="D429" t="str">
        <v>小单</v>
      </c>
      <c r="E429">
        <v>100.01</v>
      </c>
      <c r="F429">
        <v>11</v>
      </c>
      <c r="G429" t="str">
        <v>小单</v>
      </c>
      <c r="H429">
        <v>148.444</v>
      </c>
      <c r="I429">
        <v>48.434</v>
      </c>
      <c r="J429" t="str">
        <v>是</v>
      </c>
    </row>
    <row r="430" spans="1:10">
      <c r="A430">
        <v>3275831</v>
      </c>
      <c r="B430" t="str">
        <v>2025-04-20 02:26:12</v>
      </c>
      <c r="C430" t="str">
        <v>小单31.45  小双34.28  大单34.28</v>
      </c>
      <c r="D430" t="str">
        <v>小单</v>
      </c>
      <c r="E430">
        <v>100.01</v>
      </c>
      <c r="F430">
        <v>11</v>
      </c>
      <c r="G430" t="str">
        <v>小单</v>
      </c>
      <c r="H430">
        <v>148.444</v>
      </c>
      <c r="I430">
        <v>48.434</v>
      </c>
      <c r="J430" t="str">
        <v>是</v>
      </c>
    </row>
    <row r="431" spans="1:10">
      <c r="A431">
        <v>3275832</v>
      </c>
      <c r="B431" t="str">
        <v>2025-04-20 02:29:43</v>
      </c>
      <c r="C431" t="str">
        <v>小单31.45  小双34.28  大单34.28</v>
      </c>
      <c r="D431" t="str">
        <v>小单</v>
      </c>
      <c r="E431">
        <v>100.01</v>
      </c>
      <c r="F431">
        <v>17</v>
      </c>
      <c r="G431" t="str">
        <v>大单</v>
      </c>
      <c r="H431">
        <v>148.4324</v>
      </c>
      <c r="I431">
        <v>48.4224</v>
      </c>
      <c r="J431" t="str">
        <v>是</v>
      </c>
    </row>
    <row r="432" spans="1:10">
      <c r="A432">
        <v>3275833</v>
      </c>
      <c r="B432" t="str">
        <v>2025-04-20 02:33:13</v>
      </c>
      <c r="C432" t="str">
        <v>小单31.45  小双34.28  大单34.28</v>
      </c>
      <c r="D432" t="str">
        <v>小单</v>
      </c>
      <c r="E432">
        <v>100.01</v>
      </c>
      <c r="F432">
        <v>18</v>
      </c>
      <c r="G432" t="str">
        <v>大双</v>
      </c>
      <c r="H432">
        <v>0</v>
      </c>
      <c r="I432">
        <v>-100.01</v>
      </c>
      <c r="J432" t="str">
        <v>否</v>
      </c>
    </row>
    <row r="433" spans="1:10">
      <c r="A433">
        <v>3275834</v>
      </c>
      <c r="B433" t="str">
        <v>2025-04-20 02:36:44</v>
      </c>
      <c r="C433" t="str">
        <v>小单31.45  小双34.28  大单34.28</v>
      </c>
      <c r="D433" t="str">
        <v>小单</v>
      </c>
      <c r="E433">
        <v>100.01</v>
      </c>
      <c r="F433">
        <v>15</v>
      </c>
      <c r="G433" t="str">
        <v>大单</v>
      </c>
      <c r="H433">
        <v>148.4324</v>
      </c>
      <c r="I433">
        <v>48.4224</v>
      </c>
      <c r="J433" t="str">
        <v>是</v>
      </c>
    </row>
    <row r="434" spans="1:10">
      <c r="A434">
        <v>3275835</v>
      </c>
      <c r="B434" t="str">
        <v>2025-04-20 02:40:15</v>
      </c>
      <c r="C434" t="str">
        <v>小单31.45  小双34.28  大单34.28</v>
      </c>
      <c r="D434" t="str">
        <v>小单</v>
      </c>
      <c r="E434">
        <v>100.01</v>
      </c>
      <c r="F434">
        <v>10</v>
      </c>
      <c r="G434" t="str">
        <v>小双</v>
      </c>
      <c r="H434">
        <v>148.4324</v>
      </c>
      <c r="I434">
        <v>48.4224</v>
      </c>
      <c r="J434" t="str">
        <v>是</v>
      </c>
    </row>
    <row r="435" spans="1:10">
      <c r="A435">
        <v>3275836</v>
      </c>
      <c r="B435" t="str">
        <v>2025-04-20 02:43:46</v>
      </c>
      <c r="C435" t="str">
        <v>小单31.45  小双34.28  大单34.28</v>
      </c>
      <c r="D435" t="str">
        <v>小单</v>
      </c>
      <c r="E435">
        <v>100.01</v>
      </c>
      <c r="F435">
        <v>17</v>
      </c>
      <c r="G435" t="str">
        <v>大单</v>
      </c>
      <c r="H435">
        <v>148.4324</v>
      </c>
      <c r="I435">
        <v>48.4224</v>
      </c>
      <c r="J435" t="str">
        <v>是</v>
      </c>
    </row>
    <row r="436" spans="1:10">
      <c r="A436">
        <v>3275837</v>
      </c>
      <c r="B436" t="str">
        <v>2025-04-20 02:47:17</v>
      </c>
      <c r="C436" t="str">
        <v>小单31.45  小双34.28  大单34.28</v>
      </c>
      <c r="D436" t="str">
        <v>小单</v>
      </c>
      <c r="E436">
        <v>100.01</v>
      </c>
      <c r="F436">
        <v>13</v>
      </c>
      <c r="G436" t="str">
        <v>小单</v>
      </c>
      <c r="H436">
        <v>0</v>
      </c>
      <c r="I436">
        <v>-100.01</v>
      </c>
      <c r="J436" t="str">
        <v>否</v>
      </c>
    </row>
    <row r="437" spans="1:10">
      <c r="A437">
        <v>3275838</v>
      </c>
      <c r="B437" t="str">
        <v>2025-04-20 02:50:48</v>
      </c>
      <c r="C437" t="str">
        <v>小单31.45  小双34.28  大单34.28</v>
      </c>
      <c r="D437" t="str">
        <v>小单</v>
      </c>
      <c r="E437">
        <v>100.01</v>
      </c>
      <c r="F437">
        <v>12</v>
      </c>
      <c r="G437" t="str">
        <v>小双</v>
      </c>
      <c r="H437">
        <v>148.4324</v>
      </c>
      <c r="I437">
        <v>48.4224</v>
      </c>
      <c r="J437" t="str">
        <v>是</v>
      </c>
    </row>
    <row r="438" spans="1:10">
      <c r="A438">
        <v>3275839</v>
      </c>
      <c r="B438" t="str">
        <v>2025-04-20 02:54:19</v>
      </c>
      <c r="C438" t="str">
        <v>小单31.45  小双34.28  大单34.28</v>
      </c>
      <c r="D438" t="str">
        <v>小单</v>
      </c>
      <c r="E438">
        <v>100.01</v>
      </c>
      <c r="F438">
        <v>23</v>
      </c>
      <c r="G438" t="str">
        <v>大单</v>
      </c>
      <c r="H438">
        <v>148.4324</v>
      </c>
      <c r="I438">
        <v>48.4224</v>
      </c>
      <c r="J438" t="str">
        <v>是</v>
      </c>
    </row>
    <row r="439" spans="1:10">
      <c r="A439">
        <v>3275840</v>
      </c>
      <c r="B439" t="str">
        <v>2025-04-20 02:57:50</v>
      </c>
      <c r="C439" t="str">
        <v>小单31.45  小双34.28  大单34.28</v>
      </c>
      <c r="D439" t="str">
        <v>小单</v>
      </c>
      <c r="E439">
        <v>100.01</v>
      </c>
      <c r="F439">
        <v>6</v>
      </c>
      <c r="G439" t="str">
        <v>小双</v>
      </c>
      <c r="H439">
        <v>148.4324</v>
      </c>
      <c r="I439">
        <v>48.4224</v>
      </c>
      <c r="J439" t="str">
        <v>是</v>
      </c>
    </row>
    <row r="440" spans="1:10">
      <c r="A440">
        <v>3275841</v>
      </c>
      <c r="B440" t="str">
        <v>2025-04-20 03:01:21</v>
      </c>
      <c r="C440" t="str">
        <v>小单31.45  小双34.28  大单34.28</v>
      </c>
      <c r="D440" t="str">
        <v>小单</v>
      </c>
      <c r="E440">
        <v>100.01</v>
      </c>
      <c r="F440">
        <v>10</v>
      </c>
      <c r="G440" t="str">
        <v>小双</v>
      </c>
      <c r="H440">
        <v>148.4324</v>
      </c>
      <c r="I440">
        <v>48.4224</v>
      </c>
      <c r="J440" t="str">
        <v>是</v>
      </c>
    </row>
    <row r="441" spans="1:10">
      <c r="A441">
        <v>3275842</v>
      </c>
      <c r="B441" t="str">
        <v>2025-04-20 03:04:41</v>
      </c>
      <c r="C441" t="str">
        <v>小单31.45  小双34.28  大单34.28</v>
      </c>
      <c r="D441" t="str">
        <v>小单</v>
      </c>
      <c r="E441">
        <v>100.01</v>
      </c>
      <c r="F441">
        <v>15</v>
      </c>
      <c r="G441" t="str">
        <v>大单</v>
      </c>
      <c r="H441">
        <v>148.4324</v>
      </c>
      <c r="I441">
        <v>48.4224</v>
      </c>
      <c r="J441" t="str">
        <v>是</v>
      </c>
    </row>
    <row r="442" spans="1:10">
      <c r="A442">
        <v>3275843</v>
      </c>
      <c r="B442" t="str">
        <v>2025-04-20 03:08:12</v>
      </c>
      <c r="C442" t="str">
        <v>小单31.45  小双34.28  大单34.28</v>
      </c>
      <c r="D442" t="str">
        <v>小单</v>
      </c>
      <c r="E442">
        <v>100.01</v>
      </c>
      <c r="F442">
        <v>17</v>
      </c>
      <c r="G442" t="str">
        <v>大单</v>
      </c>
      <c r="H442">
        <v>148.4324</v>
      </c>
      <c r="I442">
        <v>48.4224</v>
      </c>
      <c r="J442" t="str">
        <v>是</v>
      </c>
    </row>
    <row r="443" spans="1:10">
      <c r="A443">
        <v>3275844</v>
      </c>
      <c r="B443" t="str">
        <v>2025-04-20 03:11:43</v>
      </c>
      <c r="C443" t="str">
        <v>小单31.45  小双34.28  大单34.28</v>
      </c>
      <c r="D443" t="str">
        <v>小单</v>
      </c>
      <c r="E443">
        <v>100.01</v>
      </c>
      <c r="F443">
        <v>20</v>
      </c>
      <c r="G443" t="str">
        <v>大双</v>
      </c>
      <c r="H443">
        <v>0</v>
      </c>
      <c r="I443">
        <v>-100.01</v>
      </c>
      <c r="J443" t="str">
        <v>否</v>
      </c>
    </row>
    <row r="444" spans="1:10">
      <c r="A444">
        <v>3275845</v>
      </c>
      <c r="B444" t="str">
        <v>2025-04-20 03:15:14</v>
      </c>
      <c r="C444" t="str">
        <v>小单31.45  小双34.28  大单34.28</v>
      </c>
      <c r="D444" t="str">
        <v>小单</v>
      </c>
      <c r="E444">
        <v>100.01</v>
      </c>
      <c r="F444">
        <v>9</v>
      </c>
      <c r="G444" t="str">
        <v>小单</v>
      </c>
      <c r="H444">
        <v>148.444</v>
      </c>
      <c r="I444">
        <v>48.434</v>
      </c>
      <c r="J444" t="str">
        <v>是</v>
      </c>
    </row>
    <row r="445" spans="1:10">
      <c r="A445">
        <v>3275846</v>
      </c>
      <c r="B445" t="str">
        <v>2025-04-20 03:18:45</v>
      </c>
      <c r="C445" t="str">
        <v>小单31.45  小双34.28  大单34.28</v>
      </c>
      <c r="D445" t="str">
        <v>小单</v>
      </c>
      <c r="E445">
        <v>100.01</v>
      </c>
      <c r="F445">
        <v>15</v>
      </c>
      <c r="G445" t="str">
        <v>大单</v>
      </c>
      <c r="H445">
        <v>148.4324</v>
      </c>
      <c r="I445">
        <v>48.4224</v>
      </c>
      <c r="J445" t="str">
        <v>是</v>
      </c>
    </row>
    <row r="446" spans="1:10">
      <c r="A446">
        <v>3275847</v>
      </c>
      <c r="B446" t="str">
        <v>2025-04-20 03:22:16</v>
      </c>
      <c r="C446" t="str">
        <v>小单31.45  小双34.28  大单34.28</v>
      </c>
      <c r="D446" t="str">
        <v>小单</v>
      </c>
      <c r="E446">
        <v>100.01</v>
      </c>
      <c r="F446">
        <v>12</v>
      </c>
      <c r="G446" t="str">
        <v>小双</v>
      </c>
      <c r="H446">
        <v>148.4324</v>
      </c>
      <c r="I446">
        <v>48.4224</v>
      </c>
      <c r="J446" t="str">
        <v>是</v>
      </c>
    </row>
    <row r="447" spans="1:10">
      <c r="A447">
        <v>3275848</v>
      </c>
      <c r="B447" t="str">
        <v>2025-04-20 03:25:47</v>
      </c>
      <c r="C447" t="str">
        <v>小单31.45  小双34.28  大单34.28</v>
      </c>
      <c r="D447" t="str">
        <v>小单</v>
      </c>
      <c r="E447">
        <v>100.01</v>
      </c>
      <c r="F447">
        <v>9</v>
      </c>
      <c r="G447" t="str">
        <v>小单</v>
      </c>
      <c r="H447">
        <v>148.444</v>
      </c>
      <c r="I447">
        <v>48.434</v>
      </c>
      <c r="J447" t="str">
        <v>是</v>
      </c>
    </row>
    <row r="448" spans="1:10">
      <c r="A448">
        <v>3275849</v>
      </c>
      <c r="B448" t="str">
        <v>2025-04-20 03:29:18</v>
      </c>
      <c r="C448" t="str">
        <v>小单31.45  小双34.28  大单34.28</v>
      </c>
      <c r="D448" t="str">
        <v>小单</v>
      </c>
      <c r="E448">
        <v>100.01</v>
      </c>
      <c r="F448">
        <v>14</v>
      </c>
      <c r="G448" t="str">
        <v>大双</v>
      </c>
      <c r="H448">
        <v>0</v>
      </c>
      <c r="I448">
        <v>-100.01</v>
      </c>
      <c r="J448" t="str">
        <v>否</v>
      </c>
    </row>
    <row r="449" spans="1:10">
      <c r="A449">
        <v>3275850</v>
      </c>
      <c r="B449" t="str">
        <v>2025-04-20 03:32:49</v>
      </c>
      <c r="C449" t="str">
        <v>小单32.36  大双32.36  大单35.28</v>
      </c>
      <c r="D449" t="str">
        <v>大单</v>
      </c>
      <c r="E449">
        <v>100</v>
      </c>
      <c r="F449">
        <v>18</v>
      </c>
      <c r="G449" t="str">
        <v>大双</v>
      </c>
      <c r="H449">
        <v>152.7392</v>
      </c>
      <c r="I449">
        <v>52.7392</v>
      </c>
      <c r="J449" t="str">
        <v>是</v>
      </c>
    </row>
    <row r="450" spans="1:10">
      <c r="A450">
        <v>3275851</v>
      </c>
      <c r="B450" t="str">
        <v>2025-04-20 03:36:20</v>
      </c>
      <c r="C450" t="str">
        <v>小单32.36  大双32.36  大单35.28</v>
      </c>
      <c r="D450" t="str">
        <v>大单</v>
      </c>
      <c r="E450">
        <v>100</v>
      </c>
      <c r="F450">
        <v>21</v>
      </c>
      <c r="G450" t="str">
        <v>大单</v>
      </c>
      <c r="H450">
        <v>152.7624</v>
      </c>
      <c r="I450">
        <v>52.7624</v>
      </c>
      <c r="J450" t="str">
        <v>是</v>
      </c>
    </row>
    <row r="451" spans="1:10">
      <c r="A451">
        <v>3275852</v>
      </c>
      <c r="B451" t="str">
        <v>2025-04-20 03:39:51</v>
      </c>
      <c r="C451" t="str">
        <v>小单32.36  大双32.36  大单35.28</v>
      </c>
      <c r="D451" t="str">
        <v>大单</v>
      </c>
      <c r="E451">
        <v>100</v>
      </c>
      <c r="F451">
        <v>13</v>
      </c>
      <c r="G451" t="str">
        <v>小单</v>
      </c>
      <c r="H451">
        <v>0</v>
      </c>
      <c r="I451">
        <v>-100</v>
      </c>
      <c r="J451" t="str">
        <v>否</v>
      </c>
    </row>
    <row r="452" spans="1:10">
      <c r="A452">
        <v>3275853</v>
      </c>
      <c r="B452" t="str">
        <v>2025-04-20 03:43:11</v>
      </c>
      <c r="C452" t="str">
        <v>小单32.36  大双32.36  大单35.28</v>
      </c>
      <c r="D452" t="str">
        <v>大单</v>
      </c>
      <c r="E452">
        <v>100</v>
      </c>
      <c r="F452">
        <v>11</v>
      </c>
      <c r="G452" t="str">
        <v>小单</v>
      </c>
      <c r="H452">
        <v>152.7392</v>
      </c>
      <c r="I452">
        <v>52.7392</v>
      </c>
      <c r="J452" t="str">
        <v>是</v>
      </c>
    </row>
    <row r="453" spans="1:10">
      <c r="A453">
        <v>3275854</v>
      </c>
      <c r="B453" t="str">
        <v>2025-04-20 03:46:42</v>
      </c>
      <c r="C453" t="str">
        <v>小单31.45  小双34.28  大单34.28</v>
      </c>
      <c r="D453" t="str">
        <v>小单</v>
      </c>
      <c r="E453">
        <v>100.01</v>
      </c>
      <c r="F453">
        <v>17</v>
      </c>
      <c r="G453" t="str">
        <v>大单</v>
      </c>
      <c r="H453">
        <v>148.4324</v>
      </c>
      <c r="I453">
        <v>48.4224</v>
      </c>
      <c r="J453" t="str">
        <v>是</v>
      </c>
    </row>
    <row r="454" spans="1:10">
      <c r="A454">
        <v>3275855</v>
      </c>
      <c r="B454" t="str">
        <v>2025-04-20 03:50:13</v>
      </c>
      <c r="C454" t="str">
        <v>小单32.36  大双32.36  大单35.28</v>
      </c>
      <c r="D454" t="str">
        <v>大单</v>
      </c>
      <c r="E454">
        <v>100</v>
      </c>
      <c r="F454">
        <v>4</v>
      </c>
      <c r="G454" t="str">
        <v>小双</v>
      </c>
      <c r="H454">
        <v>0</v>
      </c>
      <c r="I454">
        <v>-100</v>
      </c>
      <c r="J454" t="str">
        <v>否</v>
      </c>
    </row>
    <row r="455" spans="1:10">
      <c r="A455">
        <v>3275856</v>
      </c>
      <c r="B455" t="str">
        <v>2025-04-20 03:53:44</v>
      </c>
      <c r="C455" t="str">
        <v>小单32.36  大双32.36  大单35.28</v>
      </c>
      <c r="D455" t="str">
        <v>大单</v>
      </c>
      <c r="E455">
        <v>100</v>
      </c>
      <c r="F455">
        <v>11</v>
      </c>
      <c r="G455" t="str">
        <v>小单</v>
      </c>
      <c r="H455">
        <v>152.7392</v>
      </c>
      <c r="I455">
        <v>52.7392</v>
      </c>
      <c r="J455" t="str">
        <v>是</v>
      </c>
    </row>
    <row r="456" spans="1:10">
      <c r="A456">
        <v>3275857</v>
      </c>
      <c r="B456" t="str">
        <v>2025-04-20 03:57:15</v>
      </c>
      <c r="C456" t="str">
        <v>小单32.36  大双32.36  大单35.28</v>
      </c>
      <c r="D456" t="str">
        <v>大单</v>
      </c>
      <c r="E456">
        <v>100</v>
      </c>
      <c r="F456">
        <v>11</v>
      </c>
      <c r="G456" t="str">
        <v>小单</v>
      </c>
      <c r="H456">
        <v>152.7392</v>
      </c>
      <c r="I456">
        <v>52.7392</v>
      </c>
      <c r="J456" t="str">
        <v>是</v>
      </c>
    </row>
    <row r="457" spans="1:10">
      <c r="A457">
        <v>3275858</v>
      </c>
      <c r="B457" t="str">
        <v>2025-04-20 04:00:46</v>
      </c>
      <c r="C457" t="str">
        <v>小单31.45  小双34.28  大单34.28</v>
      </c>
      <c r="D457" t="str">
        <v>小单</v>
      </c>
      <c r="E457">
        <v>100.01</v>
      </c>
      <c r="F457">
        <v>8</v>
      </c>
      <c r="G457" t="str">
        <v>小双</v>
      </c>
      <c r="H457">
        <v>148.4324</v>
      </c>
      <c r="I457">
        <v>48.4224</v>
      </c>
      <c r="J457" t="str">
        <v>是</v>
      </c>
    </row>
    <row r="458" spans="1:10">
      <c r="A458">
        <v>3275859</v>
      </c>
      <c r="B458" t="str">
        <v>2025-04-20 04:04:17</v>
      </c>
      <c r="C458" t="str">
        <v>小单31.45  小双34.28  大单34.28</v>
      </c>
      <c r="D458" t="str">
        <v>小单</v>
      </c>
      <c r="E458">
        <v>100.01</v>
      </c>
      <c r="F458">
        <v>4</v>
      </c>
      <c r="G458" t="str">
        <v>小双</v>
      </c>
      <c r="H458">
        <v>148.4324</v>
      </c>
      <c r="I458">
        <v>48.4224</v>
      </c>
      <c r="J458" t="str">
        <v>是</v>
      </c>
    </row>
    <row r="459" spans="1:10">
      <c r="A459">
        <v>3275860</v>
      </c>
      <c r="B459" t="str">
        <v>2025-04-20 04:07:48</v>
      </c>
      <c r="C459" t="str">
        <v>小单31.45  小双34.28  大单34.28</v>
      </c>
      <c r="D459" t="str">
        <v>小单</v>
      </c>
      <c r="E459">
        <v>100.01</v>
      </c>
      <c r="F459">
        <v>10</v>
      </c>
      <c r="G459" t="str">
        <v>小双</v>
      </c>
      <c r="H459">
        <v>148.4324</v>
      </c>
      <c r="I459">
        <v>48.4224</v>
      </c>
      <c r="J459" t="str">
        <v>是</v>
      </c>
    </row>
    <row r="460" spans="1:10">
      <c r="A460">
        <v>3275861</v>
      </c>
      <c r="B460" t="str">
        <v>2025-04-20 04:11:19</v>
      </c>
      <c r="C460" t="str">
        <v>小单31.45  小双34.28  大单34.28</v>
      </c>
      <c r="D460" t="str">
        <v>小单</v>
      </c>
      <c r="E460">
        <v>100.01</v>
      </c>
      <c r="F460">
        <v>26</v>
      </c>
      <c r="G460" t="str">
        <v>大双</v>
      </c>
      <c r="H460">
        <v>0</v>
      </c>
      <c r="I460">
        <v>-100.01</v>
      </c>
      <c r="J460" t="str">
        <v>否</v>
      </c>
    </row>
    <row r="461" spans="1:10">
      <c r="A461">
        <v>3275862</v>
      </c>
      <c r="B461" t="str">
        <v>2025-04-20 04:14:40</v>
      </c>
      <c r="C461" t="str">
        <v>小单31.45  小双34.28  大单34.28</v>
      </c>
      <c r="D461" t="str">
        <v>小单</v>
      </c>
      <c r="E461">
        <v>100.01</v>
      </c>
      <c r="F461">
        <v>13</v>
      </c>
      <c r="G461" t="str">
        <v>小单</v>
      </c>
      <c r="H461">
        <v>0</v>
      </c>
      <c r="I461">
        <v>-100.01</v>
      </c>
      <c r="J461" t="str">
        <v>否</v>
      </c>
    </row>
    <row r="462" spans="1:10">
      <c r="A462">
        <v>3275863</v>
      </c>
      <c r="B462" t="str">
        <v>2025-04-20 04:18:10</v>
      </c>
      <c r="C462" t="str">
        <v>小单31.45  小双34.28  大单34.28</v>
      </c>
      <c r="D462" t="str">
        <v>小单</v>
      </c>
      <c r="E462">
        <v>100.01</v>
      </c>
      <c r="F462">
        <v>16</v>
      </c>
      <c r="G462" t="str">
        <v>大双</v>
      </c>
      <c r="H462">
        <v>0</v>
      </c>
      <c r="I462">
        <v>-100.01</v>
      </c>
      <c r="J462" t="str">
        <v>否</v>
      </c>
    </row>
    <row r="463" spans="1:10">
      <c r="A463">
        <v>3275864</v>
      </c>
      <c r="B463" t="str">
        <v>2025-04-20 04:21:41</v>
      </c>
      <c r="C463" t="str">
        <v>小单31.45  小双34.28  大单34.28</v>
      </c>
      <c r="D463" t="str">
        <v>小单</v>
      </c>
      <c r="E463">
        <v>100.01</v>
      </c>
      <c r="F463">
        <v>4</v>
      </c>
      <c r="G463" t="str">
        <v>小双</v>
      </c>
      <c r="H463">
        <v>148.4324</v>
      </c>
      <c r="I463">
        <v>48.4224</v>
      </c>
      <c r="J463" t="str">
        <v>是</v>
      </c>
    </row>
    <row r="464" spans="1:10">
      <c r="A464">
        <v>3275865</v>
      </c>
      <c r="B464" t="str">
        <v>2025-04-20 04:25:12</v>
      </c>
      <c r="C464" t="str">
        <v>小单32.36  小双35.28  大双32.36</v>
      </c>
      <c r="D464" t="str">
        <v>小双</v>
      </c>
      <c r="E464">
        <v>100</v>
      </c>
      <c r="F464">
        <v>15</v>
      </c>
      <c r="G464" t="str">
        <v>大单</v>
      </c>
      <c r="H464">
        <v>0</v>
      </c>
      <c r="I464">
        <v>-100</v>
      </c>
      <c r="J464" t="str">
        <v>否</v>
      </c>
    </row>
    <row r="465" spans="1:10">
      <c r="A465">
        <v>3275866</v>
      </c>
      <c r="B465" t="str">
        <v>2025-04-20 04:28:43</v>
      </c>
      <c r="C465" t="str">
        <v>小单31.45  小双34.28  大单34.28</v>
      </c>
      <c r="D465" t="str">
        <v>小单</v>
      </c>
      <c r="E465">
        <v>100.01</v>
      </c>
      <c r="F465">
        <v>12</v>
      </c>
      <c r="G465" t="str">
        <v>小双</v>
      </c>
      <c r="H465">
        <v>148.4324</v>
      </c>
      <c r="I465">
        <v>48.4224</v>
      </c>
      <c r="J465" t="str">
        <v>是</v>
      </c>
    </row>
    <row r="466" spans="1:10">
      <c r="A466">
        <v>3275867</v>
      </c>
      <c r="B466" t="str">
        <v>2025-04-20 04:32:14</v>
      </c>
      <c r="C466" t="str">
        <v>小单31.45  小双34.28  大单34.28</v>
      </c>
      <c r="D466" t="str">
        <v>小单</v>
      </c>
      <c r="E466">
        <v>100.01</v>
      </c>
      <c r="F466">
        <v>12</v>
      </c>
      <c r="G466" t="str">
        <v>小双</v>
      </c>
      <c r="H466">
        <v>148.4324</v>
      </c>
      <c r="I466">
        <v>48.4224</v>
      </c>
      <c r="J466" t="str">
        <v>是</v>
      </c>
    </row>
    <row r="467" spans="1:10">
      <c r="A467">
        <v>3275868</v>
      </c>
      <c r="B467" t="str">
        <v>2025-04-20 04:35:45</v>
      </c>
      <c r="C467" t="str">
        <v>小单32.36  小双35.28  大双32.36</v>
      </c>
      <c r="D467" t="str">
        <v>小双</v>
      </c>
      <c r="E467">
        <v>100</v>
      </c>
      <c r="F467">
        <v>18</v>
      </c>
      <c r="G467" t="str">
        <v>大双</v>
      </c>
      <c r="H467">
        <v>152.7392</v>
      </c>
      <c r="I467">
        <v>52.7392</v>
      </c>
      <c r="J467" t="str">
        <v>是</v>
      </c>
    </row>
    <row r="468" spans="1:10">
      <c r="A468">
        <v>3275869</v>
      </c>
      <c r="B468" t="str">
        <v>2025-04-20 04:39:16</v>
      </c>
      <c r="C468" t="str">
        <v>小单32.36  小双35.28  大双32.36</v>
      </c>
      <c r="D468" t="str">
        <v>小双</v>
      </c>
      <c r="E468">
        <v>100</v>
      </c>
      <c r="F468">
        <v>11</v>
      </c>
      <c r="G468" t="str">
        <v>小单</v>
      </c>
      <c r="H468">
        <v>152.7392</v>
      </c>
      <c r="I468">
        <v>52.7392</v>
      </c>
      <c r="J468" t="str">
        <v>是</v>
      </c>
    </row>
    <row r="469" spans="1:10">
      <c r="A469">
        <v>3275870</v>
      </c>
      <c r="B469" t="str">
        <v>2025-04-20 04:42:47</v>
      </c>
      <c r="C469" t="str">
        <v>小单32.36  小双35.28  大双32.36</v>
      </c>
      <c r="D469" t="str">
        <v>小双</v>
      </c>
      <c r="E469">
        <v>100</v>
      </c>
      <c r="F469">
        <v>11</v>
      </c>
      <c r="G469" t="str">
        <v>小单</v>
      </c>
      <c r="H469">
        <v>152.7392</v>
      </c>
      <c r="I469">
        <v>52.7392</v>
      </c>
      <c r="J469" t="str">
        <v>是</v>
      </c>
    </row>
    <row r="470" spans="1:10">
      <c r="A470">
        <v>3275871</v>
      </c>
      <c r="B470" t="str">
        <v>2025-04-20 04:46:08</v>
      </c>
      <c r="C470" t="str">
        <v>小单32.36  小双35.28  大双32.36</v>
      </c>
      <c r="D470" t="str">
        <v>小双</v>
      </c>
      <c r="E470">
        <v>100</v>
      </c>
      <c r="F470">
        <v>15</v>
      </c>
      <c r="G470" t="str">
        <v>大单</v>
      </c>
      <c r="H470">
        <v>0</v>
      </c>
      <c r="I470">
        <v>-100</v>
      </c>
      <c r="J470" t="str">
        <v>否</v>
      </c>
    </row>
    <row r="471" spans="1:10">
      <c r="A471">
        <v>3275872</v>
      </c>
      <c r="B471" t="str">
        <v>2025-04-20 04:49:39</v>
      </c>
      <c r="C471" t="str">
        <v>小单32.36  小双35.28  大双32.36</v>
      </c>
      <c r="D471" t="str">
        <v>小双</v>
      </c>
      <c r="E471">
        <v>100</v>
      </c>
      <c r="F471">
        <v>6</v>
      </c>
      <c r="G471" t="str">
        <v>小双</v>
      </c>
      <c r="H471">
        <v>152.7624</v>
      </c>
      <c r="I471">
        <v>52.7624</v>
      </c>
      <c r="J471" t="str">
        <v>是</v>
      </c>
    </row>
    <row r="472" spans="1:10">
      <c r="A472">
        <v>3275873</v>
      </c>
      <c r="B472" t="str">
        <v>2025-04-20 04:53:10</v>
      </c>
      <c r="C472" t="str">
        <v>小单32.36  小双35.28  大双32.36</v>
      </c>
      <c r="D472" t="str">
        <v>小双</v>
      </c>
      <c r="E472">
        <v>100</v>
      </c>
      <c r="F472">
        <v>12</v>
      </c>
      <c r="G472" t="str">
        <v>小双</v>
      </c>
      <c r="H472">
        <v>152.7624</v>
      </c>
      <c r="I472">
        <v>52.7624</v>
      </c>
      <c r="J472" t="str">
        <v>是</v>
      </c>
    </row>
    <row r="473" spans="1:10">
      <c r="A473">
        <v>3275874</v>
      </c>
      <c r="B473" t="str">
        <v>2025-04-20 04:56:50</v>
      </c>
      <c r="C473" t="str">
        <v>小单32.36  小双35.28  大双32.36</v>
      </c>
      <c r="D473" t="str">
        <v>小双</v>
      </c>
      <c r="E473">
        <v>100</v>
      </c>
      <c r="F473">
        <v>7</v>
      </c>
      <c r="G473" t="str">
        <v>小单</v>
      </c>
      <c r="H473">
        <v>152.7392</v>
      </c>
      <c r="I473">
        <v>52.7392</v>
      </c>
      <c r="J473" t="str">
        <v>是</v>
      </c>
    </row>
    <row r="474" spans="1:10">
      <c r="A474">
        <v>3275875</v>
      </c>
      <c r="B474" t="str">
        <v>2025-04-20 05:00:11</v>
      </c>
      <c r="C474" t="str">
        <v>小单32.36  小双35.28  大双32.36</v>
      </c>
      <c r="D474" t="str">
        <v>小双</v>
      </c>
      <c r="E474">
        <v>100</v>
      </c>
      <c r="F474">
        <v>17</v>
      </c>
      <c r="G474" t="str">
        <v>大单</v>
      </c>
      <c r="H474">
        <v>0</v>
      </c>
      <c r="I474">
        <v>-100</v>
      </c>
      <c r="J474" t="str">
        <v>否</v>
      </c>
    </row>
    <row r="475" spans="1:10">
      <c r="A475">
        <v>3275876</v>
      </c>
      <c r="B475" t="str">
        <v>2025-04-20 05:03:42</v>
      </c>
      <c r="C475" t="str">
        <v>小单31.45  小双34.28  大单34.28</v>
      </c>
      <c r="D475" t="str">
        <v>小单</v>
      </c>
      <c r="E475">
        <v>100.01</v>
      </c>
      <c r="F475">
        <v>15</v>
      </c>
      <c r="G475" t="str">
        <v>大单</v>
      </c>
      <c r="H475">
        <v>148.4324</v>
      </c>
      <c r="I475">
        <v>48.4224</v>
      </c>
      <c r="J475" t="str">
        <v>是</v>
      </c>
    </row>
    <row r="476" spans="1:10">
      <c r="A476">
        <v>3275877</v>
      </c>
      <c r="B476" t="str">
        <v>2025-04-20 05:07:13</v>
      </c>
      <c r="C476" t="str">
        <v>小单31.45  小双34.28  大单34.28</v>
      </c>
      <c r="D476" t="str">
        <v>小单</v>
      </c>
      <c r="E476">
        <v>100.01</v>
      </c>
      <c r="F476">
        <v>9</v>
      </c>
      <c r="G476" t="str">
        <v>小单</v>
      </c>
      <c r="H476">
        <v>148.444</v>
      </c>
      <c r="I476">
        <v>48.434</v>
      </c>
      <c r="J476" t="str">
        <v>是</v>
      </c>
    </row>
    <row r="477" spans="1:10">
      <c r="A477">
        <v>3275878</v>
      </c>
      <c r="B477" t="str">
        <v>2025-04-20 05:10:44</v>
      </c>
      <c r="C477" t="str">
        <v>小单31.45  小双34.28  大单34.28</v>
      </c>
      <c r="D477" t="str">
        <v>小单</v>
      </c>
      <c r="E477">
        <v>100.01</v>
      </c>
      <c r="F477">
        <v>18</v>
      </c>
      <c r="G477" t="str">
        <v>大双</v>
      </c>
      <c r="H477">
        <v>0</v>
      </c>
      <c r="I477">
        <v>-100.01</v>
      </c>
      <c r="J477" t="str">
        <v>否</v>
      </c>
    </row>
    <row r="478" spans="1:10">
      <c r="A478">
        <v>3275879</v>
      </c>
      <c r="B478" t="str">
        <v>2025-04-20 05:14:15</v>
      </c>
      <c r="C478" t="str">
        <v>小单32.36  小双35.28  大双32.36</v>
      </c>
      <c r="D478" t="str">
        <v>小双</v>
      </c>
      <c r="E478">
        <v>100</v>
      </c>
      <c r="F478">
        <v>14</v>
      </c>
      <c r="G478" t="str">
        <v>大双</v>
      </c>
      <c r="H478">
        <v>0</v>
      </c>
      <c r="I478">
        <v>-100</v>
      </c>
      <c r="J478" t="str">
        <v>否</v>
      </c>
    </row>
    <row r="479" spans="1:10">
      <c r="A479">
        <v>3275880</v>
      </c>
      <c r="B479" t="str">
        <v>2025-04-20 05:17:46</v>
      </c>
      <c r="C479" t="str">
        <v>小单32.36  小双35.28  大双32.36</v>
      </c>
      <c r="D479" t="str">
        <v>小双</v>
      </c>
      <c r="E479">
        <v>100</v>
      </c>
      <c r="F479">
        <v>4</v>
      </c>
      <c r="G479" t="str">
        <v>小双</v>
      </c>
      <c r="H479">
        <v>152.7624</v>
      </c>
      <c r="I479">
        <v>52.7624</v>
      </c>
      <c r="J479" t="str">
        <v>是</v>
      </c>
    </row>
    <row r="480" spans="1:10">
      <c r="A480">
        <v>3275881</v>
      </c>
      <c r="B480" t="str">
        <v>2025-04-20 05:21:17</v>
      </c>
      <c r="C480" t="str">
        <v>小单32.36  小双35.28  大双32.36</v>
      </c>
      <c r="D480" t="str">
        <v>小双</v>
      </c>
      <c r="E480">
        <v>100</v>
      </c>
      <c r="F480">
        <v>16</v>
      </c>
      <c r="G480" t="str">
        <v>大双</v>
      </c>
      <c r="H480">
        <v>152.7392</v>
      </c>
      <c r="I480">
        <v>52.7392</v>
      </c>
      <c r="J480" t="str">
        <v>是</v>
      </c>
    </row>
    <row r="481" spans="1:10">
      <c r="A481">
        <v>3275882</v>
      </c>
      <c r="B481" t="str">
        <v>2025-04-20 05:24:48</v>
      </c>
      <c r="C481" t="str">
        <v>小单32.36  小双35.28  大双32.36</v>
      </c>
      <c r="D481" t="str">
        <v>小双</v>
      </c>
      <c r="E481">
        <v>100</v>
      </c>
      <c r="F481">
        <v>7</v>
      </c>
      <c r="G481" t="str">
        <v>小单</v>
      </c>
      <c r="H481">
        <v>152.7392</v>
      </c>
      <c r="I481">
        <v>52.7392</v>
      </c>
      <c r="J481" t="str">
        <v>是</v>
      </c>
    </row>
    <row r="482" spans="1:10">
      <c r="A482">
        <v>3275883</v>
      </c>
      <c r="B482" t="str">
        <v>2025-04-20 05:28:19</v>
      </c>
      <c r="C482" t="str">
        <v>小单32.36  小双35.28  大双32.36</v>
      </c>
      <c r="D482" t="str">
        <v>小双</v>
      </c>
      <c r="E482">
        <v>100</v>
      </c>
      <c r="F482">
        <v>15</v>
      </c>
      <c r="G482" t="str">
        <v>大单</v>
      </c>
      <c r="H482">
        <v>0</v>
      </c>
      <c r="I482">
        <v>-100</v>
      </c>
      <c r="J482" t="str">
        <v>否</v>
      </c>
    </row>
    <row r="483" spans="1:10">
      <c r="A483">
        <v>3275884</v>
      </c>
      <c r="B483" t="str">
        <v>2025-04-20 05:31:40</v>
      </c>
      <c r="C483" t="str">
        <v>小单32.36  小双35.28  大双32.36</v>
      </c>
      <c r="D483" t="str">
        <v>小双</v>
      </c>
      <c r="E483">
        <v>100</v>
      </c>
      <c r="F483">
        <v>15</v>
      </c>
      <c r="G483" t="str">
        <v>大单</v>
      </c>
      <c r="H483">
        <v>0</v>
      </c>
      <c r="I483">
        <v>-100</v>
      </c>
      <c r="J483" t="str">
        <v>否</v>
      </c>
    </row>
    <row r="484" spans="1:10">
      <c r="A484">
        <v>3275885</v>
      </c>
      <c r="B484" t="str">
        <v>2025-04-20 05:35:10</v>
      </c>
      <c r="C484" t="str">
        <v>小单32.36  小双35.28  大双32.36</v>
      </c>
      <c r="D484" t="str">
        <v>小双</v>
      </c>
      <c r="E484">
        <v>100</v>
      </c>
      <c r="F484">
        <v>18</v>
      </c>
      <c r="G484" t="str">
        <v>大双</v>
      </c>
      <c r="H484">
        <v>152.7392</v>
      </c>
      <c r="I484">
        <v>52.7392</v>
      </c>
      <c r="J484" t="str">
        <v>是</v>
      </c>
    </row>
    <row r="485" spans="1:10">
      <c r="A485">
        <v>3275886</v>
      </c>
      <c r="B485" t="str">
        <v>2025-04-20 05:38:41</v>
      </c>
      <c r="C485" t="str">
        <v>大双31.45  小双34.28  大单34.28</v>
      </c>
      <c r="D485" t="str">
        <v>大双</v>
      </c>
      <c r="E485">
        <v>100.01</v>
      </c>
      <c r="F485">
        <v>15</v>
      </c>
      <c r="G485" t="str">
        <v>大单</v>
      </c>
      <c r="H485">
        <v>148.4324</v>
      </c>
      <c r="I485">
        <v>48.4224</v>
      </c>
      <c r="J485" t="str">
        <v>是</v>
      </c>
    </row>
    <row r="486" spans="1:10">
      <c r="A486">
        <v>3275887</v>
      </c>
      <c r="B486" t="str">
        <v>2025-04-20 05:42:12</v>
      </c>
      <c r="C486" t="str">
        <v>小单32.36  大双32.36  大单35.28</v>
      </c>
      <c r="D486" t="str">
        <v>大单</v>
      </c>
      <c r="E486">
        <v>100</v>
      </c>
      <c r="F486">
        <v>14</v>
      </c>
      <c r="G486" t="str">
        <v>大双</v>
      </c>
      <c r="H486">
        <v>0</v>
      </c>
      <c r="I486">
        <v>-100</v>
      </c>
      <c r="J486" t="str">
        <v>否</v>
      </c>
    </row>
    <row r="487" spans="1:10">
      <c r="A487">
        <v>3275888</v>
      </c>
      <c r="B487" t="str">
        <v>2025-04-20 05:45:43</v>
      </c>
      <c r="C487" t="str">
        <v>大双31.45  小双34.28  大单34.28</v>
      </c>
      <c r="D487" t="str">
        <v>大双</v>
      </c>
      <c r="E487">
        <v>100.01</v>
      </c>
      <c r="F487">
        <v>13</v>
      </c>
      <c r="G487" t="str">
        <v>小单</v>
      </c>
      <c r="H487">
        <v>0</v>
      </c>
      <c r="I487">
        <v>-100.01</v>
      </c>
      <c r="J487" t="str">
        <v>否</v>
      </c>
    </row>
    <row r="488" spans="1:10">
      <c r="A488">
        <v>3275889</v>
      </c>
      <c r="B488" t="str">
        <v>2025-04-20 05:49:14</v>
      </c>
      <c r="C488" t="str">
        <v>小单32.36  大双32.36  大单35.28</v>
      </c>
      <c r="D488" t="str">
        <v>大单</v>
      </c>
      <c r="E488">
        <v>100</v>
      </c>
      <c r="F488">
        <v>20</v>
      </c>
      <c r="G488" t="str">
        <v>大双</v>
      </c>
      <c r="H488">
        <v>152.7392</v>
      </c>
      <c r="I488">
        <v>52.7392</v>
      </c>
      <c r="J488" t="str">
        <v>是</v>
      </c>
    </row>
    <row r="489" spans="1:10">
      <c r="A489">
        <v>3275890</v>
      </c>
      <c r="B489" t="str">
        <v>2025-04-20 05:52:45</v>
      </c>
      <c r="C489" t="str">
        <v>小单32.36  大双32.36  大单35.28</v>
      </c>
      <c r="D489" t="str">
        <v>大单</v>
      </c>
      <c r="E489">
        <v>100</v>
      </c>
      <c r="F489">
        <v>15</v>
      </c>
      <c r="G489" t="str">
        <v>大单</v>
      </c>
      <c r="H489">
        <v>152.7624</v>
      </c>
      <c r="I489">
        <v>52.7624</v>
      </c>
      <c r="J489" t="str">
        <v>是</v>
      </c>
    </row>
    <row r="490" spans="1:10">
      <c r="A490">
        <v>3275891</v>
      </c>
      <c r="B490" t="str">
        <v>2025-04-20 05:56:16</v>
      </c>
      <c r="C490" t="str">
        <v>小单32.36  大双32.36  大单35.28</v>
      </c>
      <c r="D490" t="str">
        <v>大单</v>
      </c>
      <c r="E490">
        <v>100</v>
      </c>
      <c r="F490">
        <v>16</v>
      </c>
      <c r="G490" t="str">
        <v>大双</v>
      </c>
      <c r="H490">
        <v>152.7392</v>
      </c>
      <c r="I490">
        <v>52.7392</v>
      </c>
      <c r="J490" t="str">
        <v>是</v>
      </c>
    </row>
    <row r="491" spans="1:10">
      <c r="A491">
        <v>3275892</v>
      </c>
      <c r="B491" t="str">
        <v>2025-04-20 05:59:47</v>
      </c>
      <c r="C491" t="str">
        <v>小单32.36  大双32.36  大单35.28</v>
      </c>
      <c r="D491" t="str">
        <v>大单</v>
      </c>
      <c r="E491">
        <v>100</v>
      </c>
      <c r="F491">
        <v>11</v>
      </c>
      <c r="G491" t="str">
        <v>小单</v>
      </c>
      <c r="H491">
        <v>152.7392</v>
      </c>
      <c r="I491">
        <v>52.7392</v>
      </c>
      <c r="J491" t="str">
        <v>是</v>
      </c>
    </row>
    <row r="492" spans="1:10">
      <c r="A492">
        <v>3275893</v>
      </c>
      <c r="B492" t="str">
        <v>2025-04-20 06:03:18</v>
      </c>
      <c r="C492" t="str">
        <v>小单32.36  大双32.36  大单35.28</v>
      </c>
      <c r="D492" t="str">
        <v>大单</v>
      </c>
      <c r="E492">
        <v>100</v>
      </c>
      <c r="F492">
        <v>7</v>
      </c>
      <c r="G492" t="str">
        <v>小单</v>
      </c>
      <c r="H492">
        <v>152.7392</v>
      </c>
      <c r="I492">
        <v>52.7392</v>
      </c>
      <c r="J492" t="str">
        <v>是</v>
      </c>
    </row>
    <row r="493" spans="1:10">
      <c r="A493">
        <v>3275894</v>
      </c>
      <c r="B493" t="str">
        <v>2025-04-20 06:06:49</v>
      </c>
      <c r="C493" t="str">
        <v>小单32.36  大双32.36  大单35.28</v>
      </c>
      <c r="D493" t="str">
        <v>大单</v>
      </c>
      <c r="E493">
        <v>100</v>
      </c>
      <c r="F493">
        <v>17</v>
      </c>
      <c r="G493" t="str">
        <v>大单</v>
      </c>
      <c r="H493">
        <v>152.7624</v>
      </c>
      <c r="I493">
        <v>52.7624</v>
      </c>
      <c r="J493" t="str">
        <v>是</v>
      </c>
    </row>
    <row r="494" spans="1:10">
      <c r="A494">
        <v>3275895</v>
      </c>
      <c r="B494" t="str">
        <v>2025-04-20 06:10:10</v>
      </c>
      <c r="C494" t="str">
        <v>小单32.36  大双32.36  大单35.28</v>
      </c>
      <c r="D494" t="str">
        <v>大单</v>
      </c>
      <c r="E494">
        <v>100</v>
      </c>
      <c r="F494">
        <v>11</v>
      </c>
      <c r="G494" t="str">
        <v>小单</v>
      </c>
      <c r="H494">
        <v>152.7392</v>
      </c>
      <c r="I494">
        <v>52.7392</v>
      </c>
      <c r="J494" t="str">
        <v>是</v>
      </c>
    </row>
    <row r="495" spans="1:10">
      <c r="A495">
        <v>3275896</v>
      </c>
      <c r="B495" t="str">
        <v>2025-04-20 06:13:41</v>
      </c>
      <c r="C495" t="str">
        <v>小单32.36  大双32.36  大单35.28</v>
      </c>
      <c r="D495" t="str">
        <v>大单</v>
      </c>
      <c r="E495">
        <v>100</v>
      </c>
      <c r="F495">
        <v>7</v>
      </c>
      <c r="G495" t="str">
        <v>小单</v>
      </c>
      <c r="H495">
        <v>152.7392</v>
      </c>
      <c r="I495">
        <v>52.7392</v>
      </c>
      <c r="J495" t="str">
        <v>是</v>
      </c>
    </row>
    <row r="496" spans="1:10">
      <c r="A496">
        <v>3275897</v>
      </c>
      <c r="B496" t="str">
        <v>2025-04-20 06:17:11</v>
      </c>
      <c r="C496" t="str">
        <v>小单32.36  大双32.36  大单35.28</v>
      </c>
      <c r="D496" t="str">
        <v>大单</v>
      </c>
      <c r="E496">
        <v>100</v>
      </c>
      <c r="F496">
        <v>11</v>
      </c>
      <c r="G496" t="str">
        <v>小单</v>
      </c>
      <c r="H496">
        <v>152.7392</v>
      </c>
      <c r="I496">
        <v>52.7392</v>
      </c>
      <c r="J496" t="str">
        <v>是</v>
      </c>
    </row>
    <row r="497" spans="1:10">
      <c r="A497">
        <v>3275898</v>
      </c>
      <c r="B497" t="str">
        <v>2025-04-20 06:20:42</v>
      </c>
      <c r="C497" t="str">
        <v>小单32.36  大双32.36  大单35.28</v>
      </c>
      <c r="D497" t="str">
        <v>大单</v>
      </c>
      <c r="E497">
        <v>100</v>
      </c>
      <c r="F497">
        <v>17</v>
      </c>
      <c r="G497" t="str">
        <v>大单</v>
      </c>
      <c r="H497">
        <v>152.7624</v>
      </c>
      <c r="I497">
        <v>52.7624</v>
      </c>
      <c r="J497" t="str">
        <v>是</v>
      </c>
    </row>
    <row r="498" spans="1:10">
      <c r="A498">
        <v>3275899</v>
      </c>
      <c r="B498" t="str">
        <v>2025-04-20 06:24:13</v>
      </c>
      <c r="C498" t="str">
        <v>小单32.36  大双32.36  大单35.28</v>
      </c>
      <c r="D498" t="str">
        <v>大单</v>
      </c>
      <c r="E498">
        <v>100</v>
      </c>
      <c r="F498">
        <v>14</v>
      </c>
      <c r="G498" t="str">
        <v>大双</v>
      </c>
      <c r="H498">
        <v>0</v>
      </c>
      <c r="I498">
        <v>-100</v>
      </c>
      <c r="J498" t="str">
        <v>否</v>
      </c>
    </row>
    <row r="499" spans="1:10">
      <c r="A499">
        <v>3275900</v>
      </c>
      <c r="B499" t="str">
        <v>2025-04-20 06:27:44</v>
      </c>
      <c r="C499" t="str">
        <v>小单32.36  大双32.36  大单35.28</v>
      </c>
      <c r="D499" t="str">
        <v>大单</v>
      </c>
      <c r="E499">
        <v>100</v>
      </c>
      <c r="F499">
        <v>13</v>
      </c>
      <c r="G499" t="str">
        <v>小单</v>
      </c>
      <c r="H499">
        <v>0</v>
      </c>
      <c r="I499">
        <v>-100</v>
      </c>
      <c r="J499" t="str">
        <v>否</v>
      </c>
    </row>
    <row r="500" spans="1:10">
      <c r="A500">
        <v>3275901</v>
      </c>
      <c r="B500" t="str">
        <v>2025-04-20 06:31:15</v>
      </c>
      <c r="C500" t="str">
        <v>小单32.36  大双32.36  大单35.28</v>
      </c>
      <c r="D500" t="str">
        <v>大单</v>
      </c>
      <c r="E500">
        <v>100</v>
      </c>
      <c r="F500">
        <v>10</v>
      </c>
      <c r="G500" t="str">
        <v>小双</v>
      </c>
      <c r="H500">
        <v>0</v>
      </c>
      <c r="I500">
        <v>-100</v>
      </c>
      <c r="J500" t="str">
        <v>否</v>
      </c>
    </row>
    <row r="501" spans="1:10">
      <c r="A501">
        <v>3275902</v>
      </c>
      <c r="B501" t="str">
        <v>2025-04-20 06:34:46</v>
      </c>
      <c r="C501" t="str">
        <v>小单32.36  大双32.36  大单35.28</v>
      </c>
      <c r="D501" t="str">
        <v>大单</v>
      </c>
      <c r="E501">
        <v>100</v>
      </c>
      <c r="F501">
        <v>7</v>
      </c>
      <c r="G501" t="str">
        <v>小单</v>
      </c>
      <c r="H501">
        <v>152.7392</v>
      </c>
      <c r="I501">
        <v>52.7392</v>
      </c>
      <c r="J501" t="str">
        <v>是</v>
      </c>
    </row>
    <row r="502" spans="1:10">
      <c r="A502">
        <v>3275903</v>
      </c>
      <c r="B502" t="str">
        <v>2025-04-20 06:38:17</v>
      </c>
      <c r="C502" t="str">
        <v>小单32.36  大双32.36  大单35.28</v>
      </c>
      <c r="D502" t="str">
        <v>大单</v>
      </c>
      <c r="E502">
        <v>100</v>
      </c>
      <c r="F502">
        <v>13</v>
      </c>
      <c r="G502" t="str">
        <v>小单</v>
      </c>
      <c r="H502">
        <v>0</v>
      </c>
      <c r="I502">
        <v>-100</v>
      </c>
      <c r="J502" t="str">
        <v>否</v>
      </c>
    </row>
    <row r="503" spans="1:10">
      <c r="A503">
        <v>3275904</v>
      </c>
      <c r="B503" t="str">
        <v>2025-04-20 06:41:38</v>
      </c>
      <c r="C503" t="str">
        <v>小单32.36  大双32.36  大单35.28</v>
      </c>
      <c r="D503" t="str">
        <v>大单</v>
      </c>
      <c r="E503">
        <v>100</v>
      </c>
      <c r="F503">
        <v>20</v>
      </c>
      <c r="G503" t="str">
        <v>大双</v>
      </c>
      <c r="H503">
        <v>152.7392</v>
      </c>
      <c r="I503">
        <v>52.7392</v>
      </c>
      <c r="J503" t="str">
        <v>是</v>
      </c>
    </row>
    <row r="504" spans="1:10">
      <c r="A504">
        <v>3275905</v>
      </c>
      <c r="B504" t="str">
        <v>2025-04-20 06:45:19</v>
      </c>
      <c r="C504" t="str">
        <v>小单32.36  大双32.36  大单35.28</v>
      </c>
      <c r="D504" t="str">
        <v>大单</v>
      </c>
      <c r="E504">
        <v>100</v>
      </c>
      <c r="F504">
        <v>16</v>
      </c>
      <c r="G504" t="str">
        <v>大双</v>
      </c>
      <c r="H504">
        <v>152.7392</v>
      </c>
      <c r="I504">
        <v>52.7392</v>
      </c>
      <c r="J504" t="str">
        <v>是</v>
      </c>
    </row>
    <row r="505" spans="1:10">
      <c r="A505">
        <v>3275906</v>
      </c>
      <c r="B505" t="str">
        <v>2025-04-20 06:48:40</v>
      </c>
      <c r="C505" t="str">
        <v>小单32.36  大双32.36  大单35.28</v>
      </c>
      <c r="D505" t="str">
        <v>大单</v>
      </c>
      <c r="E505">
        <v>100</v>
      </c>
      <c r="F505">
        <v>11</v>
      </c>
      <c r="G505" t="str">
        <v>小单</v>
      </c>
      <c r="H505">
        <v>152.7392</v>
      </c>
      <c r="I505">
        <v>52.7392</v>
      </c>
      <c r="J505" t="str">
        <v>是</v>
      </c>
    </row>
    <row r="506" spans="1:10">
      <c r="A506">
        <v>3275907</v>
      </c>
      <c r="B506" t="str">
        <v>2025-04-20 06:52:11</v>
      </c>
      <c r="C506" t="str">
        <v>小单32.36  大双32.36  大单35.28</v>
      </c>
      <c r="D506" t="str">
        <v>大单</v>
      </c>
      <c r="E506">
        <v>100</v>
      </c>
      <c r="F506">
        <v>12</v>
      </c>
      <c r="G506" t="str">
        <v>小双</v>
      </c>
      <c r="H506">
        <v>0</v>
      </c>
      <c r="I506">
        <v>-100</v>
      </c>
      <c r="J506" t="str">
        <v>否</v>
      </c>
    </row>
    <row r="507" spans="1:10">
      <c r="A507">
        <v>3275908</v>
      </c>
      <c r="B507" t="str">
        <v>2025-04-20 06:55:42</v>
      </c>
      <c r="C507" t="str">
        <v>小单32.36  大双32.36  大单35.28</v>
      </c>
      <c r="D507" t="str">
        <v>大单</v>
      </c>
      <c r="E507">
        <v>100</v>
      </c>
      <c r="F507">
        <v>14</v>
      </c>
      <c r="G507" t="str">
        <v>大双</v>
      </c>
      <c r="H507">
        <v>0</v>
      </c>
      <c r="I507">
        <v>-100</v>
      </c>
      <c r="J507" t="str">
        <v>否</v>
      </c>
    </row>
    <row r="508" spans="1:10">
      <c r="A508">
        <v>3275909</v>
      </c>
      <c r="B508" t="str">
        <v>2025-04-20 06:59:12</v>
      </c>
      <c r="C508" t="str">
        <v>小单32.36  大双32.36  大单35.28</v>
      </c>
      <c r="D508" t="str">
        <v>大单</v>
      </c>
      <c r="E508">
        <v>100</v>
      </c>
      <c r="F508">
        <v>18</v>
      </c>
      <c r="G508" t="str">
        <v>大双</v>
      </c>
      <c r="H508">
        <v>152.7392</v>
      </c>
      <c r="I508">
        <v>52.7392</v>
      </c>
      <c r="J508" t="str">
        <v>是</v>
      </c>
    </row>
    <row r="509" spans="1:10">
      <c r="A509">
        <v>3275910</v>
      </c>
      <c r="B509" t="str">
        <v>2025-04-20 07:02:43</v>
      </c>
      <c r="C509" t="str">
        <v>小单32.36  大双32.36  大单35.28</v>
      </c>
      <c r="D509" t="str">
        <v>大单</v>
      </c>
      <c r="E509">
        <v>100</v>
      </c>
      <c r="F509">
        <v>16</v>
      </c>
      <c r="G509" t="str">
        <v>大双</v>
      </c>
      <c r="H509">
        <v>152.7392</v>
      </c>
      <c r="I509">
        <v>52.7392</v>
      </c>
      <c r="J509" t="str">
        <v>是</v>
      </c>
    </row>
    <row r="510" spans="1:10">
      <c r="A510">
        <v>3275911</v>
      </c>
      <c r="B510" t="str">
        <v>2025-04-20 07:06:14</v>
      </c>
      <c r="C510" t="str">
        <v>小单32.36  大双32.36  大单35.28</v>
      </c>
      <c r="D510" t="str">
        <v>大单</v>
      </c>
      <c r="E510">
        <v>100</v>
      </c>
      <c r="F510">
        <v>9</v>
      </c>
      <c r="G510" t="str">
        <v>小单</v>
      </c>
      <c r="H510">
        <v>152.7392</v>
      </c>
      <c r="I510">
        <v>52.7392</v>
      </c>
      <c r="J510" t="str">
        <v>是</v>
      </c>
    </row>
    <row r="511" spans="1:10">
      <c r="A511">
        <v>3275912</v>
      </c>
      <c r="B511" t="str">
        <v>2025-04-20 07:09:45</v>
      </c>
      <c r="C511" t="str">
        <v>小单31.45  小双34.28  大单34.28</v>
      </c>
      <c r="D511" t="str">
        <v>小单</v>
      </c>
      <c r="E511">
        <v>100.01</v>
      </c>
      <c r="F511">
        <v>9</v>
      </c>
      <c r="G511" t="str">
        <v>小单</v>
      </c>
      <c r="H511">
        <v>148.444</v>
      </c>
      <c r="I511">
        <v>48.434</v>
      </c>
      <c r="J511" t="str">
        <v>是</v>
      </c>
    </row>
    <row r="512" spans="1:10">
      <c r="A512">
        <v>3275913</v>
      </c>
      <c r="B512" t="str">
        <v>2025-04-20 07:13:16</v>
      </c>
      <c r="C512" t="str">
        <v>小单31.45  小双34.28  大单34.28</v>
      </c>
      <c r="D512" t="str">
        <v>小单</v>
      </c>
      <c r="E512">
        <v>100.01</v>
      </c>
      <c r="F512">
        <v>3</v>
      </c>
      <c r="G512" t="str">
        <v>小单</v>
      </c>
      <c r="H512">
        <v>148.444</v>
      </c>
      <c r="I512">
        <v>48.434</v>
      </c>
      <c r="J512" t="str">
        <v>是</v>
      </c>
    </row>
    <row r="513" spans="1:10">
      <c r="A513">
        <v>3275914</v>
      </c>
      <c r="B513" t="str">
        <v>2025-04-20 07:16:47</v>
      </c>
      <c r="C513" t="str">
        <v>小单31.45  小双34.28  大单34.28</v>
      </c>
      <c r="D513" t="str">
        <v>小单</v>
      </c>
      <c r="E513">
        <v>100.01</v>
      </c>
      <c r="F513">
        <v>18</v>
      </c>
      <c r="G513" t="str">
        <v>大双</v>
      </c>
      <c r="H513">
        <v>0</v>
      </c>
      <c r="I513">
        <v>-100.01</v>
      </c>
      <c r="J513" t="str">
        <v>否</v>
      </c>
    </row>
    <row r="514" spans="1:10">
      <c r="A514">
        <v>3275915</v>
      </c>
      <c r="B514" t="str">
        <v>2025-04-20 07:20:18</v>
      </c>
      <c r="C514" t="str">
        <v>小单31.45  小双34.28  大单34.28</v>
      </c>
      <c r="D514" t="str">
        <v>小单</v>
      </c>
      <c r="E514">
        <v>100.01</v>
      </c>
      <c r="F514">
        <v>10</v>
      </c>
      <c r="G514" t="str">
        <v>小双</v>
      </c>
      <c r="H514">
        <v>148.4324</v>
      </c>
      <c r="I514">
        <v>48.4224</v>
      </c>
      <c r="J514" t="str">
        <v>是</v>
      </c>
    </row>
    <row r="515" spans="1:10">
      <c r="A515">
        <v>3275916</v>
      </c>
      <c r="B515" t="str">
        <v>2025-04-20 07:23:39</v>
      </c>
      <c r="C515" t="str">
        <v>小单31.45  小双34.28  大单34.28</v>
      </c>
      <c r="D515" t="str">
        <v>小单</v>
      </c>
      <c r="E515">
        <v>100.01</v>
      </c>
      <c r="F515">
        <v>21</v>
      </c>
      <c r="G515" t="str">
        <v>大单</v>
      </c>
      <c r="H515">
        <v>148.4324</v>
      </c>
      <c r="I515">
        <v>48.4224</v>
      </c>
      <c r="J515" t="str">
        <v>是</v>
      </c>
    </row>
    <row r="516" spans="1:10">
      <c r="A516">
        <v>3275917</v>
      </c>
      <c r="B516" t="str">
        <v>2025-04-20 07:27:10</v>
      </c>
      <c r="C516" t="str">
        <v>小单31.45  小双34.28  大单34.28</v>
      </c>
      <c r="D516" t="str">
        <v>小单</v>
      </c>
      <c r="E516">
        <v>100.01</v>
      </c>
      <c r="F516">
        <v>25</v>
      </c>
      <c r="G516" t="str">
        <v>大单</v>
      </c>
      <c r="H516">
        <v>148.4324</v>
      </c>
      <c r="I516">
        <v>48.4224</v>
      </c>
      <c r="J516" t="str">
        <v>是</v>
      </c>
    </row>
    <row r="517" spans="1:10">
      <c r="A517">
        <v>3275918</v>
      </c>
      <c r="B517" t="str">
        <v>2025-04-20 07:30:41</v>
      </c>
      <c r="C517" t="str">
        <v>小单31.45  小双34.28  大单34.28</v>
      </c>
      <c r="D517" t="str">
        <v>小单</v>
      </c>
      <c r="E517">
        <v>100.01</v>
      </c>
      <c r="F517">
        <v>19</v>
      </c>
      <c r="G517" t="str">
        <v>大单</v>
      </c>
      <c r="H517">
        <v>148.4324</v>
      </c>
      <c r="I517">
        <v>48.4224</v>
      </c>
      <c r="J517" t="str">
        <v>是</v>
      </c>
    </row>
    <row r="518" spans="1:10">
      <c r="A518">
        <v>3275919</v>
      </c>
      <c r="B518" t="str">
        <v>2025-04-20 07:34:12</v>
      </c>
      <c r="C518" t="str">
        <v>小单31.45  小双34.28  大单34.28</v>
      </c>
      <c r="D518" t="str">
        <v>小单</v>
      </c>
      <c r="E518">
        <v>100.01</v>
      </c>
      <c r="F518">
        <v>17</v>
      </c>
      <c r="G518" t="str">
        <v>大单</v>
      </c>
      <c r="H518">
        <v>148.4324</v>
      </c>
      <c r="I518">
        <v>48.4224</v>
      </c>
      <c r="J518" t="str">
        <v>是</v>
      </c>
    </row>
    <row r="519" spans="1:10">
      <c r="A519">
        <v>3275920</v>
      </c>
      <c r="B519" t="str">
        <v>2025-04-20 07:37:43</v>
      </c>
      <c r="C519" t="str">
        <v>小单31.45  小双34.28  大单34.28</v>
      </c>
      <c r="D519" t="str">
        <v>小单</v>
      </c>
      <c r="E519">
        <v>100.01</v>
      </c>
      <c r="F519">
        <v>16</v>
      </c>
      <c r="G519" t="str">
        <v>大双</v>
      </c>
      <c r="H519">
        <v>0</v>
      </c>
      <c r="I519">
        <v>-100.01</v>
      </c>
      <c r="J519" t="str">
        <v>否</v>
      </c>
    </row>
    <row r="520" spans="1:10">
      <c r="A520">
        <v>3275921</v>
      </c>
      <c r="B520" t="str">
        <v>2025-04-20 07:41:14</v>
      </c>
      <c r="C520" t="str">
        <v>小单32.36  大双32.36  大单35.28</v>
      </c>
      <c r="D520" t="str">
        <v>大单</v>
      </c>
      <c r="E520">
        <v>100</v>
      </c>
      <c r="F520">
        <v>10</v>
      </c>
      <c r="G520" t="str">
        <v>小双</v>
      </c>
      <c r="H520">
        <v>0</v>
      </c>
      <c r="I520">
        <v>-100</v>
      </c>
      <c r="J520" t="str">
        <v>否</v>
      </c>
    </row>
    <row r="521" spans="1:10">
      <c r="A521">
        <v>3275922</v>
      </c>
      <c r="B521" t="str">
        <v>2025-04-20 07:44:44</v>
      </c>
      <c r="C521" t="str">
        <v>小单32.36  大双32.36  大单35.28</v>
      </c>
      <c r="D521" t="str">
        <v>大单</v>
      </c>
      <c r="E521">
        <v>100</v>
      </c>
      <c r="F521">
        <v>6</v>
      </c>
      <c r="G521" t="str">
        <v>小双</v>
      </c>
      <c r="H521">
        <v>0</v>
      </c>
      <c r="I521">
        <v>-100</v>
      </c>
      <c r="J521" t="str">
        <v>否</v>
      </c>
    </row>
    <row r="522" spans="1:10">
      <c r="A522">
        <v>3275923</v>
      </c>
      <c r="B522" t="str">
        <v>2025-04-20 07:48:15</v>
      </c>
      <c r="C522" t="str">
        <v>大双31.45  小双34.28  大单34.28</v>
      </c>
      <c r="D522" t="str">
        <v>大双</v>
      </c>
      <c r="E522">
        <v>100.01</v>
      </c>
      <c r="F522">
        <v>18</v>
      </c>
      <c r="G522" t="str">
        <v>大双</v>
      </c>
      <c r="H522">
        <v>148.444</v>
      </c>
      <c r="I522">
        <v>48.434</v>
      </c>
      <c r="J522" t="str">
        <v>是</v>
      </c>
    </row>
    <row r="523" spans="1:10">
      <c r="A523">
        <v>3275924</v>
      </c>
      <c r="B523" t="str">
        <v>2025-04-20 07:51:46</v>
      </c>
      <c r="C523" t="str">
        <v>大双31.45  小双34.28  大单34.28</v>
      </c>
      <c r="D523" t="str">
        <v>大双</v>
      </c>
      <c r="E523">
        <v>100.01</v>
      </c>
      <c r="F523">
        <v>12</v>
      </c>
      <c r="G523" t="str">
        <v>小双</v>
      </c>
      <c r="H523">
        <v>148.4324</v>
      </c>
      <c r="I523">
        <v>48.4224</v>
      </c>
      <c r="J523" t="str">
        <v>是</v>
      </c>
    </row>
    <row r="524" spans="1:10">
      <c r="A524">
        <v>3275925</v>
      </c>
      <c r="B524" t="str">
        <v>2025-04-20 07:55:17</v>
      </c>
      <c r="C524" t="str">
        <v>小单32.36  小双35.28  大双32.36</v>
      </c>
      <c r="D524" t="str">
        <v>小双</v>
      </c>
      <c r="E524">
        <v>100</v>
      </c>
      <c r="F524">
        <v>16</v>
      </c>
      <c r="G524" t="str">
        <v>大双</v>
      </c>
      <c r="H524">
        <v>152.7392</v>
      </c>
      <c r="I524">
        <v>52.7392</v>
      </c>
      <c r="J524" t="str">
        <v>是</v>
      </c>
    </row>
    <row r="525" spans="1:10">
      <c r="A525">
        <v>3275926</v>
      </c>
      <c r="B525" t="str">
        <v>2025-04-20 07:58:38</v>
      </c>
      <c r="C525" t="str">
        <v>大双31.45  小双34.28  大单34.28</v>
      </c>
      <c r="D525" t="str">
        <v>大双</v>
      </c>
      <c r="E525">
        <v>100.01</v>
      </c>
      <c r="F525">
        <v>17</v>
      </c>
      <c r="G525" t="str">
        <v>大单</v>
      </c>
      <c r="H525">
        <v>148.4324</v>
      </c>
      <c r="I525">
        <v>48.4224</v>
      </c>
      <c r="J525" t="str">
        <v>是</v>
      </c>
    </row>
    <row r="526" spans="1:10">
      <c r="A526">
        <v>3275927</v>
      </c>
      <c r="B526" t="str">
        <v>2025-04-20 08:02:09</v>
      </c>
      <c r="C526" t="str">
        <v>大双31.45  小双34.28  大单34.28</v>
      </c>
      <c r="D526" t="str">
        <v>大双</v>
      </c>
      <c r="E526">
        <v>100.01</v>
      </c>
      <c r="F526">
        <v>18</v>
      </c>
      <c r="G526" t="str">
        <v>大双</v>
      </c>
      <c r="H526">
        <v>148.444</v>
      </c>
      <c r="I526">
        <v>48.434</v>
      </c>
      <c r="J526" t="str">
        <v>是</v>
      </c>
    </row>
    <row r="527" spans="1:10">
      <c r="A527">
        <v>3275928</v>
      </c>
      <c r="B527" t="str">
        <v>2025-04-20 08:05:40</v>
      </c>
      <c r="C527" t="str">
        <v>大双31.45  小双34.28  大单34.28</v>
      </c>
      <c r="D527" t="str">
        <v>大双</v>
      </c>
      <c r="E527">
        <v>100.01</v>
      </c>
      <c r="F527">
        <v>12</v>
      </c>
      <c r="G527" t="str">
        <v>小双</v>
      </c>
      <c r="H527">
        <v>148.4324</v>
      </c>
      <c r="I527">
        <v>48.4224</v>
      </c>
      <c r="J527" t="str">
        <v>是</v>
      </c>
    </row>
    <row r="528" spans="1:10">
      <c r="A528">
        <v>3275929</v>
      </c>
      <c r="B528" t="str">
        <v>2025-04-20 08:09:11</v>
      </c>
      <c r="C528" t="str">
        <v>大双31.45  小双34.28  大单34.28</v>
      </c>
      <c r="D528" t="str">
        <v>大双</v>
      </c>
      <c r="E528">
        <v>100.01</v>
      </c>
      <c r="F528">
        <v>17</v>
      </c>
      <c r="G528" t="str">
        <v>大单</v>
      </c>
      <c r="H528">
        <v>148.4324</v>
      </c>
      <c r="I528">
        <v>48.4224</v>
      </c>
      <c r="J528" t="str">
        <v>是</v>
      </c>
    </row>
    <row r="529" spans="1:10">
      <c r="A529">
        <v>3275930</v>
      </c>
      <c r="B529" t="str">
        <v>2025-04-20 08:12:42</v>
      </c>
      <c r="C529" t="str">
        <v>大双31.45  小双34.28  大单34.28</v>
      </c>
      <c r="D529" t="str">
        <v>大双</v>
      </c>
      <c r="E529">
        <v>100.01</v>
      </c>
      <c r="F529">
        <v>10</v>
      </c>
      <c r="G529" t="str">
        <v>小双</v>
      </c>
      <c r="H529">
        <v>148.4324</v>
      </c>
      <c r="I529">
        <v>48.4224</v>
      </c>
      <c r="J529" t="str">
        <v>是</v>
      </c>
    </row>
    <row r="530" spans="1:10">
      <c r="A530">
        <v>3275931</v>
      </c>
      <c r="B530" t="str">
        <v>2025-04-20 08:16:13</v>
      </c>
      <c r="C530" t="str">
        <v>大双31.45  小双34.28  大单34.28</v>
      </c>
      <c r="D530" t="str">
        <v>大双</v>
      </c>
      <c r="E530">
        <v>100.01</v>
      </c>
      <c r="F530">
        <v>13</v>
      </c>
      <c r="G530" t="str">
        <v>小单</v>
      </c>
      <c r="H530">
        <v>0</v>
      </c>
      <c r="I530">
        <v>-100.01</v>
      </c>
      <c r="J530" t="str">
        <v>否</v>
      </c>
    </row>
    <row r="531" spans="1:10">
      <c r="A531">
        <v>3275932</v>
      </c>
      <c r="B531" t="str">
        <v>2025-04-20 08:19:44</v>
      </c>
      <c r="C531" t="str">
        <v>大双31.45  小双34.28  大单34.28</v>
      </c>
      <c r="D531" t="str">
        <v>大双</v>
      </c>
      <c r="E531">
        <v>100.01</v>
      </c>
      <c r="F531">
        <v>7</v>
      </c>
      <c r="G531" t="str">
        <v>小单</v>
      </c>
      <c r="H531">
        <v>0</v>
      </c>
      <c r="I531">
        <v>-100.01</v>
      </c>
      <c r="J531" t="str">
        <v>否</v>
      </c>
    </row>
    <row r="532" spans="1:10">
      <c r="A532">
        <v>3275933</v>
      </c>
      <c r="B532" t="str">
        <v>2025-04-20 08:23:15</v>
      </c>
      <c r="C532" t="str">
        <v>大双31.45  小双34.28  大单34.28</v>
      </c>
      <c r="D532" t="str">
        <v>大双</v>
      </c>
      <c r="E532">
        <v>100.01</v>
      </c>
      <c r="F532">
        <v>3</v>
      </c>
      <c r="G532" t="str">
        <v>小单</v>
      </c>
      <c r="H532">
        <v>0</v>
      </c>
      <c r="I532">
        <v>-100.01</v>
      </c>
      <c r="J532" t="str">
        <v>否</v>
      </c>
    </row>
    <row r="533" spans="1:10">
      <c r="A533">
        <v>3275934</v>
      </c>
      <c r="B533" t="str">
        <v>2025-04-20 08:26:45</v>
      </c>
      <c r="C533" t="str">
        <v>大双31.45  小双34.28  大单34.28</v>
      </c>
      <c r="D533" t="str">
        <v>大双</v>
      </c>
      <c r="E533">
        <v>100.01</v>
      </c>
      <c r="F533">
        <v>3</v>
      </c>
      <c r="G533" t="str">
        <v>小单</v>
      </c>
      <c r="H533">
        <v>0</v>
      </c>
      <c r="I533">
        <v>-100.01</v>
      </c>
      <c r="J533" t="str">
        <v>否</v>
      </c>
    </row>
    <row r="534" spans="1:10">
      <c r="A534">
        <v>3275935</v>
      </c>
      <c r="B534" t="str">
        <v>2025-04-20 08:30:16</v>
      </c>
      <c r="C534" t="str">
        <v>小单31.45  小双34.28  大单34.28</v>
      </c>
      <c r="D534" t="str">
        <v>小单</v>
      </c>
      <c r="E534">
        <v>100.01</v>
      </c>
      <c r="F534">
        <v>14</v>
      </c>
      <c r="G534" t="str">
        <v>大双</v>
      </c>
      <c r="H534">
        <v>0</v>
      </c>
      <c r="I534">
        <v>-100.01</v>
      </c>
      <c r="J534" t="str">
        <v>否</v>
      </c>
    </row>
    <row r="535" spans="1:10">
      <c r="A535">
        <v>3275936</v>
      </c>
      <c r="B535" t="str">
        <v>2025-04-20 08:33:47</v>
      </c>
      <c r="C535" t="str">
        <v>小单31.45  小双34.28  大单34.28</v>
      </c>
      <c r="D535" t="str">
        <v>小单</v>
      </c>
      <c r="E535">
        <v>100.01</v>
      </c>
      <c r="F535">
        <v>20</v>
      </c>
      <c r="G535" t="str">
        <v>大双</v>
      </c>
      <c r="H535">
        <v>0</v>
      </c>
      <c r="I535">
        <v>-100.01</v>
      </c>
      <c r="J535" t="str">
        <v>否</v>
      </c>
    </row>
    <row r="536" spans="1:10">
      <c r="A536">
        <v>3275937</v>
      </c>
      <c r="B536" t="str">
        <v>2025-04-20 08:37:18</v>
      </c>
      <c r="C536" t="str">
        <v>大双31.45  小双34.28  大单34.28</v>
      </c>
      <c r="D536" t="str">
        <v>大双</v>
      </c>
      <c r="E536">
        <v>100.01</v>
      </c>
      <c r="F536">
        <v>9</v>
      </c>
      <c r="G536" t="str">
        <v>小单</v>
      </c>
      <c r="H536">
        <v>0</v>
      </c>
      <c r="I536">
        <v>-100.01</v>
      </c>
      <c r="J536" t="str">
        <v>否</v>
      </c>
    </row>
    <row r="537" spans="1:10">
      <c r="A537">
        <v>3275938</v>
      </c>
      <c r="B537" t="str">
        <v>2025-04-20 08:40:39</v>
      </c>
      <c r="C537" t="str">
        <v>大双31.45  小双34.28  大单34.28</v>
      </c>
      <c r="D537" t="str">
        <v>大双</v>
      </c>
      <c r="E537">
        <v>100.01</v>
      </c>
      <c r="F537">
        <v>8</v>
      </c>
      <c r="G537" t="str">
        <v>小双</v>
      </c>
      <c r="H537">
        <v>148.4324</v>
      </c>
      <c r="I537">
        <v>48.4224</v>
      </c>
      <c r="J537" t="str">
        <v>是</v>
      </c>
    </row>
    <row r="538" spans="1:10">
      <c r="A538">
        <v>3275939</v>
      </c>
      <c r="B538" t="str">
        <v>2025-04-20 08:44:10</v>
      </c>
      <c r="C538" t="str">
        <v>大双31.45  小双34.28  大单34.28</v>
      </c>
      <c r="D538" t="str">
        <v>大双</v>
      </c>
      <c r="E538">
        <v>100.01</v>
      </c>
      <c r="F538">
        <v>24</v>
      </c>
      <c r="G538" t="str">
        <v>大双</v>
      </c>
      <c r="H538">
        <v>148.444</v>
      </c>
      <c r="I538">
        <v>48.434</v>
      </c>
      <c r="J538" t="str">
        <v>是</v>
      </c>
    </row>
    <row r="539" spans="1:10">
      <c r="A539">
        <v>3275940</v>
      </c>
      <c r="B539" t="str">
        <v>2025-04-20 08:47:41</v>
      </c>
      <c r="C539" t="str">
        <v>大双31.45  小双34.28  大单34.28</v>
      </c>
      <c r="D539" t="str">
        <v>大双</v>
      </c>
      <c r="E539">
        <v>100.01</v>
      </c>
      <c r="F539">
        <v>8</v>
      </c>
      <c r="G539" t="str">
        <v>小双</v>
      </c>
      <c r="H539">
        <v>148.4324</v>
      </c>
      <c r="I539">
        <v>48.4224</v>
      </c>
      <c r="J539" t="str">
        <v>是</v>
      </c>
    </row>
    <row r="540" spans="1:10">
      <c r="A540">
        <v>3275941</v>
      </c>
      <c r="B540" t="str">
        <v>2025-04-20 08:51:12</v>
      </c>
      <c r="C540" t="str">
        <v>大双31.45  小双34.28  大单34.28</v>
      </c>
      <c r="D540" t="str">
        <v>大双</v>
      </c>
      <c r="E540">
        <v>100.01</v>
      </c>
      <c r="F540">
        <v>10</v>
      </c>
      <c r="G540" t="str">
        <v>小双</v>
      </c>
      <c r="H540">
        <v>148.4324</v>
      </c>
      <c r="I540">
        <v>48.4224</v>
      </c>
      <c r="J540" t="str">
        <v>是</v>
      </c>
    </row>
    <row r="541" spans="1:10">
      <c r="A541">
        <v>3275942</v>
      </c>
      <c r="B541" t="str">
        <v>2025-04-20 08:54:43</v>
      </c>
      <c r="C541" t="str">
        <v>小单32.36  小双35.28  大双32.36</v>
      </c>
      <c r="D541" t="str">
        <v>小双</v>
      </c>
      <c r="E541">
        <v>100</v>
      </c>
      <c r="F541">
        <v>19</v>
      </c>
      <c r="G541" t="str">
        <v>大单</v>
      </c>
      <c r="H541">
        <v>0</v>
      </c>
      <c r="I541">
        <v>-100</v>
      </c>
      <c r="J541" t="str">
        <v>否</v>
      </c>
    </row>
    <row r="542" spans="1:10">
      <c r="A542">
        <v>3275943</v>
      </c>
      <c r="B542" t="str">
        <v>2025-04-20 08:58:14</v>
      </c>
      <c r="C542" t="str">
        <v>小单32.36  小双35.28  大双32.36</v>
      </c>
      <c r="D542" t="str">
        <v>小双</v>
      </c>
      <c r="E542">
        <v>100</v>
      </c>
      <c r="F542">
        <v>18</v>
      </c>
      <c r="G542" t="str">
        <v>大双</v>
      </c>
      <c r="H542">
        <v>152.7392</v>
      </c>
      <c r="I542">
        <v>52.7392</v>
      </c>
      <c r="J542" t="str">
        <v>是</v>
      </c>
    </row>
    <row r="543" spans="1:10">
      <c r="A543">
        <v>3275944</v>
      </c>
      <c r="B543" t="str">
        <v>2025-04-20 09:01:45</v>
      </c>
      <c r="C543" t="str">
        <v>小单32.36  小双35.28  大双32.36</v>
      </c>
      <c r="D543" t="str">
        <v>小双</v>
      </c>
      <c r="E543">
        <v>100</v>
      </c>
      <c r="F543">
        <v>11</v>
      </c>
      <c r="G543" t="str">
        <v>小单</v>
      </c>
      <c r="H543">
        <v>152.7392</v>
      </c>
      <c r="I543">
        <v>52.7392</v>
      </c>
      <c r="J543" t="str">
        <v>是</v>
      </c>
    </row>
    <row r="544" spans="1:10">
      <c r="A544">
        <v>3275945</v>
      </c>
      <c r="B544" t="str">
        <v>2025-04-20 09:05:16</v>
      </c>
      <c r="C544" t="str">
        <v>小单32.36  小双35.28  大双32.36</v>
      </c>
      <c r="D544" t="str">
        <v>小双</v>
      </c>
      <c r="E544">
        <v>100</v>
      </c>
      <c r="F544">
        <v>1</v>
      </c>
      <c r="G544" t="str">
        <v>小单</v>
      </c>
      <c r="H544">
        <v>152.7392</v>
      </c>
      <c r="I544">
        <v>52.7392</v>
      </c>
      <c r="J544" t="str">
        <v>是</v>
      </c>
    </row>
    <row r="545" spans="1:10">
      <c r="A545">
        <v>3275946</v>
      </c>
      <c r="B545" t="str">
        <v>2025-04-20 09:08:37</v>
      </c>
      <c r="C545" t="str">
        <v>小单32.36  小双35.28  大双32.36</v>
      </c>
      <c r="D545" t="str">
        <v>小双</v>
      </c>
      <c r="E545">
        <v>100</v>
      </c>
      <c r="F545">
        <v>20</v>
      </c>
      <c r="G545" t="str">
        <v>大双</v>
      </c>
      <c r="H545">
        <v>152.7392</v>
      </c>
      <c r="I545">
        <v>52.7392</v>
      </c>
      <c r="J545" t="str">
        <v>是</v>
      </c>
    </row>
    <row r="546" spans="1:10">
      <c r="A546">
        <v>3275947</v>
      </c>
      <c r="B546" t="str">
        <v>2025-04-20 09:12:18</v>
      </c>
      <c r="C546" t="str">
        <v>小单32.36  小双35.28  大双32.36</v>
      </c>
      <c r="D546" t="str">
        <v>小双</v>
      </c>
      <c r="E546">
        <v>100</v>
      </c>
      <c r="F546">
        <v>8</v>
      </c>
      <c r="G546" t="str">
        <v>小双</v>
      </c>
      <c r="H546">
        <v>152.7624</v>
      </c>
      <c r="I546">
        <v>52.7624</v>
      </c>
      <c r="J546" t="str">
        <v>是</v>
      </c>
    </row>
    <row r="547" spans="1:10">
      <c r="A547">
        <v>3275948</v>
      </c>
      <c r="B547" t="str">
        <v>2025-04-20 09:15:49</v>
      </c>
      <c r="C547" t="str">
        <v>小单32.36  小双35.28  大双32.36</v>
      </c>
      <c r="D547" t="str">
        <v>小双</v>
      </c>
      <c r="E547">
        <v>100</v>
      </c>
      <c r="F547">
        <v>10</v>
      </c>
      <c r="G547" t="str">
        <v>小双</v>
      </c>
      <c r="H547">
        <v>152.7624</v>
      </c>
      <c r="I547">
        <v>52.7624</v>
      </c>
      <c r="J547" t="str">
        <v>是</v>
      </c>
    </row>
    <row r="548" spans="1:10">
      <c r="A548">
        <v>3275949</v>
      </c>
      <c r="B548" t="str">
        <v>2025-04-20 09:19:20</v>
      </c>
      <c r="C548" t="str">
        <v>小单32.36  小双35.28  大双32.36</v>
      </c>
      <c r="D548" t="str">
        <v>小双</v>
      </c>
      <c r="E548">
        <v>100</v>
      </c>
      <c r="F548">
        <v>11</v>
      </c>
      <c r="G548" t="str">
        <v>小单</v>
      </c>
      <c r="H548">
        <v>152.7392</v>
      </c>
      <c r="I548">
        <v>52.7392</v>
      </c>
      <c r="J548" t="str">
        <v>是</v>
      </c>
    </row>
    <row r="549" spans="1:10">
      <c r="A549">
        <v>3275950</v>
      </c>
      <c r="B549" t="str">
        <v>2025-04-20 09:22:40</v>
      </c>
      <c r="C549" t="str">
        <v>小单32.36  小双35.28  大双32.36</v>
      </c>
      <c r="D549" t="str">
        <v>小双</v>
      </c>
      <c r="E549">
        <v>100</v>
      </c>
      <c r="F549">
        <v>14</v>
      </c>
      <c r="G549" t="str">
        <v>大双</v>
      </c>
      <c r="H549">
        <v>0</v>
      </c>
      <c r="I549">
        <v>-100</v>
      </c>
      <c r="J549" t="str">
        <v>否</v>
      </c>
    </row>
    <row r="550" spans="1:10">
      <c r="A550">
        <v>3275951</v>
      </c>
      <c r="B550" t="str">
        <v>2025-04-20 09:26:11</v>
      </c>
      <c r="C550" t="str">
        <v>小单32.36  小双35.28  大双32.36</v>
      </c>
      <c r="D550" t="str">
        <v>小双</v>
      </c>
      <c r="E550">
        <v>100</v>
      </c>
      <c r="F550">
        <v>8</v>
      </c>
      <c r="G550" t="str">
        <v>小双</v>
      </c>
      <c r="H550">
        <v>152.7624</v>
      </c>
      <c r="I550">
        <v>52.7624</v>
      </c>
      <c r="J550" t="str">
        <v>是</v>
      </c>
    </row>
    <row r="551" spans="1:10">
      <c r="A551">
        <v>3275952</v>
      </c>
      <c r="B551" t="str">
        <v>2025-04-20 09:29:42</v>
      </c>
      <c r="C551" t="str">
        <v>小单32.36  小双35.28  大双32.36</v>
      </c>
      <c r="D551" t="str">
        <v>小双</v>
      </c>
      <c r="E551">
        <v>100</v>
      </c>
      <c r="F551">
        <v>12</v>
      </c>
      <c r="G551" t="str">
        <v>小双</v>
      </c>
      <c r="H551">
        <v>152.7624</v>
      </c>
      <c r="I551">
        <v>52.7624</v>
      </c>
      <c r="J551" t="str">
        <v>是</v>
      </c>
    </row>
    <row r="552" spans="1:10">
      <c r="A552">
        <v>3275953</v>
      </c>
      <c r="B552" t="str">
        <v>2025-04-20 09:33:13</v>
      </c>
      <c r="C552" t="str">
        <v>小单32.36  小双35.28  大双32.36</v>
      </c>
      <c r="D552" t="str">
        <v>小双</v>
      </c>
      <c r="E552">
        <v>100</v>
      </c>
      <c r="F552">
        <v>17</v>
      </c>
      <c r="G552" t="str">
        <v>大单</v>
      </c>
      <c r="H552">
        <v>0</v>
      </c>
      <c r="I552">
        <v>-100</v>
      </c>
      <c r="J552" t="str">
        <v>否</v>
      </c>
    </row>
    <row r="553" spans="1:10">
      <c r="A553">
        <v>3275954</v>
      </c>
      <c r="B553" t="str">
        <v>2025-04-20 09:36:44</v>
      </c>
      <c r="C553" t="str">
        <v>小单32.36  小双35.28  大双32.36</v>
      </c>
      <c r="D553" t="str">
        <v>小双</v>
      </c>
      <c r="E553">
        <v>100</v>
      </c>
      <c r="F553">
        <v>9</v>
      </c>
      <c r="G553" t="str">
        <v>小单</v>
      </c>
      <c r="H553">
        <v>152.7392</v>
      </c>
      <c r="I553">
        <v>52.7392</v>
      </c>
      <c r="J553" t="str">
        <v>是</v>
      </c>
    </row>
    <row r="554" spans="1:10">
      <c r="A554">
        <v>3275955</v>
      </c>
      <c r="B554" t="str">
        <v>2025-04-20 09:40:15</v>
      </c>
      <c r="C554" t="str">
        <v>小单32.36  小双35.28  大双32.36</v>
      </c>
      <c r="D554" t="str">
        <v>小双</v>
      </c>
      <c r="E554">
        <v>100</v>
      </c>
      <c r="F554">
        <v>12</v>
      </c>
      <c r="G554" t="str">
        <v>小双</v>
      </c>
      <c r="H554">
        <v>152.7624</v>
      </c>
      <c r="I554">
        <v>52.7624</v>
      </c>
      <c r="J554" t="str">
        <v>是</v>
      </c>
    </row>
    <row r="555" spans="1:10">
      <c r="A555">
        <v>3275956</v>
      </c>
      <c r="B555" t="str">
        <v>2025-04-20 09:43:36</v>
      </c>
      <c r="C555" t="str">
        <v>小单32.36  小双35.28  大双32.36</v>
      </c>
      <c r="D555" t="str">
        <v>小双</v>
      </c>
      <c r="E555">
        <v>100</v>
      </c>
      <c r="F555">
        <v>15</v>
      </c>
      <c r="G555" t="str">
        <v>大单</v>
      </c>
      <c r="H555">
        <v>0</v>
      </c>
      <c r="I555">
        <v>-100</v>
      </c>
      <c r="J555" t="str">
        <v>否</v>
      </c>
    </row>
    <row r="556" spans="1:10">
      <c r="A556">
        <v>3275957</v>
      </c>
      <c r="B556" t="str">
        <v>2025-04-20 09:47:17</v>
      </c>
      <c r="C556" t="str">
        <v>小单32.36  小双35.28  大双32.36</v>
      </c>
      <c r="D556" t="str">
        <v>小双</v>
      </c>
      <c r="E556">
        <v>100</v>
      </c>
      <c r="F556">
        <v>17</v>
      </c>
      <c r="G556" t="str">
        <v>大单</v>
      </c>
      <c r="H556">
        <v>0</v>
      </c>
      <c r="I556">
        <v>-100</v>
      </c>
      <c r="J556" t="str">
        <v>否</v>
      </c>
    </row>
    <row r="557" spans="1:10">
      <c r="A557">
        <v>3275958</v>
      </c>
      <c r="B557" t="str">
        <v>2025-04-20 09:50:48</v>
      </c>
      <c r="C557" t="str">
        <v>小单32.36  小双35.28  大双32.36</v>
      </c>
      <c r="D557" t="str">
        <v>小双</v>
      </c>
      <c r="E557">
        <v>100</v>
      </c>
      <c r="F557">
        <v>11</v>
      </c>
      <c r="G557" t="str">
        <v>小单</v>
      </c>
      <c r="H557">
        <v>152.7392</v>
      </c>
      <c r="I557">
        <v>52.7392</v>
      </c>
      <c r="J557" t="str">
        <v>是</v>
      </c>
    </row>
    <row r="558" spans="1:10">
      <c r="A558">
        <v>3275959</v>
      </c>
      <c r="B558" t="str">
        <v>2025-04-20 09:54:09</v>
      </c>
      <c r="C558" t="str">
        <v>小单32.36  小双35.28  大双32.36</v>
      </c>
      <c r="D558" t="str">
        <v>小双</v>
      </c>
      <c r="E558">
        <v>100</v>
      </c>
      <c r="F558">
        <v>19</v>
      </c>
      <c r="G558" t="str">
        <v>大单</v>
      </c>
      <c r="H558">
        <v>0</v>
      </c>
      <c r="I558">
        <v>-100</v>
      </c>
      <c r="J558" t="str">
        <v>否</v>
      </c>
    </row>
    <row r="559" spans="1:10">
      <c r="A559">
        <v>3275960</v>
      </c>
      <c r="B559" t="str">
        <v>2025-04-20 09:57:50</v>
      </c>
      <c r="C559" t="str">
        <v>小单32.36  小双35.28  大双32.36</v>
      </c>
      <c r="D559" t="str">
        <v>小双</v>
      </c>
      <c r="E559">
        <v>100</v>
      </c>
      <c r="F559">
        <v>19</v>
      </c>
      <c r="G559" t="str">
        <v>大单</v>
      </c>
      <c r="H559">
        <v>0</v>
      </c>
      <c r="I559">
        <v>-100</v>
      </c>
      <c r="J559" t="str">
        <v>否</v>
      </c>
    </row>
    <row r="560" spans="1:10">
      <c r="A560">
        <v>3275961</v>
      </c>
      <c r="B560" t="str">
        <v>2025-04-20 10:01:11</v>
      </c>
      <c r="C560" t="str">
        <v>小单32.36  小双35.28  大双32.36</v>
      </c>
      <c r="D560" t="str">
        <v>小双</v>
      </c>
      <c r="E560">
        <v>100</v>
      </c>
      <c r="F560">
        <v>8</v>
      </c>
      <c r="G560" t="str">
        <v>小双</v>
      </c>
      <c r="H560">
        <v>152.7624</v>
      </c>
      <c r="I560">
        <v>52.7624</v>
      </c>
      <c r="J560" t="str">
        <v>是</v>
      </c>
    </row>
    <row r="561" spans="1:10">
      <c r="A561">
        <v>3275962</v>
      </c>
      <c r="B561" t="str">
        <v>2025-04-20 10:04:42</v>
      </c>
      <c r="C561" t="str">
        <v>小单32.36  小双35.28  大双32.36</v>
      </c>
      <c r="D561" t="str">
        <v>小双</v>
      </c>
      <c r="E561">
        <v>100</v>
      </c>
      <c r="F561">
        <v>13</v>
      </c>
      <c r="G561" t="str">
        <v>小单</v>
      </c>
      <c r="H561">
        <v>0</v>
      </c>
      <c r="I561">
        <v>-100</v>
      </c>
      <c r="J561" t="str">
        <v>否</v>
      </c>
    </row>
    <row r="562" spans="1:10">
      <c r="A562">
        <v>3275963</v>
      </c>
      <c r="B562" t="str">
        <v>2025-04-20 10:08:13</v>
      </c>
      <c r="C562" t="str">
        <v>小单32.36  小双35.28  大双32.36</v>
      </c>
      <c r="D562" t="str">
        <v>小双</v>
      </c>
      <c r="E562">
        <v>100</v>
      </c>
      <c r="F562">
        <v>17</v>
      </c>
      <c r="G562" t="str">
        <v>大单</v>
      </c>
      <c r="H562">
        <v>0</v>
      </c>
      <c r="I562">
        <v>-100</v>
      </c>
      <c r="J562" t="str">
        <v>否</v>
      </c>
    </row>
    <row r="563" spans="1:10">
      <c r="A563">
        <v>3275964</v>
      </c>
      <c r="B563" t="str">
        <v>2025-04-20 10:11:44</v>
      </c>
      <c r="C563" t="str">
        <v>小单31.45  小双34.28  大单34.28</v>
      </c>
      <c r="D563" t="str">
        <v>小单</v>
      </c>
      <c r="E563">
        <v>100.01</v>
      </c>
      <c r="F563">
        <v>13</v>
      </c>
      <c r="G563" t="str">
        <v>小单</v>
      </c>
      <c r="H563">
        <v>0</v>
      </c>
      <c r="I563">
        <v>-100.01</v>
      </c>
      <c r="J563" t="str">
        <v>否</v>
      </c>
    </row>
    <row r="564" spans="1:10">
      <c r="A564">
        <v>3275965</v>
      </c>
      <c r="B564" t="str">
        <v>2025-04-20 10:15:15</v>
      </c>
      <c r="C564" t="str">
        <v>小单31.45  小双34.28  大单34.28</v>
      </c>
      <c r="D564" t="str">
        <v>小单</v>
      </c>
      <c r="E564">
        <v>100.01</v>
      </c>
      <c r="F564">
        <v>15</v>
      </c>
      <c r="G564" t="str">
        <v>大单</v>
      </c>
      <c r="H564">
        <v>148.4324</v>
      </c>
      <c r="I564">
        <v>48.4224</v>
      </c>
      <c r="J564" t="str">
        <v>是</v>
      </c>
    </row>
    <row r="565" spans="1:10">
      <c r="A565">
        <v>3275966</v>
      </c>
      <c r="B565" t="str">
        <v>2025-04-20 10:18:46</v>
      </c>
      <c r="C565" t="str">
        <v>小单31.45  小双34.28  大单34.28</v>
      </c>
      <c r="D565" t="str">
        <v>小单</v>
      </c>
      <c r="E565">
        <v>100.01</v>
      </c>
      <c r="F565">
        <v>9</v>
      </c>
      <c r="G565" t="str">
        <v>小单</v>
      </c>
      <c r="H565">
        <v>148.444</v>
      </c>
      <c r="I565">
        <v>48.434</v>
      </c>
      <c r="J565" t="str">
        <v>是</v>
      </c>
    </row>
    <row r="566" spans="1:10">
      <c r="A566">
        <v>3275967</v>
      </c>
      <c r="B566" t="str">
        <v>2025-04-20 10:22:17</v>
      </c>
      <c r="C566" t="str">
        <v>小单31.45  小双34.28  大单34.28</v>
      </c>
      <c r="D566" t="str">
        <v>小单</v>
      </c>
      <c r="E566">
        <v>100.01</v>
      </c>
      <c r="F566">
        <v>22</v>
      </c>
      <c r="G566" t="str">
        <v>大双</v>
      </c>
      <c r="H566">
        <v>0</v>
      </c>
      <c r="I566">
        <v>-100.01</v>
      </c>
      <c r="J566" t="str">
        <v>否</v>
      </c>
    </row>
    <row r="567" spans="1:10">
      <c r="A567">
        <v>3275968</v>
      </c>
      <c r="B567" t="str">
        <v>2025-04-20 10:25:47</v>
      </c>
      <c r="C567" t="str">
        <v>小单31.45  小双34.28  大单34.28</v>
      </c>
      <c r="D567" t="str">
        <v>小单</v>
      </c>
      <c r="E567">
        <v>100.01</v>
      </c>
      <c r="F567">
        <v>10</v>
      </c>
      <c r="G567" t="str">
        <v>小双</v>
      </c>
      <c r="H567">
        <v>148.4324</v>
      </c>
      <c r="I567">
        <v>48.4224</v>
      </c>
      <c r="J567" t="str">
        <v>是</v>
      </c>
    </row>
    <row r="568" spans="1:10">
      <c r="A568">
        <v>3275969</v>
      </c>
      <c r="B568" t="str">
        <v>2025-04-20 10:29:08</v>
      </c>
      <c r="C568" t="str">
        <v>小单31.45  小双34.28  大单34.28</v>
      </c>
      <c r="D568" t="str">
        <v>小单</v>
      </c>
      <c r="E568">
        <v>100.01</v>
      </c>
      <c r="F568">
        <v>18</v>
      </c>
      <c r="G568" t="str">
        <v>大双</v>
      </c>
      <c r="H568">
        <v>0</v>
      </c>
      <c r="I568">
        <v>-100.01</v>
      </c>
      <c r="J568" t="str">
        <v>否</v>
      </c>
    </row>
    <row r="569" spans="1:10">
      <c r="A569">
        <v>3275970</v>
      </c>
      <c r="B569" t="str">
        <v>2025-04-20 10:32:39</v>
      </c>
      <c r="C569" t="str">
        <v>小单31.45  小双34.28  大单34.28</v>
      </c>
      <c r="D569" t="str">
        <v>小单</v>
      </c>
      <c r="E569">
        <v>100.01</v>
      </c>
      <c r="F569">
        <v>15</v>
      </c>
      <c r="G569" t="str">
        <v>大单</v>
      </c>
      <c r="H569">
        <v>148.4324</v>
      </c>
      <c r="I569">
        <v>48.4224</v>
      </c>
      <c r="J569" t="str">
        <v>是</v>
      </c>
    </row>
    <row r="570" spans="1:10">
      <c r="A570">
        <v>3275971</v>
      </c>
      <c r="B570" t="str">
        <v>2025-04-20 10:36:10</v>
      </c>
      <c r="C570" t="str">
        <v>小单31.45  小双34.28  大单34.28</v>
      </c>
      <c r="D570" t="str">
        <v>小单</v>
      </c>
      <c r="E570">
        <v>100.01</v>
      </c>
      <c r="F570">
        <v>8</v>
      </c>
      <c r="G570" t="str">
        <v>小双</v>
      </c>
      <c r="H570">
        <v>148.4324</v>
      </c>
      <c r="I570">
        <v>48.4224</v>
      </c>
      <c r="J570" t="str">
        <v>是</v>
      </c>
    </row>
    <row r="571" spans="1:10">
      <c r="A571">
        <v>3275972</v>
      </c>
      <c r="B571" t="str">
        <v>2025-04-20 10:39:41</v>
      </c>
      <c r="C571" t="str">
        <v>小单31.45  小双34.28  大单34.28</v>
      </c>
      <c r="D571" t="str">
        <v>小单</v>
      </c>
      <c r="E571">
        <v>100.01</v>
      </c>
      <c r="F571">
        <v>22</v>
      </c>
      <c r="G571" t="str">
        <v>大双</v>
      </c>
      <c r="H571">
        <v>0</v>
      </c>
      <c r="I571">
        <v>-100.01</v>
      </c>
      <c r="J571" t="str">
        <v>否</v>
      </c>
    </row>
    <row r="572" spans="1:10">
      <c r="A572">
        <v>3275973</v>
      </c>
      <c r="B572" t="str">
        <v>2025-04-20 10:43:12</v>
      </c>
      <c r="C572" t="str">
        <v>小单31.45  小双34.28  大单34.28</v>
      </c>
      <c r="D572" t="str">
        <v>小单</v>
      </c>
      <c r="E572">
        <v>100.01</v>
      </c>
      <c r="F572">
        <v>10</v>
      </c>
      <c r="G572" t="str">
        <v>小双</v>
      </c>
      <c r="H572">
        <v>148.4324</v>
      </c>
      <c r="I572">
        <v>48.4224</v>
      </c>
      <c r="J572" t="str">
        <v>是</v>
      </c>
    </row>
    <row r="573" spans="1:10">
      <c r="A573">
        <v>3275974</v>
      </c>
      <c r="B573" t="str">
        <v>2025-04-20 10:46:43</v>
      </c>
      <c r="C573" t="str">
        <v>小单31.45  小双34.28  大单34.28</v>
      </c>
      <c r="D573" t="str">
        <v>小单</v>
      </c>
      <c r="E573">
        <v>100.01</v>
      </c>
      <c r="F573">
        <v>20</v>
      </c>
      <c r="G573" t="str">
        <v>大双</v>
      </c>
      <c r="H573">
        <v>0</v>
      </c>
      <c r="I573">
        <v>-100.01</v>
      </c>
      <c r="J573" t="str">
        <v>否</v>
      </c>
    </row>
    <row r="574" spans="1:10">
      <c r="A574">
        <v>3275975</v>
      </c>
      <c r="B574" t="str">
        <v>2025-04-20 10:50:14</v>
      </c>
      <c r="C574" t="str">
        <v>小单32.36  大双32.36  大单35.28</v>
      </c>
      <c r="D574" t="str">
        <v>大单</v>
      </c>
      <c r="E574">
        <v>100</v>
      </c>
      <c r="F574">
        <v>2</v>
      </c>
      <c r="G574" t="str">
        <v>小双</v>
      </c>
      <c r="H574">
        <v>0</v>
      </c>
      <c r="I574">
        <v>-100</v>
      </c>
      <c r="J574" t="str">
        <v>否</v>
      </c>
    </row>
    <row r="575" spans="1:10">
      <c r="A575">
        <v>3275976</v>
      </c>
      <c r="B575" t="str">
        <v>2025-04-20 10:53:45</v>
      </c>
      <c r="C575" t="str">
        <v>小单31.45  小双34.28  大单34.28</v>
      </c>
      <c r="D575" t="str">
        <v>小单</v>
      </c>
      <c r="E575">
        <v>100.01</v>
      </c>
      <c r="F575">
        <v>23</v>
      </c>
      <c r="G575" t="str">
        <v>大单</v>
      </c>
      <c r="H575">
        <v>148.4324</v>
      </c>
      <c r="I575">
        <v>48.4224</v>
      </c>
      <c r="J575" t="str">
        <v>是</v>
      </c>
    </row>
    <row r="576" spans="1:10">
      <c r="A576">
        <v>3275977</v>
      </c>
      <c r="B576" t="str">
        <v>2025-04-20 10:57:16</v>
      </c>
      <c r="C576" t="str">
        <v>小单32.36  大双32.36  大单35.28</v>
      </c>
      <c r="D576" t="str">
        <v>大单</v>
      </c>
      <c r="E576">
        <v>100</v>
      </c>
      <c r="F576">
        <v>7</v>
      </c>
      <c r="G576" t="str">
        <v>小单</v>
      </c>
      <c r="H576">
        <v>152.7392</v>
      </c>
      <c r="I576">
        <v>52.7392</v>
      </c>
      <c r="J576" t="str">
        <v>是</v>
      </c>
    </row>
    <row r="577" spans="1:10">
      <c r="A577">
        <v>3275978</v>
      </c>
      <c r="B577" t="str">
        <v>2025-04-20 11:00:47</v>
      </c>
      <c r="C577" t="str">
        <v>小单32.36  大双32.36  大单35.28</v>
      </c>
      <c r="D577" t="str">
        <v>大单</v>
      </c>
      <c r="E577">
        <v>100</v>
      </c>
      <c r="F577">
        <v>10</v>
      </c>
      <c r="G577" t="str">
        <v>小双</v>
      </c>
      <c r="H577">
        <v>0</v>
      </c>
      <c r="I577">
        <v>-100</v>
      </c>
      <c r="J577" t="str">
        <v>否</v>
      </c>
    </row>
    <row r="578" spans="1:10">
      <c r="A578">
        <v>3275979</v>
      </c>
      <c r="B578" t="str">
        <v>2025-04-20 11:04:18</v>
      </c>
      <c r="C578" t="str">
        <v>小单31.45  小双34.28  大单34.28</v>
      </c>
      <c r="D578" t="str">
        <v>小单</v>
      </c>
      <c r="E578">
        <v>100.01</v>
      </c>
      <c r="F578">
        <v>14</v>
      </c>
      <c r="G578" t="str">
        <v>大双</v>
      </c>
      <c r="H578">
        <v>0</v>
      </c>
      <c r="I578">
        <v>-100.01</v>
      </c>
      <c r="J578" t="str">
        <v>否</v>
      </c>
    </row>
    <row r="579" spans="1:10">
      <c r="A579">
        <v>3275980</v>
      </c>
      <c r="B579" t="str">
        <v>2025-04-20 11:07:39</v>
      </c>
      <c r="C579" t="str">
        <v>小单32.36  大双32.36  大单35.28</v>
      </c>
      <c r="D579" t="str">
        <v>大单</v>
      </c>
      <c r="E579">
        <v>100</v>
      </c>
      <c r="F579">
        <v>13</v>
      </c>
      <c r="G579" t="str">
        <v>小单</v>
      </c>
      <c r="H579">
        <v>0</v>
      </c>
      <c r="I579">
        <v>-100</v>
      </c>
      <c r="J579" t="str">
        <v>否</v>
      </c>
    </row>
    <row r="580" spans="1:10">
      <c r="A580">
        <v>3275981</v>
      </c>
      <c r="B580" t="str">
        <v>2025-04-20 11:11:10</v>
      </c>
      <c r="C580" t="str">
        <v>小单32.36  大双32.36  大单35.28</v>
      </c>
      <c r="D580" t="str">
        <v>大单</v>
      </c>
      <c r="E580">
        <v>100</v>
      </c>
      <c r="F580">
        <v>8</v>
      </c>
      <c r="G580" t="str">
        <v>小双</v>
      </c>
      <c r="H580">
        <v>0</v>
      </c>
      <c r="I580">
        <v>-100</v>
      </c>
      <c r="J580" t="str">
        <v>否</v>
      </c>
    </row>
    <row r="581" spans="1:10">
      <c r="A581">
        <v>3275982</v>
      </c>
      <c r="B581" t="str">
        <v>2025-04-20 11:14:41</v>
      </c>
      <c r="C581" t="str">
        <v>小单31.45  小双34.28  大单34.28</v>
      </c>
      <c r="D581" t="str">
        <v>小单</v>
      </c>
      <c r="E581">
        <v>100.01</v>
      </c>
      <c r="F581">
        <v>23</v>
      </c>
      <c r="G581" t="str">
        <v>大单</v>
      </c>
      <c r="H581">
        <v>148.4324</v>
      </c>
      <c r="I581">
        <v>48.4224</v>
      </c>
      <c r="J581" t="str">
        <v>是</v>
      </c>
    </row>
    <row r="582" spans="1:10">
      <c r="A582">
        <v>3275983</v>
      </c>
      <c r="B582" t="str">
        <v>2025-04-20 11:18:12</v>
      </c>
      <c r="C582" t="str">
        <v>小单31.45  小双34.28  大单34.28</v>
      </c>
      <c r="D582" t="str">
        <v>小单</v>
      </c>
      <c r="E582">
        <v>100.01</v>
      </c>
      <c r="F582">
        <v>12</v>
      </c>
      <c r="G582" t="str">
        <v>小双</v>
      </c>
      <c r="H582">
        <v>148.4324</v>
      </c>
      <c r="I582">
        <v>48.4224</v>
      </c>
      <c r="J582" t="str">
        <v>是</v>
      </c>
    </row>
    <row r="583" spans="1:10">
      <c r="A583">
        <v>3275984</v>
      </c>
      <c r="B583" t="str">
        <v>2025-04-20 11:21:43</v>
      </c>
      <c r="C583" t="str">
        <v>小单32.36  小双35.28  大双32.36</v>
      </c>
      <c r="D583" t="str">
        <v>小双</v>
      </c>
      <c r="E583">
        <v>100</v>
      </c>
      <c r="F583">
        <v>13</v>
      </c>
      <c r="G583" t="str">
        <v>小单</v>
      </c>
      <c r="H583">
        <v>0</v>
      </c>
      <c r="I583">
        <v>-100</v>
      </c>
      <c r="J583" t="str">
        <v>否</v>
      </c>
    </row>
    <row r="584" spans="1:10">
      <c r="A584">
        <v>3275985</v>
      </c>
      <c r="B584" t="str">
        <v>2025-04-20 11:25:14</v>
      </c>
      <c r="C584" t="str">
        <v>小单32.36  小双35.28  大双32.36</v>
      </c>
      <c r="D584" t="str">
        <v>小双</v>
      </c>
      <c r="E584">
        <v>100</v>
      </c>
      <c r="F584">
        <v>16</v>
      </c>
      <c r="G584" t="str">
        <v>大双</v>
      </c>
      <c r="H584">
        <v>152.7392</v>
      </c>
      <c r="I584">
        <v>52.7392</v>
      </c>
      <c r="J584" t="str">
        <v>是</v>
      </c>
    </row>
    <row r="585" spans="1:10">
      <c r="A585">
        <v>3275986</v>
      </c>
      <c r="B585" t="str">
        <v>2025-04-20 11:28:45</v>
      </c>
      <c r="C585" t="str">
        <v>小单32.36  小双35.28  大双32.36</v>
      </c>
      <c r="D585" t="str">
        <v>小双</v>
      </c>
      <c r="E585">
        <v>100</v>
      </c>
      <c r="F585">
        <v>13</v>
      </c>
      <c r="G585" t="str">
        <v>小单</v>
      </c>
      <c r="H585">
        <v>0</v>
      </c>
      <c r="I585">
        <v>-100</v>
      </c>
      <c r="J585" t="str">
        <v>否</v>
      </c>
    </row>
    <row r="586" spans="1:10">
      <c r="A586">
        <v>3275987</v>
      </c>
      <c r="B586" t="str">
        <v>2025-04-20 11:35:36</v>
      </c>
      <c r="C586" t="str">
        <v>小单32.36  小双35.28  大双32.36</v>
      </c>
      <c r="D586" t="str">
        <v>小双</v>
      </c>
      <c r="E586">
        <v>100</v>
      </c>
      <c r="F586" t="str">
        <v>待开奖</v>
      </c>
      <c r="G586">
        <v>0</v>
      </c>
      <c r="H586">
        <v>0</v>
      </c>
      <c r="I586">
        <v>0</v>
      </c>
      <c r="J586" t="str">
        <v/>
      </c>
    </row>
    <row r="587" spans="1:10">
      <c r="A587">
        <v>3276058</v>
      </c>
      <c r="B587" t="str">
        <v>2025-04-20 15:42:54</v>
      </c>
      <c r="C587" t="str">
        <v>小单32.36  大双32.36  大单35.28</v>
      </c>
      <c r="D587" t="str">
        <v>大单</v>
      </c>
      <c r="E587">
        <v>100</v>
      </c>
      <c r="F587">
        <v>7</v>
      </c>
      <c r="G587" t="str">
        <v>小单</v>
      </c>
      <c r="H587">
        <v>152.7392</v>
      </c>
      <c r="I587">
        <v>52.7392</v>
      </c>
      <c r="J587" t="str">
        <v>是</v>
      </c>
    </row>
    <row r="588" spans="1:10">
      <c r="A588">
        <v>3276059</v>
      </c>
      <c r="B588" t="str">
        <v>2025-04-20 15:44:15</v>
      </c>
      <c r="C588" t="str">
        <v>小单32.36  大双32.36  大单35.28</v>
      </c>
      <c r="D588" t="str">
        <v>大单</v>
      </c>
      <c r="E588">
        <v>100</v>
      </c>
      <c r="F588">
        <v>13</v>
      </c>
      <c r="G588" t="str">
        <v>小单</v>
      </c>
      <c r="H588">
        <v>0</v>
      </c>
      <c r="I588">
        <v>-100</v>
      </c>
      <c r="J588" t="str">
        <v>否</v>
      </c>
    </row>
    <row r="589" spans="1:10">
      <c r="A589">
        <v>3276060</v>
      </c>
      <c r="B589" t="str">
        <v>2025-04-20 15:47:46</v>
      </c>
      <c r="C589" t="str">
        <v>小单32.36  大双32.36  大单35.28</v>
      </c>
      <c r="D589" t="str">
        <v>大单</v>
      </c>
      <c r="E589">
        <v>100</v>
      </c>
      <c r="F589">
        <v>8</v>
      </c>
      <c r="G589" t="str">
        <v>小双</v>
      </c>
      <c r="H589">
        <v>0</v>
      </c>
      <c r="I589">
        <v>-100</v>
      </c>
      <c r="J589" t="str">
        <v>否</v>
      </c>
    </row>
    <row r="590" spans="1:10">
      <c r="A590">
        <v>3276061</v>
      </c>
      <c r="B590" t="str">
        <v>2025-04-20 15:51:17</v>
      </c>
      <c r="C590" t="str">
        <v>小单31.45  小双34.28  大单34.28</v>
      </c>
      <c r="D590" t="str">
        <v>小单</v>
      </c>
      <c r="E590">
        <v>100.01</v>
      </c>
      <c r="F590">
        <v>21</v>
      </c>
      <c r="G590" t="str">
        <v>大单</v>
      </c>
      <c r="H590">
        <v>148.4324</v>
      </c>
      <c r="I590">
        <v>48.4224</v>
      </c>
      <c r="J590" t="str">
        <v>是</v>
      </c>
    </row>
    <row r="591" spans="1:10">
      <c r="A591">
        <v>3276062</v>
      </c>
      <c r="B591" t="str">
        <v>2025-04-20 15:54:48</v>
      </c>
      <c r="C591" t="str">
        <v>小单31.45  小双34.28  大单34.28</v>
      </c>
      <c r="D591" t="str">
        <v>小单</v>
      </c>
      <c r="E591">
        <v>100.01</v>
      </c>
      <c r="F591">
        <v>17</v>
      </c>
      <c r="G591" t="str">
        <v>大单</v>
      </c>
      <c r="H591">
        <v>148.4324</v>
      </c>
      <c r="I591">
        <v>48.4224</v>
      </c>
      <c r="J591" t="str">
        <v>是</v>
      </c>
    </row>
    <row r="592" spans="1:10">
      <c r="A592">
        <v>3276063</v>
      </c>
      <c r="B592" t="str">
        <v>2025-04-20 15:58:19</v>
      </c>
      <c r="C592" t="str">
        <v>小单32.36  大双32.36  大单35.28</v>
      </c>
      <c r="D592" t="str">
        <v>大单</v>
      </c>
      <c r="E592">
        <v>100</v>
      </c>
      <c r="F592">
        <v>16</v>
      </c>
      <c r="G592" t="str">
        <v>大双</v>
      </c>
      <c r="H592">
        <v>152.7392</v>
      </c>
      <c r="I592">
        <v>52.7392</v>
      </c>
      <c r="J592" t="str">
        <v>是</v>
      </c>
    </row>
    <row r="593" spans="1:10">
      <c r="A593">
        <v>3276064</v>
      </c>
      <c r="B593" t="str">
        <v>2025-04-20 16:01:40</v>
      </c>
      <c r="C593" t="str">
        <v>小单32.36  大双32.36  大单35.28</v>
      </c>
      <c r="D593" t="str">
        <v>大单</v>
      </c>
      <c r="E593">
        <v>100</v>
      </c>
      <c r="F593">
        <v>18</v>
      </c>
      <c r="G593" t="str">
        <v>大双</v>
      </c>
      <c r="H593">
        <v>152.7392</v>
      </c>
      <c r="I593">
        <v>52.7392</v>
      </c>
      <c r="J593" t="str">
        <v>是</v>
      </c>
    </row>
    <row r="594" spans="1:10">
      <c r="A594">
        <v>3276065</v>
      </c>
      <c r="B594" t="str">
        <v>2025-04-20 16:05:11</v>
      </c>
      <c r="C594" t="str">
        <v>小单32.36  大双32.36  大单35.28</v>
      </c>
      <c r="D594" t="str">
        <v>大单</v>
      </c>
      <c r="E594">
        <v>100</v>
      </c>
      <c r="F594">
        <v>21</v>
      </c>
      <c r="G594" t="str">
        <v>大单</v>
      </c>
      <c r="H594">
        <v>152.7624</v>
      </c>
      <c r="I594">
        <v>52.7624</v>
      </c>
      <c r="J594" t="str">
        <v>是</v>
      </c>
    </row>
    <row r="595" spans="1:10">
      <c r="A595">
        <v>3276066</v>
      </c>
      <c r="B595" t="str">
        <v>2025-04-20 16:08:42</v>
      </c>
      <c r="C595" t="str">
        <v>小单32.36  大双32.36  大单35.28</v>
      </c>
      <c r="D595" t="str">
        <v>大单</v>
      </c>
      <c r="E595">
        <v>100</v>
      </c>
      <c r="F595">
        <v>15</v>
      </c>
      <c r="G595" t="str">
        <v>大单</v>
      </c>
      <c r="H595">
        <v>152.7624</v>
      </c>
      <c r="I595">
        <v>52.7624</v>
      </c>
      <c r="J595" t="str">
        <v>是</v>
      </c>
    </row>
    <row r="596" spans="1:10">
      <c r="A596">
        <v>3276067</v>
      </c>
      <c r="B596" t="str">
        <v>2025-04-20 16:12:13</v>
      </c>
      <c r="C596" t="str">
        <v>小单32.36  大双32.36  大单35.28</v>
      </c>
      <c r="D596" t="str">
        <v>大单</v>
      </c>
      <c r="E596">
        <v>100</v>
      </c>
      <c r="F596">
        <v>12</v>
      </c>
      <c r="G596" t="str">
        <v>小双</v>
      </c>
      <c r="H596">
        <v>0</v>
      </c>
      <c r="I596">
        <v>-100</v>
      </c>
      <c r="J596" t="str">
        <v>否</v>
      </c>
    </row>
    <row r="597" spans="1:10">
      <c r="A597">
        <v>3276068</v>
      </c>
      <c r="B597" t="str">
        <v>2025-04-20 16:15:44</v>
      </c>
      <c r="C597" t="str">
        <v>小单32.36  大双32.36  大单35.28</v>
      </c>
      <c r="D597" t="str">
        <v>大单</v>
      </c>
      <c r="E597">
        <v>100</v>
      </c>
      <c r="F597">
        <v>10</v>
      </c>
      <c r="G597" t="str">
        <v>小双</v>
      </c>
      <c r="H597">
        <v>0</v>
      </c>
      <c r="I597">
        <v>-100</v>
      </c>
      <c r="J597" t="str">
        <v>否</v>
      </c>
    </row>
    <row r="598" spans="1:10">
      <c r="A598">
        <v>3276069</v>
      </c>
      <c r="B598" t="str">
        <v>2025-04-20 16:19:15</v>
      </c>
      <c r="C598" t="str">
        <v>小单32.36  大双32.36  大单35.28</v>
      </c>
      <c r="D598" t="str">
        <v>大单</v>
      </c>
      <c r="E598">
        <v>100</v>
      </c>
      <c r="F598">
        <v>11</v>
      </c>
      <c r="G598" t="str">
        <v>小单</v>
      </c>
      <c r="H598">
        <v>152.7392</v>
      </c>
      <c r="I598">
        <v>52.7392</v>
      </c>
      <c r="J598" t="str">
        <v>是</v>
      </c>
    </row>
    <row r="599" spans="1:10">
      <c r="A599">
        <v>3276070</v>
      </c>
      <c r="B599" t="str">
        <v>2025-04-20 16:22:46</v>
      </c>
      <c r="C599" t="str">
        <v>小单31.45  小双34.28  大单34.28</v>
      </c>
      <c r="D599" t="str">
        <v>小单</v>
      </c>
      <c r="E599">
        <v>100.01</v>
      </c>
      <c r="F599">
        <v>16</v>
      </c>
      <c r="G599" t="str">
        <v>大双</v>
      </c>
      <c r="H599">
        <v>0</v>
      </c>
      <c r="I599">
        <v>-100.01</v>
      </c>
      <c r="J599" t="str">
        <v>否</v>
      </c>
    </row>
    <row r="600" spans="1:10">
      <c r="A600">
        <v>3276071</v>
      </c>
      <c r="B600" t="str">
        <v>2025-04-20 16:26:17</v>
      </c>
      <c r="C600" t="str">
        <v>小单31.45  小双34.28  大单34.28</v>
      </c>
      <c r="D600" t="str">
        <v>小单</v>
      </c>
      <c r="E600">
        <v>100.01</v>
      </c>
      <c r="F600">
        <v>18</v>
      </c>
      <c r="G600" t="str">
        <v>大双</v>
      </c>
      <c r="H600">
        <v>0</v>
      </c>
      <c r="I600">
        <v>-100.01</v>
      </c>
      <c r="J600" t="str">
        <v>否</v>
      </c>
    </row>
    <row r="601" spans="1:10">
      <c r="A601">
        <v>3276072</v>
      </c>
      <c r="B601" t="str">
        <v>2025-04-20 16:29:48</v>
      </c>
      <c r="C601" t="str">
        <v>小单31.45  小双34.28  大单34.28</v>
      </c>
      <c r="D601" t="str">
        <v>小单</v>
      </c>
      <c r="E601">
        <v>100.01</v>
      </c>
      <c r="F601">
        <v>8</v>
      </c>
      <c r="G601" t="str">
        <v>小双</v>
      </c>
      <c r="H601">
        <v>148.4324</v>
      </c>
      <c r="I601">
        <v>48.4224</v>
      </c>
      <c r="J601" t="str">
        <v>是</v>
      </c>
    </row>
    <row r="602" spans="1:10">
      <c r="A602">
        <v>3276073</v>
      </c>
      <c r="B602" t="str">
        <v>2025-04-20 16:33:19</v>
      </c>
      <c r="C602" t="str">
        <v>小单31.45  小双34.28  大单34.28</v>
      </c>
      <c r="D602" t="str">
        <v>小单</v>
      </c>
      <c r="E602">
        <v>100.01</v>
      </c>
      <c r="F602">
        <v>18</v>
      </c>
      <c r="G602" t="str">
        <v>大双</v>
      </c>
      <c r="H602">
        <v>0</v>
      </c>
      <c r="I602">
        <v>-100.01</v>
      </c>
      <c r="J602" t="str">
        <v>否</v>
      </c>
    </row>
    <row r="603" spans="1:10">
      <c r="A603">
        <v>3276074</v>
      </c>
      <c r="B603" t="str">
        <v>2025-04-20 16:36:40</v>
      </c>
      <c r="C603" t="str">
        <v>小单32.36  大双32.36  大单35.28</v>
      </c>
      <c r="D603" t="str">
        <v>大单</v>
      </c>
      <c r="E603">
        <v>100</v>
      </c>
      <c r="F603">
        <v>17</v>
      </c>
      <c r="G603" t="str">
        <v>大单</v>
      </c>
      <c r="H603">
        <v>152.7624</v>
      </c>
      <c r="I603">
        <v>52.7624</v>
      </c>
      <c r="J603" t="str">
        <v>是</v>
      </c>
    </row>
    <row r="604" spans="1:10">
      <c r="A604">
        <v>3276075</v>
      </c>
      <c r="B604" t="str">
        <v>2025-04-20 16:40:11</v>
      </c>
      <c r="C604" t="str">
        <v>小单32.36  大双32.36  大单35.28</v>
      </c>
      <c r="D604" t="str">
        <v>大单</v>
      </c>
      <c r="E604">
        <v>100</v>
      </c>
      <c r="F604">
        <v>12</v>
      </c>
      <c r="G604" t="str">
        <v>小双</v>
      </c>
      <c r="H604">
        <v>0</v>
      </c>
      <c r="I604">
        <v>-100</v>
      </c>
      <c r="J604" t="str">
        <v>否</v>
      </c>
    </row>
    <row r="605" spans="1:10">
      <c r="A605">
        <v>3276076</v>
      </c>
      <c r="B605" t="str">
        <v>2025-04-20 16:43:42</v>
      </c>
      <c r="C605" t="str">
        <v>小单32.36  大双32.36  大单35.28</v>
      </c>
      <c r="D605" t="str">
        <v>大单</v>
      </c>
      <c r="E605">
        <v>100</v>
      </c>
      <c r="F605">
        <v>7</v>
      </c>
      <c r="G605" t="str">
        <v>小单</v>
      </c>
      <c r="H605">
        <v>152.7392</v>
      </c>
      <c r="I605">
        <v>52.7392</v>
      </c>
      <c r="J605" t="str">
        <v>是</v>
      </c>
    </row>
    <row r="606" spans="1:10">
      <c r="A606">
        <v>3276077</v>
      </c>
      <c r="B606" t="str">
        <v>2025-04-20 16:47:13</v>
      </c>
      <c r="C606" t="str">
        <v>小单32.36  大双32.36  大单35.28</v>
      </c>
      <c r="D606" t="str">
        <v>大单</v>
      </c>
      <c r="E606">
        <v>100</v>
      </c>
      <c r="F606">
        <v>6</v>
      </c>
      <c r="G606" t="str">
        <v>小双</v>
      </c>
      <c r="H606">
        <v>0</v>
      </c>
      <c r="I606">
        <v>-100</v>
      </c>
      <c r="J606" t="str">
        <v>否</v>
      </c>
    </row>
    <row r="607" spans="1:10">
      <c r="A607">
        <v>3276078</v>
      </c>
      <c r="B607" t="str">
        <v>2025-04-20 16:50:44</v>
      </c>
      <c r="C607" t="str">
        <v>小单32.36  大双32.36  大单35.28</v>
      </c>
      <c r="D607" t="str">
        <v>大单</v>
      </c>
      <c r="E607">
        <v>100</v>
      </c>
      <c r="F607">
        <v>8</v>
      </c>
      <c r="G607" t="str">
        <v>小双</v>
      </c>
      <c r="H607">
        <v>0</v>
      </c>
      <c r="I607">
        <v>-100</v>
      </c>
      <c r="J607" t="str">
        <v>否</v>
      </c>
    </row>
    <row r="608" spans="1:10">
      <c r="A608">
        <v>3276079</v>
      </c>
      <c r="B608" t="str">
        <v>2025-04-20 16:54:15</v>
      </c>
      <c r="C608" t="str">
        <v>小单32.36  小双35.28  大双32.36</v>
      </c>
      <c r="D608" t="str">
        <v>小双</v>
      </c>
      <c r="E608">
        <v>100</v>
      </c>
      <c r="F608">
        <v>12</v>
      </c>
      <c r="G608" t="str">
        <v>小双</v>
      </c>
      <c r="H608">
        <v>152.7624</v>
      </c>
      <c r="I608">
        <v>52.7624</v>
      </c>
      <c r="J608" t="str">
        <v>是</v>
      </c>
    </row>
    <row r="609" spans="1:10">
      <c r="A609">
        <v>3276080</v>
      </c>
      <c r="B609" t="str">
        <v>2025-04-20 16:57:46</v>
      </c>
      <c r="C609" t="str">
        <v>小单32.36  小双35.28  大双32.36</v>
      </c>
      <c r="D609" t="str">
        <v>小双</v>
      </c>
      <c r="E609">
        <v>100</v>
      </c>
      <c r="F609">
        <v>18</v>
      </c>
      <c r="G609" t="str">
        <v>大双</v>
      </c>
      <c r="H609">
        <v>152.7392</v>
      </c>
      <c r="I609">
        <v>52.7392</v>
      </c>
      <c r="J609" t="str">
        <v>是</v>
      </c>
    </row>
    <row r="610" spans="1:10">
      <c r="A610">
        <v>3276081</v>
      </c>
      <c r="B610" t="str">
        <v>2025-04-20 17:01:17</v>
      </c>
      <c r="C610" t="str">
        <v>小单32.36  小双35.28  大双32.36</v>
      </c>
      <c r="D610" t="str">
        <v>小双</v>
      </c>
      <c r="E610">
        <v>100</v>
      </c>
      <c r="F610">
        <v>21</v>
      </c>
      <c r="G610" t="str">
        <v>大单</v>
      </c>
      <c r="H610">
        <v>0</v>
      </c>
      <c r="I610">
        <v>-100</v>
      </c>
      <c r="J610" t="str">
        <v>否</v>
      </c>
    </row>
    <row r="611" spans="1:10">
      <c r="A611">
        <v>3276082</v>
      </c>
      <c r="B611" t="str">
        <v>2025-04-20 17:04:38</v>
      </c>
      <c r="C611" t="str">
        <v>大双31.45  小双34.28  大单34.28</v>
      </c>
      <c r="D611" t="str">
        <v>大双</v>
      </c>
      <c r="E611">
        <v>100.01</v>
      </c>
      <c r="F611">
        <v>11</v>
      </c>
      <c r="G611" t="str">
        <v>小单</v>
      </c>
      <c r="H611">
        <v>0</v>
      </c>
      <c r="I611">
        <v>-100.01</v>
      </c>
      <c r="J611" t="str">
        <v>否</v>
      </c>
    </row>
    <row r="612" spans="1:10">
      <c r="A612">
        <v>3276083</v>
      </c>
      <c r="B612" t="str">
        <v>2025-04-20 17:08:19</v>
      </c>
      <c r="C612" t="str">
        <v>小单32.36  小双35.28  大双32.36</v>
      </c>
      <c r="D612" t="str">
        <v>小双</v>
      </c>
      <c r="E612">
        <v>100</v>
      </c>
      <c r="F612">
        <v>11</v>
      </c>
      <c r="G612" t="str">
        <v>小单</v>
      </c>
      <c r="H612">
        <v>152.7392</v>
      </c>
      <c r="I612">
        <v>52.7392</v>
      </c>
      <c r="J612" t="str">
        <v>是</v>
      </c>
    </row>
    <row r="613" spans="1:10">
      <c r="A613">
        <v>3276084</v>
      </c>
      <c r="B613" t="str">
        <v>2025-04-20 17:11:50</v>
      </c>
      <c r="C613" t="str">
        <v>小单32.36  小双35.28  大双32.36</v>
      </c>
      <c r="D613" t="str">
        <v>小双</v>
      </c>
      <c r="E613">
        <v>100</v>
      </c>
      <c r="F613">
        <v>10</v>
      </c>
      <c r="G613" t="str">
        <v>小双</v>
      </c>
      <c r="H613">
        <v>152.7624</v>
      </c>
      <c r="I613">
        <v>52.7624</v>
      </c>
      <c r="J613" t="str">
        <v>是</v>
      </c>
    </row>
    <row r="614" spans="1:10">
      <c r="A614">
        <v>3276085</v>
      </c>
      <c r="B614" t="str">
        <v>2025-04-20 17:15:11</v>
      </c>
      <c r="C614" t="str">
        <v>小单32.36  小双35.28  大双32.36</v>
      </c>
      <c r="D614" t="str">
        <v>小双</v>
      </c>
      <c r="E614">
        <v>100</v>
      </c>
      <c r="F614">
        <v>4</v>
      </c>
      <c r="G614" t="str">
        <v>小双</v>
      </c>
      <c r="H614">
        <v>152.7624</v>
      </c>
      <c r="I614">
        <v>52.7624</v>
      </c>
      <c r="J614" t="str">
        <v>是</v>
      </c>
    </row>
    <row r="615" spans="1:10">
      <c r="A615">
        <v>3276086</v>
      </c>
      <c r="B615" t="str">
        <v>2025-04-20 17:18:42</v>
      </c>
      <c r="C615" t="str">
        <v>小单32.36  小双35.28  大双32.36</v>
      </c>
      <c r="D615" t="str">
        <v>小双</v>
      </c>
      <c r="E615">
        <v>100</v>
      </c>
      <c r="F615">
        <v>7</v>
      </c>
      <c r="G615" t="str">
        <v>小单</v>
      </c>
      <c r="H615">
        <v>152.7392</v>
      </c>
      <c r="I615">
        <v>52.7392</v>
      </c>
      <c r="J615" t="str">
        <v>是</v>
      </c>
    </row>
    <row r="616" spans="1:10">
      <c r="A616">
        <v>3276087</v>
      </c>
      <c r="B616" t="str">
        <v>2025-04-20 17:22:13</v>
      </c>
      <c r="C616" t="str">
        <v>小单32.36  小双35.28  大双32.36</v>
      </c>
      <c r="D616" t="str">
        <v>小双</v>
      </c>
      <c r="E616">
        <v>100</v>
      </c>
      <c r="F616">
        <v>18</v>
      </c>
      <c r="G616" t="str">
        <v>大双</v>
      </c>
      <c r="H616">
        <v>152.7392</v>
      </c>
      <c r="I616">
        <v>52.7392</v>
      </c>
      <c r="J616" t="str">
        <v>是</v>
      </c>
    </row>
    <row r="617" spans="1:10">
      <c r="A617">
        <v>3276088</v>
      </c>
      <c r="B617" t="str">
        <v>2025-04-20 17:25:44</v>
      </c>
      <c r="C617" t="str">
        <v>小单32.36  小双35.28  大双32.36</v>
      </c>
      <c r="D617" t="str">
        <v>小双</v>
      </c>
      <c r="E617">
        <v>100</v>
      </c>
      <c r="F617">
        <v>12</v>
      </c>
      <c r="G617" t="str">
        <v>小双</v>
      </c>
      <c r="H617">
        <v>152.7624</v>
      </c>
      <c r="I617">
        <v>52.7624</v>
      </c>
      <c r="J617" t="str">
        <v>是</v>
      </c>
    </row>
    <row r="618" spans="1:10">
      <c r="A618">
        <v>3276089</v>
      </c>
      <c r="B618" t="str">
        <v>2025-04-20 17:29:15</v>
      </c>
      <c r="C618" t="str">
        <v>小单32.36  小双35.28  大双32.36</v>
      </c>
      <c r="D618" t="str">
        <v>小双</v>
      </c>
      <c r="E618">
        <v>100</v>
      </c>
      <c r="F618">
        <v>14</v>
      </c>
      <c r="G618" t="str">
        <v>大双</v>
      </c>
      <c r="H618">
        <v>0</v>
      </c>
      <c r="I618">
        <v>-100</v>
      </c>
      <c r="J618" t="str">
        <v>否</v>
      </c>
    </row>
    <row r="619" spans="1:10">
      <c r="A619">
        <v>3276090</v>
      </c>
      <c r="B619" t="str">
        <v>2025-04-20 17:32:46</v>
      </c>
      <c r="C619" t="str">
        <v>小单32.36  小双35.28  大双32.36</v>
      </c>
      <c r="D619" t="str">
        <v>小双</v>
      </c>
      <c r="E619">
        <v>100</v>
      </c>
      <c r="F619">
        <v>10</v>
      </c>
      <c r="G619" t="str">
        <v>小双</v>
      </c>
      <c r="H619">
        <v>152.7624</v>
      </c>
      <c r="I619">
        <v>52.7624</v>
      </c>
      <c r="J619" t="str">
        <v>是</v>
      </c>
    </row>
    <row r="620" spans="1:10">
      <c r="A620">
        <v>3276091</v>
      </c>
      <c r="B620" t="str">
        <v>2025-04-20 17:36:17</v>
      </c>
      <c r="C620" t="str">
        <v>小单32.36  小双35.28  大双32.36</v>
      </c>
      <c r="D620" t="str">
        <v>小双</v>
      </c>
      <c r="E620">
        <v>100</v>
      </c>
      <c r="F620">
        <v>19</v>
      </c>
      <c r="G620" t="str">
        <v>大单</v>
      </c>
      <c r="H620">
        <v>0</v>
      </c>
      <c r="I620">
        <v>-100</v>
      </c>
      <c r="J620" t="str">
        <v>否</v>
      </c>
    </row>
    <row r="621" spans="1:10">
      <c r="A621">
        <v>3276092</v>
      </c>
      <c r="B621" t="str">
        <v>2025-04-20 17:39:48</v>
      </c>
      <c r="C621" t="str">
        <v>小单32.36  小双35.28  大双32.36</v>
      </c>
      <c r="D621" t="str">
        <v>小双</v>
      </c>
      <c r="E621">
        <v>100</v>
      </c>
      <c r="F621" t="str">
        <v>待开奖</v>
      </c>
      <c r="G621" t="str">
        <v/>
      </c>
      <c r="H621" t="str">
        <v/>
      </c>
      <c r="I621" t="str">
        <v/>
      </c>
      <c r="J621" t="str">
        <v/>
      </c>
    </row>
    <row r="622" spans="1:10">
      <c r="A622" t="str">
        <v/>
      </c>
      <c r="B622" t="str">
        <v/>
      </c>
      <c r="C622" t="str">
        <v/>
      </c>
      <c r="D622" t="str">
        <v/>
      </c>
      <c r="E622" t="str">
        <v/>
      </c>
      <c r="F622" t="str">
        <v/>
      </c>
      <c r="G622" t="str">
        <v/>
      </c>
      <c r="H622" t="str">
        <v/>
      </c>
      <c r="I622" t="str">
        <v/>
      </c>
      <c r="J622" t="str">
        <v/>
      </c>
    </row>
    <row r="623" spans="1:10">
      <c r="A623" t="str">
        <v/>
      </c>
      <c r="B623" t="str">
        <v/>
      </c>
      <c r="C623" t="str">
        <v/>
      </c>
      <c r="D623" t="str">
        <v/>
      </c>
      <c r="E623" t="str">
        <v/>
      </c>
      <c r="F623" t="str">
        <v/>
      </c>
      <c r="G623" t="str">
        <v/>
      </c>
      <c r="H623" t="str">
        <v/>
      </c>
      <c r="I623" t="str">
        <v/>
      </c>
      <c r="J623" t="str">
        <v/>
      </c>
    </row>
    <row r="624" spans="1:10">
      <c r="A624" t="str">
        <v/>
      </c>
      <c r="B624" t="str">
        <v/>
      </c>
      <c r="C624" t="str">
        <v/>
      </c>
      <c r="D624" t="str">
        <v/>
      </c>
      <c r="E624" t="str">
        <v/>
      </c>
      <c r="F624" t="str">
        <v/>
      </c>
      <c r="G624" t="str">
        <v/>
      </c>
      <c r="H624" t="str">
        <v/>
      </c>
      <c r="I624" t="str">
        <v/>
      </c>
      <c r="J624" t="str">
        <v/>
      </c>
    </row>
    <row r="625" spans="1:10">
      <c r="A625" t="str">
        <v/>
      </c>
      <c r="B625" t="str">
        <v/>
      </c>
      <c r="C625" t="str">
        <v/>
      </c>
      <c r="D625" t="str">
        <v/>
      </c>
      <c r="E625" t="str">
        <v/>
      </c>
      <c r="F625" t="str">
        <v/>
      </c>
      <c r="G625" t="str">
        <v/>
      </c>
      <c r="H625" t="str">
        <v/>
      </c>
      <c r="I625" t="str">
        <v/>
      </c>
      <c r="J625" t="str">
        <v/>
      </c>
    </row>
    <row r="626" spans="1:10">
      <c r="A626" t="str">
        <v/>
      </c>
      <c r="B626" t="str">
        <v/>
      </c>
      <c r="C626" t="str">
        <v/>
      </c>
      <c r="D626" t="str">
        <v/>
      </c>
      <c r="E626" t="str">
        <v/>
      </c>
      <c r="F626" t="str">
        <v/>
      </c>
      <c r="G626" t="str">
        <v/>
      </c>
      <c r="H626" t="str">
        <v/>
      </c>
      <c r="I626" t="str">
        <v/>
      </c>
      <c r="J626" t="str">
        <v/>
      </c>
    </row>
    <row r="627" spans="1:10">
      <c r="A627" t="str">
        <v/>
      </c>
      <c r="B627" t="str">
        <v/>
      </c>
      <c r="C627" t="str">
        <v/>
      </c>
      <c r="D627" t="str">
        <v/>
      </c>
      <c r="E627" t="str">
        <v/>
      </c>
      <c r="F627" t="str">
        <v/>
      </c>
      <c r="G627" t="str">
        <v/>
      </c>
      <c r="H627" t="str">
        <v/>
      </c>
      <c r="I627" t="str">
        <v/>
      </c>
      <c r="J627" t="str">
        <v/>
      </c>
    </row>
    <row r="628" spans="1:10">
      <c r="A628" t="str">
        <v/>
      </c>
      <c r="B628" t="str">
        <v/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/>
      </c>
      <c r="J628" t="str">
        <v/>
      </c>
    </row>
    <row r="629" spans="1:10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/>
      </c>
      <c r="G629" t="str">
        <v/>
      </c>
      <c r="H629" t="str">
        <v/>
      </c>
      <c r="I629" t="str">
        <v/>
      </c>
      <c r="J629" t="str">
        <v/>
      </c>
    </row>
    <row r="630" spans="1:10">
      <c r="A630" t="str">
        <v/>
      </c>
      <c r="B630" t="str">
        <v/>
      </c>
      <c r="C630" t="str">
        <v/>
      </c>
      <c r="D630" t="str">
        <v/>
      </c>
      <c r="E630" t="str">
        <v/>
      </c>
      <c r="F630" t="str">
        <v/>
      </c>
      <c r="G630" t="str">
        <v/>
      </c>
      <c r="H630" t="str">
        <v/>
      </c>
      <c r="I630" t="str">
        <v/>
      </c>
      <c r="J630" t="str">
        <v/>
      </c>
    </row>
    <row r="631" spans="1:10">
      <c r="A631" t="str">
        <v/>
      </c>
      <c r="B631" t="str">
        <v/>
      </c>
      <c r="C631" t="str">
        <v/>
      </c>
      <c r="D631" t="str">
        <v/>
      </c>
      <c r="E631" t="str">
        <v/>
      </c>
      <c r="F631" t="str">
        <v/>
      </c>
      <c r="G631" t="str">
        <v/>
      </c>
      <c r="H631" t="str">
        <v/>
      </c>
      <c r="I631" t="str">
        <v/>
      </c>
      <c r="J631" t="str">
        <v/>
      </c>
    </row>
    <row r="632" spans="1:10">
      <c r="A632" t="str">
        <v/>
      </c>
      <c r="B632" t="str">
        <v/>
      </c>
      <c r="C632" t="str">
        <v/>
      </c>
      <c r="D632" t="str">
        <v/>
      </c>
      <c r="E632" t="str">
        <v/>
      </c>
      <c r="F632" t="str">
        <v/>
      </c>
      <c r="G632" t="str">
        <v/>
      </c>
      <c r="H632" t="str">
        <v/>
      </c>
      <c r="I632" t="str">
        <v/>
      </c>
      <c r="J632" t="str">
        <v/>
      </c>
    </row>
    <row r="633" spans="1:10">
      <c r="A633" t="str">
        <v/>
      </c>
      <c r="B633" t="str">
        <v/>
      </c>
      <c r="C633" t="str">
        <v/>
      </c>
      <c r="D633" t="str">
        <v/>
      </c>
      <c r="E633" t="str">
        <v/>
      </c>
      <c r="F633" t="str">
        <v/>
      </c>
      <c r="G633" t="str">
        <v/>
      </c>
      <c r="H633" t="str">
        <v/>
      </c>
      <c r="I633" t="str">
        <v/>
      </c>
      <c r="J633" t="str">
        <v/>
      </c>
    </row>
    <row r="634" spans="1:1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</sheetData>
  <conditionalFormatting sqref="F1">
    <cfRule type="cellIs" dxfId="1" priority="6" operator="equal">
      <formula>13</formula>
    </cfRule>
    <cfRule type="cellIs" dxfId="1" priority="5" operator="equal">
      <formula>14</formula>
    </cfRule>
    <cfRule type="cellIs" dxfId="0" priority="4" operator="greaterThanOrEqual">
      <formula>22</formula>
    </cfRule>
    <cfRule type="cellIs" dxfId="0" priority="3" operator="lessThanOrEqual">
      <formula>5</formula>
    </cfRule>
  </conditionalFormatting>
  <conditionalFormatting sqref="G1">
    <cfRule type="cellIs" dxfId="2" priority="2" operator="equal">
      <formula>"小双"</formula>
    </cfRule>
    <cfRule type="cellIs" dxfId="2" priority="1" operator="equal">
      <formula>"大单"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随机测试</vt:lpstr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</cp:lastModifiedBy>
  <dcterms:created xsi:type="dcterms:W3CDTF">2025-04-18T15:47:00Z</dcterms:created>
  <dcterms:modified xsi:type="dcterms:W3CDTF">2025-04-20T13:39:52Z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5768A1F2D5B14035B411D03EBF03D7F3_12</vt:lpwstr>
  </property>
  <property fmtid="{D5CDD505-2E9C-101B-9397-08002B2CF9AE}" pid="3" name="KSOProductBuildVer">
    <vt:lpwstr>2052-12.1.0.20784</vt:lpwstr>
  </property>
</Properties>
</file>