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<sst xmlns="http://schemas.openxmlformats.org/spreadsheetml/2006/main" count="14">
  <si>
    <t>Unique cookies to 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</si>
  <si>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</si>
  <si>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</si>
  <si>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</si>
  <si>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</si>
  <si>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</si>
  <si>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</si>
  <si>
    <t>gross conversion</t>
  </si>
  <si>
    <t>转换率</t>
  </si>
  <si>
    <t>留存率</t>
  </si>
  <si>
    <t>净转换率</t>
  </si>
  <si>
    <t>p</t>
  </si>
  <si>
    <t>N</t>
  </si>
  <si>
    <t>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</si>
</sst>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0"/>
      <color rgb="FF000000"/>
      <name val="Arial"/>
      <charset val="134"/>
    </font>
    <font>
      <sz val="10"/>
      <name val="Arial"/>
      <charset val="134"/>
    </font>
    <font>
      <sz val="10"/>
      <color rgb="FF000000"/>
      <name val="宋体"/>
      <charset val="134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9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5" borderId="3" applyNumberFormat="0" applyAlignment="0" applyProtection="0">
      <alignment vertical="center"/>
    </xf>
    <xf numFmtId="0" fontId="22" fillId="5" borderId="4" applyNumberFormat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tabSelected="1" workbookViewId="0">
      <selection activeCell="I2" sqref="I2"/>
    </sheetView>
  </sheetViews>
  <sheetFormatPr defaultColWidth="14.4259259259259" defaultRowHeight="15.75" customHeight="1"/>
  <cols>
    <col min="1" max="1" width="40.1388888888889" customWidth="1"/>
  </cols>
  <sheetData>
    <row r="1" spans="1:9">
      <c r="A1" s="1" t="s">
        <v>0</v>
      </c>
      <c r="B1">
        <f>40000</f>
        <v>40000</v>
      </c>
      <c r="D1">
        <v>5000</v>
      </c>
      <c r="F1">
        <f>3200/40000</f>
        <v>0.08</v>
      </c>
      <c r="G1">
        <f>82.5/400</f>
        <v>0.20625</v>
      </c>
      <c r="I1">
        <f>685275/(40000*0.6)</f>
        <v>28.553125</v>
      </c>
    </row>
    <row r="2" spans="1:4">
      <c r="A2" s="1" t="s">
        <v>1</v>
      </c>
      <c r="B2" s="1">
        <v>3200</v>
      </c>
      <c r="C2">
        <f>3200/40000</f>
        <v>0.08</v>
      </c>
      <c r="D2">
        <f>5000*C2</f>
        <v>400</v>
      </c>
    </row>
    <row r="3" spans="1:4">
      <c r="A3" s="1" t="s">
        <v>2</v>
      </c>
      <c r="B3" s="1">
        <v>660</v>
      </c>
      <c r="C3">
        <f>B3/B1</f>
        <v>0.0165</v>
      </c>
      <c r="D3">
        <f>D1*C3</f>
        <v>82.5</v>
      </c>
    </row>
    <row r="4" spans="1:4">
      <c r="A4" s="1" t="s">
        <v>3</v>
      </c>
      <c r="B4">
        <f t="shared" ref="B4:B5" si="0">B2/B1</f>
        <v>0.08</v>
      </c>
      <c r="D4">
        <v>0.08</v>
      </c>
    </row>
    <row r="5" ht="13.2" spans="1:2">
      <c r="A5" s="1" t="s">
        <v>4</v>
      </c>
      <c r="B5">
        <f t="shared" si="0"/>
        <v>0.20625</v>
      </c>
    </row>
    <row r="6" ht="13.2" spans="1:2">
      <c r="A6" s="1" t="s">
        <v>5</v>
      </c>
      <c r="B6" s="1">
        <v>0.53</v>
      </c>
    </row>
    <row r="7" spans="1:2">
      <c r="A7" s="1" t="s">
        <v>6</v>
      </c>
      <c r="B7">
        <f>B5*B6</f>
        <v>0.1093125</v>
      </c>
    </row>
    <row r="8" customHeight="1" spans="1:5">
      <c r="A8">
        <f>0.2/3</f>
        <v>0.0666666666666667</v>
      </c>
      <c r="D8" t="s">
        <v>7</v>
      </c>
      <c r="E8">
        <f>B6*B5</f>
        <v>0.1093125</v>
      </c>
    </row>
    <row r="9" customHeight="1" spans="1:1">
      <c r="A9">
        <f>9088*2</f>
        <v>18176</v>
      </c>
    </row>
    <row r="10" customHeight="1" spans="2:4">
      <c r="B10" s="2" t="s">
        <v>8</v>
      </c>
      <c r="C10" s="2" t="s">
        <v>9</v>
      </c>
      <c r="D10" s="2" t="s">
        <v>10</v>
      </c>
    </row>
    <row r="11" customHeight="1" spans="1:4">
      <c r="A11" t="s">
        <v>11</v>
      </c>
      <c r="B11">
        <v>0.2063</v>
      </c>
      <c r="C11">
        <v>0.53</v>
      </c>
      <c r="D11">
        <v>0.1093</v>
      </c>
    </row>
    <row r="12" customHeight="1" spans="1:4">
      <c r="A12" t="s">
        <v>12</v>
      </c>
      <c r="B12">
        <v>400</v>
      </c>
      <c r="C12">
        <v>82.5</v>
      </c>
      <c r="D12">
        <v>400</v>
      </c>
    </row>
    <row r="13" customHeight="1" spans="1:4">
      <c r="A13" t="s">
        <v>13</v>
      </c>
      <c r="B13">
        <f>SQRT(B11*(1-B11)/400)</f>
        <v>0.0202324189112424</v>
      </c>
      <c r="C13">
        <f>SQRT(0.53*0.47/82.5)</f>
        <v>0.0549490121785091</v>
      </c>
      <c r="D13">
        <f>SQRT(D11*(1-D11)/400)</f>
        <v>0.0156007620006204</v>
      </c>
    </row>
    <row r="14" customHeight="1" spans="2:4">
      <c r="B14">
        <v>25835</v>
      </c>
      <c r="C14">
        <v>39115</v>
      </c>
      <c r="D14">
        <v>27411</v>
      </c>
    </row>
    <row r="15" customHeight="1" spans="2:4">
      <c r="B15">
        <f>25835/0.08</f>
        <v>322937.5</v>
      </c>
      <c r="C15">
        <f>39115/(0.53*0.08)</f>
        <v>922523.58490566</v>
      </c>
      <c r="D15">
        <f>27411/0.08</f>
        <v>342637.5</v>
      </c>
    </row>
    <row r="16" customHeight="1" spans="2:4">
      <c r="B16">
        <f>B15*2</f>
        <v>645875</v>
      </c>
      <c r="C16">
        <f>C15*2</f>
        <v>1845047.16981132</v>
      </c>
      <c r="D16">
        <f>D15*2</f>
        <v>685275</v>
      </c>
    </row>
    <row r="17" customHeight="1" spans="4:4">
      <c r="D17">
        <f>685275/32000</f>
        <v>21.41484375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我叫剑波</cp:lastModifiedBy>
  <dcterms:created xsi:type="dcterms:W3CDTF">2018-01-10T05:04:03Z</dcterms:created>
  <dcterms:modified xsi:type="dcterms:W3CDTF">2018-01-12T02:42:28Z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