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nia\Documents\Sorbonne\Memoire2024M2_AI_explainable\Machine Learning avec Scikit-Learn\datasets\"/>
    </mc:Choice>
  </mc:AlternateContent>
  <xr:revisionPtr revIDLastSave="0" documentId="13_ncr:1_{E8B05C51-35F9-494A-A0B2-FD1BDFD678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rs_python__v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129" i="1" l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08" i="1"/>
  <c r="CR101" i="1"/>
  <c r="CR102" i="1"/>
  <c r="CR103" i="1"/>
  <c r="CR104" i="1"/>
  <c r="CR105" i="1"/>
  <c r="CR106" i="1"/>
  <c r="CR107" i="1"/>
  <c r="CR100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85" i="1"/>
  <c r="CR80" i="1"/>
  <c r="CR81" i="1"/>
  <c r="CR82" i="1"/>
  <c r="CR83" i="1"/>
  <c r="CR84" i="1"/>
  <c r="CR79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32" i="1"/>
  <c r="CR31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2" i="1"/>
  <c r="CV129" i="1"/>
  <c r="CY129" i="1" s="1"/>
  <c r="CV128" i="1"/>
  <c r="CY128" i="1" s="1"/>
  <c r="CV127" i="1"/>
  <c r="CY127" i="1" s="1"/>
  <c r="CV126" i="1"/>
  <c r="CY126" i="1" s="1"/>
  <c r="CV125" i="1"/>
  <c r="CY125" i="1" s="1"/>
  <c r="CV124" i="1"/>
  <c r="CY124" i="1" s="1"/>
  <c r="CV123" i="1"/>
  <c r="CY123" i="1" s="1"/>
  <c r="CV122" i="1"/>
  <c r="CY122" i="1" s="1"/>
  <c r="CV121" i="1"/>
  <c r="CY121" i="1" s="1"/>
  <c r="CV120" i="1"/>
  <c r="CY120" i="1" s="1"/>
  <c r="CV119" i="1"/>
  <c r="CY119" i="1" s="1"/>
  <c r="CV118" i="1"/>
  <c r="CY118" i="1" s="1"/>
  <c r="CV117" i="1"/>
  <c r="CY117" i="1" s="1"/>
  <c r="CV116" i="1"/>
  <c r="CY116" i="1" s="1"/>
  <c r="CV115" i="1"/>
  <c r="CY115" i="1" s="1"/>
  <c r="CV114" i="1"/>
  <c r="CY114" i="1" s="1"/>
  <c r="CV113" i="1"/>
  <c r="CY113" i="1" s="1"/>
  <c r="CV112" i="1"/>
  <c r="CY112" i="1" s="1"/>
  <c r="CV111" i="1"/>
  <c r="CY111" i="1" s="1"/>
  <c r="CV110" i="1"/>
  <c r="CY110" i="1" s="1"/>
  <c r="CV109" i="1"/>
  <c r="CY109" i="1" s="1"/>
  <c r="CV108" i="1"/>
  <c r="CY108" i="1" s="1"/>
  <c r="CV107" i="1"/>
  <c r="CY107" i="1" s="1"/>
  <c r="CV106" i="1"/>
  <c r="CY106" i="1" s="1"/>
  <c r="CV105" i="1"/>
  <c r="CY105" i="1" s="1"/>
  <c r="CV104" i="1"/>
  <c r="CY104" i="1" s="1"/>
  <c r="CV103" i="1"/>
  <c r="CY103" i="1" s="1"/>
  <c r="CV102" i="1"/>
  <c r="CY102" i="1" s="1"/>
  <c r="CV101" i="1"/>
  <c r="CY101" i="1" s="1"/>
  <c r="CV100" i="1"/>
  <c r="CY100" i="1" s="1"/>
  <c r="CV99" i="1"/>
  <c r="CY99" i="1" s="1"/>
  <c r="CV98" i="1"/>
  <c r="CY98" i="1" s="1"/>
  <c r="CV97" i="1"/>
  <c r="CY97" i="1" s="1"/>
  <c r="CV96" i="1"/>
  <c r="CY96" i="1" s="1"/>
  <c r="CV95" i="1"/>
  <c r="CY95" i="1" s="1"/>
  <c r="CV94" i="1"/>
  <c r="CY94" i="1" s="1"/>
  <c r="CV93" i="1"/>
  <c r="CY93" i="1" s="1"/>
  <c r="CV92" i="1"/>
  <c r="CY92" i="1" s="1"/>
  <c r="CV91" i="1"/>
  <c r="CY91" i="1" s="1"/>
  <c r="CV90" i="1"/>
  <c r="CY90" i="1" s="1"/>
  <c r="CV89" i="1"/>
  <c r="CY89" i="1" s="1"/>
  <c r="CV88" i="1"/>
  <c r="CY88" i="1" s="1"/>
  <c r="CV87" i="1"/>
  <c r="CY87" i="1" s="1"/>
  <c r="CV86" i="1"/>
  <c r="CY86" i="1" s="1"/>
  <c r="CV85" i="1"/>
  <c r="CY85" i="1" s="1"/>
  <c r="CV84" i="1"/>
  <c r="CV83" i="1"/>
  <c r="CY83" i="1" s="1"/>
  <c r="CV82" i="1"/>
  <c r="CY82" i="1" s="1"/>
  <c r="CV81" i="1"/>
  <c r="CY81" i="1" s="1"/>
  <c r="CV80" i="1"/>
  <c r="CY80" i="1" s="1"/>
  <c r="CV79" i="1"/>
  <c r="CY79" i="1" s="1"/>
  <c r="CV78" i="1"/>
  <c r="CY78" i="1" s="1"/>
  <c r="CV77" i="1"/>
  <c r="CY77" i="1" s="1"/>
  <c r="CV76" i="1"/>
  <c r="CY76" i="1" s="1"/>
  <c r="CV75" i="1"/>
  <c r="CY75" i="1" s="1"/>
  <c r="CV74" i="1"/>
  <c r="CY74" i="1" s="1"/>
  <c r="CV73" i="1"/>
  <c r="CY73" i="1" s="1"/>
  <c r="CV72" i="1"/>
  <c r="CY72" i="1" s="1"/>
  <c r="CV71" i="1"/>
  <c r="CY71" i="1" s="1"/>
  <c r="CV70" i="1"/>
  <c r="CY70" i="1" s="1"/>
  <c r="CV69" i="1"/>
  <c r="CY69" i="1" s="1"/>
  <c r="CV68" i="1"/>
  <c r="CY68" i="1" s="1"/>
  <c r="CV67" i="1"/>
  <c r="CY67" i="1" s="1"/>
  <c r="CV66" i="1"/>
  <c r="CY66" i="1" s="1"/>
  <c r="CV65" i="1"/>
  <c r="CY65" i="1" s="1"/>
  <c r="CV64" i="1"/>
  <c r="CY64" i="1" s="1"/>
  <c r="CV63" i="1"/>
  <c r="CY63" i="1" s="1"/>
  <c r="CV62" i="1"/>
  <c r="CY62" i="1" s="1"/>
  <c r="CV61" i="1"/>
  <c r="CY61" i="1" s="1"/>
  <c r="CV60" i="1"/>
  <c r="CY60" i="1" s="1"/>
  <c r="CV59" i="1"/>
  <c r="CY59" i="1" s="1"/>
  <c r="CV58" i="1"/>
  <c r="CY58" i="1" s="1"/>
  <c r="CV57" i="1"/>
  <c r="CY57" i="1" s="1"/>
  <c r="CV56" i="1"/>
  <c r="CY56" i="1" s="1"/>
  <c r="CV55" i="1"/>
  <c r="CY55" i="1" s="1"/>
  <c r="CV54" i="1"/>
  <c r="CY54" i="1" s="1"/>
  <c r="CV53" i="1"/>
  <c r="CY53" i="1" s="1"/>
  <c r="CV52" i="1"/>
  <c r="CY52" i="1" s="1"/>
  <c r="CV51" i="1"/>
  <c r="CY51" i="1" s="1"/>
  <c r="CV50" i="1"/>
  <c r="CY50" i="1" s="1"/>
  <c r="CV49" i="1"/>
  <c r="CY49" i="1" s="1"/>
  <c r="CV48" i="1"/>
  <c r="CY48" i="1" s="1"/>
  <c r="CV47" i="1"/>
  <c r="CY47" i="1" s="1"/>
  <c r="CV46" i="1"/>
  <c r="CY46" i="1" s="1"/>
  <c r="CV45" i="1"/>
  <c r="CY45" i="1" s="1"/>
  <c r="CV44" i="1"/>
  <c r="CY44" i="1" s="1"/>
  <c r="CV43" i="1"/>
  <c r="CY43" i="1" s="1"/>
  <c r="CV42" i="1"/>
  <c r="CY42" i="1" s="1"/>
  <c r="CV41" i="1"/>
  <c r="CY41" i="1" s="1"/>
  <c r="CV40" i="1"/>
  <c r="CY40" i="1" s="1"/>
  <c r="CV39" i="1"/>
  <c r="CY39" i="1" s="1"/>
  <c r="CV38" i="1"/>
  <c r="CY38" i="1" s="1"/>
  <c r="CV37" i="1"/>
  <c r="CY37" i="1" s="1"/>
  <c r="CV36" i="1"/>
  <c r="CV35" i="1"/>
  <c r="CY35" i="1" s="1"/>
  <c r="CV34" i="1"/>
  <c r="CY34" i="1" s="1"/>
  <c r="CV33" i="1"/>
  <c r="CY33" i="1" s="1"/>
  <c r="CV32" i="1"/>
  <c r="CY32" i="1" s="1"/>
  <c r="CV31" i="1"/>
  <c r="CY31" i="1" s="1"/>
  <c r="CV30" i="1"/>
  <c r="CY30" i="1" s="1"/>
  <c r="CV29" i="1"/>
  <c r="CY29" i="1" s="1"/>
  <c r="CV28" i="1"/>
  <c r="CY28" i="1" s="1"/>
  <c r="CV27" i="1"/>
  <c r="CY27" i="1" s="1"/>
  <c r="CV26" i="1"/>
  <c r="CY26" i="1" s="1"/>
  <c r="CV25" i="1"/>
  <c r="CY25" i="1" s="1"/>
  <c r="CV24" i="1"/>
  <c r="CY24" i="1" s="1"/>
  <c r="CV23" i="1"/>
  <c r="CY23" i="1" s="1"/>
  <c r="CV22" i="1"/>
  <c r="CY22" i="1" s="1"/>
  <c r="CV21" i="1"/>
  <c r="CY21" i="1" s="1"/>
  <c r="CV20" i="1"/>
  <c r="CY20" i="1" s="1"/>
  <c r="CV19" i="1"/>
  <c r="CY19" i="1" s="1"/>
  <c r="CV18" i="1"/>
  <c r="CY18" i="1" s="1"/>
  <c r="CV17" i="1"/>
  <c r="CY17" i="1" s="1"/>
  <c r="CV16" i="1"/>
  <c r="CY16" i="1" s="1"/>
  <c r="CV15" i="1"/>
  <c r="CY15" i="1" s="1"/>
  <c r="CV14" i="1"/>
  <c r="CY14" i="1" s="1"/>
  <c r="CV13" i="1"/>
  <c r="CY13" i="1" s="1"/>
  <c r="CV12" i="1"/>
  <c r="CY12" i="1" s="1"/>
  <c r="CV11" i="1"/>
  <c r="CY11" i="1" s="1"/>
  <c r="CV10" i="1"/>
  <c r="CY10" i="1" s="1"/>
  <c r="CV9" i="1"/>
  <c r="CY9" i="1" s="1"/>
  <c r="CV8" i="1"/>
  <c r="CY8" i="1" s="1"/>
  <c r="CV7" i="1"/>
  <c r="CY7" i="1" s="1"/>
  <c r="CV6" i="1"/>
  <c r="CY6" i="1" s="1"/>
  <c r="CV5" i="1"/>
  <c r="CY5" i="1" s="1"/>
  <c r="CV4" i="1"/>
  <c r="CY4" i="1" s="1"/>
  <c r="CV3" i="1"/>
  <c r="CY3" i="1" s="1"/>
  <c r="CV2" i="1"/>
  <c r="CY2" i="1" s="1"/>
  <c r="CU129" i="1"/>
  <c r="CZ129" i="1" s="1"/>
  <c r="CU128" i="1"/>
  <c r="CZ128" i="1" s="1"/>
  <c r="CU127" i="1"/>
  <c r="CZ127" i="1" s="1"/>
  <c r="CU126" i="1"/>
  <c r="CZ126" i="1" s="1"/>
  <c r="CU125" i="1"/>
  <c r="CZ125" i="1" s="1"/>
  <c r="CU124" i="1"/>
  <c r="CU123" i="1"/>
  <c r="CZ123" i="1" s="1"/>
  <c r="CU122" i="1"/>
  <c r="CU121" i="1"/>
  <c r="CU120" i="1"/>
  <c r="CZ120" i="1" s="1"/>
  <c r="CU119" i="1"/>
  <c r="CU118" i="1"/>
  <c r="CZ118" i="1" s="1"/>
  <c r="CU117" i="1"/>
  <c r="CZ117" i="1" s="1"/>
  <c r="CU116" i="1"/>
  <c r="CU115" i="1"/>
  <c r="CZ115" i="1" s="1"/>
  <c r="CU114" i="1"/>
  <c r="CU113" i="1"/>
  <c r="CZ113" i="1" s="1"/>
  <c r="CU112" i="1"/>
  <c r="CZ112" i="1" s="1"/>
  <c r="CU111" i="1"/>
  <c r="CZ111" i="1" s="1"/>
  <c r="CU110" i="1"/>
  <c r="CZ110" i="1" s="1"/>
  <c r="CU109" i="1"/>
  <c r="CZ109" i="1" s="1"/>
  <c r="CU108" i="1"/>
  <c r="CZ108" i="1" s="1"/>
  <c r="CU107" i="1"/>
  <c r="CU106" i="1"/>
  <c r="CZ106" i="1" s="1"/>
  <c r="CU105" i="1"/>
  <c r="CU104" i="1"/>
  <c r="CZ104" i="1" s="1"/>
  <c r="CU103" i="1"/>
  <c r="CZ103" i="1" s="1"/>
  <c r="CU102" i="1"/>
  <c r="CU101" i="1"/>
  <c r="CU100" i="1"/>
  <c r="CZ100" i="1" s="1"/>
  <c r="CU99" i="1"/>
  <c r="CZ99" i="1" s="1"/>
  <c r="CU98" i="1"/>
  <c r="CU97" i="1"/>
  <c r="CZ97" i="1" s="1"/>
  <c r="CU96" i="1"/>
  <c r="CZ96" i="1" s="1"/>
  <c r="CU95" i="1"/>
  <c r="CU94" i="1"/>
  <c r="CU93" i="1"/>
  <c r="CU92" i="1"/>
  <c r="CZ92" i="1" s="1"/>
  <c r="CU91" i="1"/>
  <c r="CZ91" i="1" s="1"/>
  <c r="CU90" i="1"/>
  <c r="CZ90" i="1" s="1"/>
  <c r="CU89" i="1"/>
  <c r="CU88" i="1"/>
  <c r="CZ88" i="1" s="1"/>
  <c r="CU87" i="1"/>
  <c r="CU86" i="1"/>
  <c r="CU85" i="1"/>
  <c r="CZ85" i="1" s="1"/>
  <c r="CU84" i="1"/>
  <c r="CU83" i="1"/>
  <c r="CZ83" i="1" s="1"/>
  <c r="CU82" i="1"/>
  <c r="CZ82" i="1" s="1"/>
  <c r="CU81" i="1"/>
  <c r="CU80" i="1"/>
  <c r="CU79" i="1"/>
  <c r="CZ79" i="1" s="1"/>
  <c r="CU78" i="1"/>
  <c r="CZ78" i="1" s="1"/>
  <c r="CU77" i="1"/>
  <c r="CU73" i="1"/>
  <c r="CZ73" i="1" s="1"/>
  <c r="CU74" i="1"/>
  <c r="CU75" i="1"/>
  <c r="CU76" i="1"/>
  <c r="CU72" i="1"/>
  <c r="CU71" i="1"/>
  <c r="CZ71" i="1" s="1"/>
  <c r="CU69" i="1"/>
  <c r="CU70" i="1"/>
  <c r="CZ70" i="1" s="1"/>
  <c r="CU68" i="1"/>
  <c r="CU67" i="1"/>
  <c r="CU66" i="1"/>
  <c r="CZ66" i="1" s="1"/>
  <c r="CU65" i="1"/>
  <c r="CZ65" i="1" s="1"/>
  <c r="CU64" i="1"/>
  <c r="CZ64" i="1" s="1"/>
  <c r="CU63" i="1"/>
  <c r="CZ63" i="1" s="1"/>
  <c r="CU62" i="1"/>
  <c r="CZ62" i="1" s="1"/>
  <c r="CU61" i="1"/>
  <c r="CU60" i="1"/>
  <c r="CU59" i="1"/>
  <c r="CU58" i="1"/>
  <c r="CU57" i="1"/>
  <c r="CZ57" i="1" s="1"/>
  <c r="CU56" i="1"/>
  <c r="CZ56" i="1" s="1"/>
  <c r="CU55" i="1"/>
  <c r="CZ55" i="1" s="1"/>
  <c r="CU54" i="1"/>
  <c r="CZ54" i="1" s="1"/>
  <c r="CU53" i="1"/>
  <c r="CU52" i="1"/>
  <c r="CU51" i="1"/>
  <c r="CU50" i="1"/>
  <c r="CZ50" i="1" s="1"/>
  <c r="CU49" i="1"/>
  <c r="CZ49" i="1" s="1"/>
  <c r="CU48" i="1"/>
  <c r="CZ48" i="1" s="1"/>
  <c r="CU47" i="1"/>
  <c r="CZ47" i="1" s="1"/>
  <c r="CU46" i="1"/>
  <c r="CZ46" i="1" s="1"/>
  <c r="CU45" i="1"/>
  <c r="CU44" i="1"/>
  <c r="CU43" i="1"/>
  <c r="CU42" i="1"/>
  <c r="CU41" i="1"/>
  <c r="CZ41" i="1" s="1"/>
  <c r="CU40" i="1"/>
  <c r="CZ40" i="1" s="1"/>
  <c r="CU39" i="1"/>
  <c r="CZ39" i="1" s="1"/>
  <c r="CU38" i="1"/>
  <c r="CZ38" i="1" s="1"/>
  <c r="CU37" i="1"/>
  <c r="CU36" i="1"/>
  <c r="CU35" i="1"/>
  <c r="CU34" i="1"/>
  <c r="CZ34" i="1" s="1"/>
  <c r="CU33" i="1"/>
  <c r="CZ33" i="1" s="1"/>
  <c r="CU32" i="1"/>
  <c r="CZ32" i="1" s="1"/>
  <c r="CU31" i="1"/>
  <c r="CZ31" i="1" s="1"/>
  <c r="CU30" i="1"/>
  <c r="CU29" i="1"/>
  <c r="CU28" i="1"/>
  <c r="CU27" i="1"/>
  <c r="CZ27" i="1" s="1"/>
  <c r="CU26" i="1"/>
  <c r="CU25" i="1"/>
  <c r="CZ25" i="1" s="1"/>
  <c r="CU24" i="1"/>
  <c r="CZ24" i="1" s="1"/>
  <c r="CU23" i="1"/>
  <c r="CU22" i="1"/>
  <c r="CU21" i="1"/>
  <c r="CU20" i="1"/>
  <c r="CZ20" i="1" s="1"/>
  <c r="CU19" i="1"/>
  <c r="CZ19" i="1" s="1"/>
  <c r="CU18" i="1"/>
  <c r="CZ18" i="1" s="1"/>
  <c r="CU17" i="1"/>
  <c r="CZ17" i="1" s="1"/>
  <c r="CU16" i="1"/>
  <c r="CZ16" i="1" s="1"/>
  <c r="CU15" i="1"/>
  <c r="CU14" i="1"/>
  <c r="CU13" i="1"/>
  <c r="CU12" i="1"/>
  <c r="CU11" i="1"/>
  <c r="CZ11" i="1" s="1"/>
  <c r="CU10" i="1"/>
  <c r="CU9" i="1"/>
  <c r="CZ9" i="1" s="1"/>
  <c r="CU8" i="1"/>
  <c r="CZ8" i="1" s="1"/>
  <c r="CU7" i="1"/>
  <c r="CU6" i="1"/>
  <c r="CU5" i="1"/>
  <c r="CU4" i="1"/>
  <c r="CZ4" i="1" s="1"/>
  <c r="CU3" i="1"/>
  <c r="CZ3" i="1" s="1"/>
  <c r="CU2" i="1"/>
  <c r="CZ2" i="1" s="1"/>
  <c r="CZ98" i="1" l="1"/>
  <c r="CZ72" i="1"/>
  <c r="CY36" i="1"/>
  <c r="CZ89" i="1"/>
  <c r="CZ105" i="1"/>
  <c r="CZ121" i="1"/>
  <c r="CY84" i="1"/>
  <c r="CZ10" i="1"/>
  <c r="CZ26" i="1"/>
  <c r="CZ42" i="1"/>
  <c r="CZ58" i="1"/>
  <c r="CZ107" i="1"/>
  <c r="CZ28" i="1"/>
  <c r="CZ84" i="1"/>
  <c r="CZ119" i="1"/>
  <c r="CZ12" i="1"/>
  <c r="CZ36" i="1"/>
  <c r="CZ44" i="1"/>
  <c r="CZ52" i="1"/>
  <c r="CZ60" i="1"/>
  <c r="CZ68" i="1"/>
  <c r="CZ101" i="1"/>
  <c r="CZ6" i="1"/>
  <c r="CZ14" i="1"/>
  <c r="CZ22" i="1"/>
  <c r="CZ30" i="1"/>
  <c r="CZ86" i="1"/>
  <c r="CZ94" i="1"/>
  <c r="CZ81" i="1"/>
  <c r="CZ116" i="1"/>
  <c r="CZ124" i="1"/>
  <c r="CZ37" i="1"/>
  <c r="CZ45" i="1"/>
  <c r="CZ53" i="1"/>
  <c r="CZ61" i="1"/>
  <c r="CZ77" i="1"/>
  <c r="CZ69" i="1"/>
  <c r="CZ102" i="1"/>
  <c r="CZ7" i="1"/>
  <c r="CZ15" i="1"/>
  <c r="CZ23" i="1"/>
  <c r="CZ87" i="1"/>
  <c r="CZ95" i="1"/>
  <c r="CZ75" i="1"/>
  <c r="CZ114" i="1"/>
  <c r="CZ122" i="1"/>
  <c r="CZ74" i="1"/>
  <c r="CZ35" i="1"/>
  <c r="CZ43" i="1"/>
  <c r="CZ51" i="1"/>
  <c r="CZ59" i="1"/>
  <c r="CZ67" i="1"/>
  <c r="CZ29" i="1"/>
  <c r="CZ93" i="1"/>
  <c r="CZ21" i="1"/>
  <c r="CZ5" i="1"/>
  <c r="CZ13" i="1"/>
  <c r="CZ80" i="1"/>
  <c r="CZ76" i="1"/>
  <c r="CS82" i="1"/>
  <c r="CS84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N44" i="1" s="1"/>
  <c r="CL43" i="1"/>
  <c r="CL42" i="1"/>
  <c r="CL41" i="1"/>
  <c r="CL40" i="1"/>
  <c r="CL39" i="1"/>
  <c r="CL38" i="1"/>
  <c r="CL37" i="1"/>
  <c r="CN37" i="1" s="1"/>
  <c r="CL36" i="1"/>
  <c r="CL35" i="1"/>
  <c r="CL34" i="1"/>
  <c r="CL33" i="1"/>
  <c r="CL32" i="1"/>
  <c r="CL31" i="1"/>
  <c r="CF3" i="1"/>
  <c r="CF4" i="1"/>
  <c r="CF6" i="1"/>
  <c r="CF8" i="1"/>
  <c r="CF9" i="1"/>
  <c r="CF10" i="1"/>
  <c r="CF11" i="1"/>
  <c r="CF12" i="1"/>
  <c r="CF13" i="1"/>
  <c r="CF15" i="1"/>
  <c r="CF16" i="1"/>
  <c r="CF17" i="1"/>
  <c r="CF18" i="1"/>
  <c r="CF19" i="1"/>
  <c r="CF21" i="1"/>
  <c r="CF22" i="1"/>
  <c r="CF23" i="1"/>
  <c r="CF24" i="1"/>
  <c r="CF25" i="1"/>
  <c r="CF28" i="1"/>
  <c r="CF30" i="1"/>
  <c r="CF37" i="1"/>
  <c r="CF44" i="1"/>
  <c r="CF2" i="1"/>
  <c r="CD78" i="1"/>
  <c r="CD77" i="1"/>
  <c r="CF77" i="1" s="1"/>
  <c r="CD76" i="1"/>
  <c r="CD75" i="1"/>
  <c r="CD74" i="1"/>
  <c r="CD73" i="1"/>
  <c r="CF73" i="1" s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3" i="1"/>
  <c r="CD42" i="1"/>
  <c r="CD41" i="1"/>
  <c r="CD40" i="1"/>
  <c r="CD39" i="1"/>
  <c r="CD38" i="1"/>
  <c r="CD36" i="1"/>
  <c r="CD35" i="1"/>
  <c r="CD34" i="1"/>
  <c r="CD33" i="1"/>
  <c r="CD32" i="1"/>
  <c r="CD31" i="1"/>
  <c r="BX37" i="1"/>
  <c r="BX44" i="1"/>
  <c r="BX77" i="1"/>
  <c r="BV78" i="1"/>
  <c r="BV76" i="1"/>
  <c r="BV75" i="1"/>
  <c r="BV74" i="1"/>
  <c r="BV72" i="1"/>
  <c r="BX72" i="1" s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3" i="1"/>
  <c r="BV42" i="1"/>
  <c r="BV41" i="1"/>
  <c r="BV40" i="1"/>
  <c r="BV39" i="1"/>
  <c r="BV38" i="1"/>
  <c r="BV36" i="1"/>
  <c r="BV35" i="1"/>
  <c r="BV34" i="1"/>
  <c r="BV33" i="1"/>
  <c r="BV32" i="1"/>
  <c r="BV31" i="1"/>
  <c r="BX3" i="1"/>
  <c r="BX4" i="1"/>
  <c r="BX6" i="1"/>
  <c r="BX9" i="1"/>
  <c r="BX10" i="1"/>
  <c r="BX11" i="1"/>
  <c r="BX12" i="1"/>
  <c r="BX13" i="1"/>
  <c r="BX15" i="1"/>
  <c r="BX16" i="1"/>
  <c r="BX17" i="1"/>
  <c r="BX18" i="1"/>
  <c r="BX19" i="1"/>
  <c r="BX21" i="1"/>
  <c r="BX22" i="1"/>
  <c r="BX24" i="1"/>
  <c r="BX25" i="1"/>
  <c r="BX28" i="1"/>
  <c r="BX30" i="1"/>
  <c r="BX2" i="1"/>
  <c r="BP37" i="1"/>
  <c r="BP44" i="1"/>
  <c r="BP72" i="1"/>
  <c r="BP7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N78" i="1"/>
  <c r="BN76" i="1"/>
  <c r="BN75" i="1"/>
  <c r="BN74" i="1"/>
  <c r="BN73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3" i="1"/>
  <c r="BN42" i="1"/>
  <c r="BN41" i="1"/>
  <c r="BN40" i="1"/>
  <c r="BN39" i="1"/>
  <c r="BN38" i="1"/>
  <c r="BN36" i="1"/>
  <c r="BN35" i="1"/>
  <c r="BN34" i="1"/>
  <c r="BN33" i="1"/>
  <c r="BN32" i="1"/>
  <c r="BN31" i="1"/>
  <c r="BH37" i="1"/>
  <c r="BH44" i="1"/>
  <c r="BH72" i="1"/>
  <c r="BH108" i="1"/>
  <c r="BH109" i="1"/>
  <c r="BH110" i="1"/>
  <c r="BH111" i="1"/>
  <c r="BH113" i="1"/>
  <c r="BH114" i="1"/>
  <c r="BH116" i="1"/>
  <c r="BH119" i="1"/>
  <c r="BH120" i="1"/>
  <c r="BH121" i="1"/>
  <c r="BH122" i="1"/>
  <c r="BH123" i="1"/>
  <c r="BH124" i="1"/>
  <c r="BH125" i="1"/>
  <c r="BH127" i="1"/>
  <c r="BH128" i="1"/>
  <c r="BH129" i="1"/>
  <c r="BF78" i="1"/>
  <c r="BF76" i="1"/>
  <c r="BF75" i="1"/>
  <c r="BF74" i="1"/>
  <c r="BF73" i="1"/>
  <c r="BF71" i="1"/>
  <c r="BF70" i="1"/>
  <c r="BF69" i="1"/>
  <c r="BF68" i="1"/>
  <c r="BF67" i="1"/>
  <c r="BF66" i="1"/>
  <c r="BF65" i="1"/>
  <c r="BF64" i="1"/>
  <c r="BP64" i="1" s="1"/>
  <c r="BF63" i="1"/>
  <c r="BF62" i="1"/>
  <c r="BF61" i="1"/>
  <c r="BF60" i="1"/>
  <c r="BF59" i="1"/>
  <c r="BF58" i="1"/>
  <c r="BF57" i="1"/>
  <c r="BF56" i="1"/>
  <c r="BP56" i="1" s="1"/>
  <c r="BF55" i="1"/>
  <c r="BF54" i="1"/>
  <c r="BF53" i="1"/>
  <c r="BF52" i="1"/>
  <c r="BF51" i="1"/>
  <c r="BF50" i="1"/>
  <c r="BF49" i="1"/>
  <c r="BF48" i="1"/>
  <c r="BP48" i="1" s="1"/>
  <c r="BF47" i="1"/>
  <c r="BF46" i="1"/>
  <c r="BF45" i="1"/>
  <c r="BF43" i="1"/>
  <c r="BF42" i="1"/>
  <c r="BF41" i="1"/>
  <c r="BF40" i="1"/>
  <c r="BP40" i="1" s="1"/>
  <c r="BF39" i="1"/>
  <c r="BF38" i="1"/>
  <c r="BF36" i="1"/>
  <c r="BF35" i="1"/>
  <c r="BF34" i="1"/>
  <c r="BF33" i="1"/>
  <c r="BF32" i="1"/>
  <c r="BF31" i="1"/>
  <c r="AZ3" i="1"/>
  <c r="AZ6" i="1"/>
  <c r="AZ9" i="1"/>
  <c r="AZ11" i="1"/>
  <c r="AZ12" i="1"/>
  <c r="AZ13" i="1"/>
  <c r="AZ15" i="1"/>
  <c r="AZ16" i="1"/>
  <c r="AZ17" i="1"/>
  <c r="AZ18" i="1"/>
  <c r="AZ19" i="1"/>
  <c r="AZ21" i="1"/>
  <c r="AZ22" i="1"/>
  <c r="AZ25" i="1"/>
  <c r="AZ28" i="1"/>
  <c r="AZ30" i="1"/>
  <c r="AZ44" i="1"/>
  <c r="AZ72" i="1"/>
  <c r="AZ108" i="1"/>
  <c r="AZ110" i="1"/>
  <c r="AZ113" i="1"/>
  <c r="AZ116" i="1"/>
  <c r="AZ120" i="1"/>
  <c r="AZ121" i="1"/>
  <c r="AZ123" i="1"/>
  <c r="AZ124" i="1"/>
  <c r="AZ125" i="1"/>
  <c r="AZ2" i="1"/>
  <c r="AX126" i="1"/>
  <c r="AX118" i="1"/>
  <c r="BH118" i="1" s="1"/>
  <c r="AX117" i="1"/>
  <c r="BH117" i="1" s="1"/>
  <c r="AX115" i="1"/>
  <c r="BH115" i="1" s="1"/>
  <c r="AX112" i="1"/>
  <c r="AX78" i="1"/>
  <c r="AX77" i="1"/>
  <c r="BH77" i="1" s="1"/>
  <c r="AX76" i="1"/>
  <c r="AX75" i="1"/>
  <c r="AX74" i="1"/>
  <c r="AX73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3" i="1"/>
  <c r="AX42" i="1"/>
  <c r="AX41" i="1"/>
  <c r="AX40" i="1"/>
  <c r="AX39" i="1"/>
  <c r="AX38" i="1"/>
  <c r="AX36" i="1"/>
  <c r="AX35" i="1"/>
  <c r="AX34" i="1"/>
  <c r="AX33" i="1"/>
  <c r="AX32" i="1"/>
  <c r="AX31" i="1"/>
  <c r="AR3" i="1"/>
  <c r="AR6" i="1"/>
  <c r="AR9" i="1"/>
  <c r="AR13" i="1"/>
  <c r="AR17" i="1"/>
  <c r="AR18" i="1"/>
  <c r="AR28" i="1"/>
  <c r="AR44" i="1"/>
  <c r="AR72" i="1"/>
  <c r="AR110" i="1"/>
  <c r="AR113" i="1"/>
  <c r="AR116" i="1"/>
  <c r="AR120" i="1"/>
  <c r="AR121" i="1"/>
  <c r="AR123" i="1"/>
  <c r="AR124" i="1"/>
  <c r="AR125" i="1"/>
  <c r="AR2" i="1"/>
  <c r="AP129" i="1"/>
  <c r="AP128" i="1"/>
  <c r="AZ128" i="1" s="1"/>
  <c r="AP127" i="1"/>
  <c r="AZ127" i="1" s="1"/>
  <c r="AP126" i="1"/>
  <c r="AP122" i="1"/>
  <c r="AP119" i="1"/>
  <c r="AP118" i="1"/>
  <c r="AP117" i="1"/>
  <c r="AP115" i="1"/>
  <c r="AP114" i="1"/>
  <c r="AP112" i="1"/>
  <c r="AP111" i="1"/>
  <c r="AP109" i="1"/>
  <c r="AZ109" i="1" s="1"/>
  <c r="AP78" i="1"/>
  <c r="AP77" i="1"/>
  <c r="AP76" i="1"/>
  <c r="AP75" i="1"/>
  <c r="AP74" i="1"/>
  <c r="AP73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3" i="1"/>
  <c r="AP42" i="1"/>
  <c r="AP41" i="1"/>
  <c r="AP40" i="1"/>
  <c r="AP39" i="1"/>
  <c r="AP38" i="1"/>
  <c r="AP37" i="1"/>
  <c r="AZ37" i="1" s="1"/>
  <c r="AP36" i="1"/>
  <c r="AP35" i="1"/>
  <c r="AP34" i="1"/>
  <c r="AP33" i="1"/>
  <c r="AP32" i="1"/>
  <c r="AP31" i="1"/>
  <c r="AJ86" i="1"/>
  <c r="AJ87" i="1"/>
  <c r="AJ88" i="1"/>
  <c r="AJ90" i="1"/>
  <c r="AJ91" i="1"/>
  <c r="AJ93" i="1"/>
  <c r="AJ95" i="1"/>
  <c r="AJ98" i="1"/>
  <c r="AJ99" i="1"/>
  <c r="AJ101" i="1"/>
  <c r="AJ105" i="1"/>
  <c r="AJ106" i="1"/>
  <c r="AJ113" i="1"/>
  <c r="AJ116" i="1"/>
  <c r="AJ120" i="1"/>
  <c r="AJ121" i="1"/>
  <c r="AJ125" i="1"/>
  <c r="AJ3" i="1"/>
  <c r="AJ9" i="1"/>
  <c r="AJ44" i="1"/>
  <c r="AJ72" i="1"/>
  <c r="AJ2" i="1"/>
  <c r="AH129" i="1"/>
  <c r="AH128" i="1"/>
  <c r="AH127" i="1"/>
  <c r="AH126" i="1"/>
  <c r="AH122" i="1"/>
  <c r="AH119" i="1"/>
  <c r="AH118" i="1"/>
  <c r="AH117" i="1"/>
  <c r="AH115" i="1"/>
  <c r="AH114" i="1"/>
  <c r="AH112" i="1"/>
  <c r="AH111" i="1"/>
  <c r="AH109" i="1"/>
  <c r="AH108" i="1"/>
  <c r="AR108" i="1" s="1"/>
  <c r="AH100" i="1"/>
  <c r="AH89" i="1"/>
  <c r="AH78" i="1"/>
  <c r="AH77" i="1"/>
  <c r="AH76" i="1"/>
  <c r="AH75" i="1"/>
  <c r="AH74" i="1"/>
  <c r="AH73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B9" i="1"/>
  <c r="AB44" i="1"/>
  <c r="AB80" i="1"/>
  <c r="AB81" i="1"/>
  <c r="AB82" i="1"/>
  <c r="AB83" i="1"/>
  <c r="AB84" i="1"/>
  <c r="AB86" i="1"/>
  <c r="AB90" i="1"/>
  <c r="AB91" i="1"/>
  <c r="AB95" i="1"/>
  <c r="AB98" i="1"/>
  <c r="AB99" i="1"/>
  <c r="AB101" i="1"/>
  <c r="AB106" i="1"/>
  <c r="AB116" i="1"/>
  <c r="AB120" i="1"/>
  <c r="AB2" i="1"/>
  <c r="Z129" i="1"/>
  <c r="Z128" i="1"/>
  <c r="Z127" i="1"/>
  <c r="AJ127" i="1" s="1"/>
  <c r="Z126" i="1"/>
  <c r="Z124" i="1"/>
  <c r="AJ124" i="1" s="1"/>
  <c r="Z123" i="1"/>
  <c r="AJ123" i="1" s="1"/>
  <c r="Z122" i="1"/>
  <c r="Z119" i="1"/>
  <c r="Z118" i="1"/>
  <c r="Z117" i="1"/>
  <c r="Z115" i="1"/>
  <c r="Z114" i="1"/>
  <c r="Z112" i="1"/>
  <c r="Z111" i="1"/>
  <c r="Z110" i="1"/>
  <c r="AJ110" i="1" s="1"/>
  <c r="Z109" i="1"/>
  <c r="Z108" i="1"/>
  <c r="Z107" i="1"/>
  <c r="AJ107" i="1" s="1"/>
  <c r="Z104" i="1"/>
  <c r="AJ104" i="1" s="1"/>
  <c r="Z103" i="1"/>
  <c r="AJ103" i="1" s="1"/>
  <c r="Z102" i="1"/>
  <c r="Z100" i="1"/>
  <c r="Z97" i="1"/>
  <c r="AJ97" i="1" s="1"/>
  <c r="Z96" i="1"/>
  <c r="AJ96" i="1" s="1"/>
  <c r="Z94" i="1"/>
  <c r="Z92" i="1"/>
  <c r="Z89" i="1"/>
  <c r="Z85" i="1"/>
  <c r="Z79" i="1"/>
  <c r="Z78" i="1"/>
  <c r="Z77" i="1"/>
  <c r="Z76" i="1"/>
  <c r="Z75" i="1"/>
  <c r="Z74" i="1"/>
  <c r="Z73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T81" i="1"/>
  <c r="T83" i="1"/>
  <c r="R129" i="1"/>
  <c r="R128" i="1"/>
  <c r="R127" i="1"/>
  <c r="R126" i="1"/>
  <c r="R125" i="1"/>
  <c r="AB125" i="1" s="1"/>
  <c r="R124" i="1"/>
  <c r="R123" i="1"/>
  <c r="R122" i="1"/>
  <c r="R121" i="1"/>
  <c r="AB121" i="1" s="1"/>
  <c r="R119" i="1"/>
  <c r="R118" i="1"/>
  <c r="R117" i="1"/>
  <c r="R115" i="1"/>
  <c r="R114" i="1"/>
  <c r="R113" i="1"/>
  <c r="R112" i="1"/>
  <c r="R111" i="1"/>
  <c r="R110" i="1"/>
  <c r="R109" i="1"/>
  <c r="R108" i="1"/>
  <c r="R107" i="1"/>
  <c r="R105" i="1"/>
  <c r="R104" i="1"/>
  <c r="R103" i="1"/>
  <c r="R102" i="1"/>
  <c r="R100" i="1"/>
  <c r="R97" i="1"/>
  <c r="R96" i="1"/>
  <c r="R94" i="1"/>
  <c r="R93" i="1"/>
  <c r="R92" i="1"/>
  <c r="R89" i="1"/>
  <c r="R88" i="1"/>
  <c r="AB88" i="1" s="1"/>
  <c r="R87" i="1"/>
  <c r="R85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K129" i="1"/>
  <c r="K128" i="1"/>
  <c r="K127" i="1"/>
  <c r="K126" i="1"/>
  <c r="K125" i="1"/>
  <c r="K124" i="1"/>
  <c r="K123" i="1"/>
  <c r="K122" i="1"/>
  <c r="K121" i="1"/>
  <c r="K120" i="1"/>
  <c r="CS120" i="1" s="1"/>
  <c r="K119" i="1"/>
  <c r="K118" i="1"/>
  <c r="K117" i="1"/>
  <c r="K116" i="1"/>
  <c r="CS116" i="1" s="1"/>
  <c r="K115" i="1"/>
  <c r="K114" i="1"/>
  <c r="K113" i="1"/>
  <c r="K112" i="1"/>
  <c r="K111" i="1"/>
  <c r="K110" i="1"/>
  <c r="K109" i="1"/>
  <c r="K108" i="1"/>
  <c r="K107" i="1"/>
  <c r="K106" i="1"/>
  <c r="CS106" i="1" s="1"/>
  <c r="K105" i="1"/>
  <c r="K104" i="1"/>
  <c r="K103" i="1"/>
  <c r="K102" i="1"/>
  <c r="K101" i="1"/>
  <c r="CS101" i="1" s="1"/>
  <c r="K100" i="1"/>
  <c r="K99" i="1"/>
  <c r="CS99" i="1" s="1"/>
  <c r="K98" i="1"/>
  <c r="CS98" i="1" s="1"/>
  <c r="K97" i="1"/>
  <c r="K96" i="1"/>
  <c r="K95" i="1"/>
  <c r="K94" i="1"/>
  <c r="K93" i="1"/>
  <c r="K92" i="1"/>
  <c r="K91" i="1"/>
  <c r="CS91" i="1" s="1"/>
  <c r="K90" i="1"/>
  <c r="CS90" i="1" s="1"/>
  <c r="K89" i="1"/>
  <c r="K88" i="1"/>
  <c r="K87" i="1"/>
  <c r="K86" i="1"/>
  <c r="K85" i="1"/>
  <c r="K84" i="1"/>
  <c r="T84" i="1" s="1"/>
  <c r="K82" i="1"/>
  <c r="CS83" i="1" s="1"/>
  <c r="K80" i="1"/>
  <c r="CS81" i="1" s="1"/>
  <c r="K79" i="1"/>
  <c r="K78" i="1"/>
  <c r="K77" i="1"/>
  <c r="K76" i="1"/>
  <c r="K75" i="1"/>
  <c r="K74" i="1"/>
  <c r="K73" i="1"/>
  <c r="T73" i="1" s="1"/>
  <c r="K72" i="1"/>
  <c r="K71" i="1"/>
  <c r="K70" i="1"/>
  <c r="K69" i="1"/>
  <c r="K68" i="1"/>
  <c r="K67" i="1"/>
  <c r="K66" i="1"/>
  <c r="T66" i="1" s="1"/>
  <c r="K65" i="1"/>
  <c r="T65" i="1" s="1"/>
  <c r="K64" i="1"/>
  <c r="K63" i="1"/>
  <c r="K62" i="1"/>
  <c r="K61" i="1"/>
  <c r="K60" i="1"/>
  <c r="K59" i="1"/>
  <c r="K58" i="1"/>
  <c r="T58" i="1" s="1"/>
  <c r="K57" i="1"/>
  <c r="T57" i="1" s="1"/>
  <c r="K56" i="1"/>
  <c r="K55" i="1"/>
  <c r="K54" i="1"/>
  <c r="K53" i="1"/>
  <c r="K52" i="1"/>
  <c r="K51" i="1"/>
  <c r="K50" i="1"/>
  <c r="T50" i="1" s="1"/>
  <c r="K49" i="1"/>
  <c r="T49" i="1" s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CD29" i="1"/>
  <c r="CD27" i="1"/>
  <c r="CD26" i="1"/>
  <c r="CD20" i="1"/>
  <c r="CD14" i="1"/>
  <c r="CD5" i="1"/>
  <c r="K30" i="1"/>
  <c r="BX78" i="1" l="1"/>
  <c r="BX41" i="1"/>
  <c r="BH43" i="1"/>
  <c r="BH60" i="1"/>
  <c r="BH68" i="1"/>
  <c r="BH59" i="1"/>
  <c r="BH67" i="1"/>
  <c r="BH76" i="1"/>
  <c r="AJ32" i="1"/>
  <c r="AJ40" i="1"/>
  <c r="AB67" i="1"/>
  <c r="AJ31" i="1"/>
  <c r="AJ39" i="1"/>
  <c r="AJ48" i="1"/>
  <c r="AJ56" i="1"/>
  <c r="AJ64" i="1"/>
  <c r="BX70" i="1"/>
  <c r="BX47" i="1"/>
  <c r="T33" i="1"/>
  <c r="T41" i="1"/>
  <c r="T97" i="1"/>
  <c r="AR42" i="1"/>
  <c r="AB107" i="1"/>
  <c r="AJ109" i="1"/>
  <c r="CN34" i="1"/>
  <c r="CN42" i="1"/>
  <c r="BH51" i="1"/>
  <c r="BX31" i="1"/>
  <c r="BX40" i="1"/>
  <c r="BX65" i="1"/>
  <c r="BX74" i="1"/>
  <c r="AR126" i="1"/>
  <c r="T72" i="1"/>
  <c r="BP61" i="1"/>
  <c r="AJ78" i="1"/>
  <c r="AR49" i="1"/>
  <c r="AR57" i="1"/>
  <c r="AR65" i="1"/>
  <c r="AR74" i="1"/>
  <c r="AB35" i="1"/>
  <c r="AJ62" i="1"/>
  <c r="AR59" i="1"/>
  <c r="T104" i="1"/>
  <c r="AB100" i="1"/>
  <c r="AJ46" i="1"/>
  <c r="AJ54" i="1"/>
  <c r="AJ70" i="1"/>
  <c r="AJ117" i="1"/>
  <c r="AR31" i="1"/>
  <c r="AR39" i="1"/>
  <c r="AR48" i="1"/>
  <c r="AR56" i="1"/>
  <c r="AR64" i="1"/>
  <c r="AR73" i="1"/>
  <c r="AR112" i="1"/>
  <c r="BH52" i="1"/>
  <c r="BX39" i="1"/>
  <c r="AB85" i="1"/>
  <c r="AJ119" i="1"/>
  <c r="AR33" i="1"/>
  <c r="AR41" i="1"/>
  <c r="AR50" i="1"/>
  <c r="AR58" i="1"/>
  <c r="AR66" i="1"/>
  <c r="AR75" i="1"/>
  <c r="BP53" i="1"/>
  <c r="T96" i="1"/>
  <c r="AB115" i="1"/>
  <c r="AR34" i="1"/>
  <c r="AR51" i="1"/>
  <c r="AR67" i="1"/>
  <c r="AZ45" i="1"/>
  <c r="AZ53" i="1"/>
  <c r="AZ61" i="1"/>
  <c r="AZ69" i="1"/>
  <c r="AZ78" i="1"/>
  <c r="CF52" i="1"/>
  <c r="CF60" i="1"/>
  <c r="CF68" i="1"/>
  <c r="CF76" i="1"/>
  <c r="T48" i="1"/>
  <c r="T56" i="1"/>
  <c r="T64" i="1"/>
  <c r="AJ111" i="1"/>
  <c r="AJ126" i="1"/>
  <c r="AR35" i="1"/>
  <c r="AR43" i="1"/>
  <c r="AR118" i="1"/>
  <c r="AZ54" i="1"/>
  <c r="AZ62" i="1"/>
  <c r="AZ70" i="1"/>
  <c r="CF53" i="1"/>
  <c r="T32" i="1"/>
  <c r="T40" i="1"/>
  <c r="T128" i="1"/>
  <c r="AB33" i="1"/>
  <c r="AB41" i="1"/>
  <c r="AB50" i="1"/>
  <c r="AB58" i="1"/>
  <c r="AB66" i="1"/>
  <c r="AB75" i="1"/>
  <c r="AB108" i="1"/>
  <c r="AB118" i="1"/>
  <c r="AB129" i="1"/>
  <c r="T74" i="1"/>
  <c r="T129" i="1"/>
  <c r="AB51" i="1"/>
  <c r="AB59" i="1"/>
  <c r="AB109" i="1"/>
  <c r="BP31" i="1"/>
  <c r="CN47" i="1"/>
  <c r="CN55" i="1"/>
  <c r="CN63" i="1"/>
  <c r="CN71" i="1"/>
  <c r="BX38" i="1"/>
  <c r="BX55" i="1"/>
  <c r="BX63" i="1"/>
  <c r="BX71" i="1"/>
  <c r="CF39" i="1"/>
  <c r="CF48" i="1"/>
  <c r="CF56" i="1"/>
  <c r="CF64" i="1"/>
  <c r="CF72" i="1"/>
  <c r="AJ50" i="1"/>
  <c r="CS31" i="1"/>
  <c r="CS39" i="1"/>
  <c r="AB49" i="1"/>
  <c r="AB57" i="1"/>
  <c r="AB65" i="1"/>
  <c r="AB74" i="1"/>
  <c r="AB92" i="1"/>
  <c r="AB117" i="1"/>
  <c r="AB128" i="1"/>
  <c r="AJ49" i="1"/>
  <c r="AJ57" i="1"/>
  <c r="AJ65" i="1"/>
  <c r="AJ74" i="1"/>
  <c r="AJ122" i="1"/>
  <c r="AJ85" i="1"/>
  <c r="AZ52" i="1"/>
  <c r="BH39" i="1"/>
  <c r="BH73" i="1"/>
  <c r="BP35" i="1"/>
  <c r="BP45" i="1"/>
  <c r="BP69" i="1"/>
  <c r="BX48" i="1"/>
  <c r="BX56" i="1"/>
  <c r="BX64" i="1"/>
  <c r="CF38" i="1"/>
  <c r="CF47" i="1"/>
  <c r="CF55" i="1"/>
  <c r="CF63" i="1"/>
  <c r="CF71" i="1"/>
  <c r="CN33" i="1"/>
  <c r="CN41" i="1"/>
  <c r="CN49" i="1"/>
  <c r="CN57" i="1"/>
  <c r="CN65" i="1"/>
  <c r="CN73" i="1"/>
  <c r="AJ41" i="1"/>
  <c r="T102" i="1"/>
  <c r="T111" i="1"/>
  <c r="AB34" i="1"/>
  <c r="AB42" i="1"/>
  <c r="AB119" i="1"/>
  <c r="AJ34" i="1"/>
  <c r="AJ42" i="1"/>
  <c r="AJ51" i="1"/>
  <c r="AJ59" i="1"/>
  <c r="AJ67" i="1"/>
  <c r="AJ76" i="1"/>
  <c r="AJ112" i="1"/>
  <c r="AR32" i="1"/>
  <c r="AR40" i="1"/>
  <c r="AR114" i="1"/>
  <c r="AZ36" i="1"/>
  <c r="AZ112" i="1"/>
  <c r="BX32" i="1"/>
  <c r="BX50" i="1"/>
  <c r="BX58" i="1"/>
  <c r="BX66" i="1"/>
  <c r="BX75" i="1"/>
  <c r="CF31" i="1"/>
  <c r="CF40" i="1"/>
  <c r="CF49" i="1"/>
  <c r="CF57" i="1"/>
  <c r="CF65" i="1"/>
  <c r="CN35" i="1"/>
  <c r="CN43" i="1"/>
  <c r="CN51" i="1"/>
  <c r="CN59" i="1"/>
  <c r="CN67" i="1"/>
  <c r="CN75" i="1"/>
  <c r="CS42" i="1"/>
  <c r="T51" i="1"/>
  <c r="T59" i="1"/>
  <c r="T67" i="1"/>
  <c r="T75" i="1"/>
  <c r="CS89" i="1"/>
  <c r="CS112" i="1"/>
  <c r="T88" i="1"/>
  <c r="AB110" i="1"/>
  <c r="AB122" i="1"/>
  <c r="AJ35" i="1"/>
  <c r="AJ43" i="1"/>
  <c r="AJ52" i="1"/>
  <c r="AJ60" i="1"/>
  <c r="AJ68" i="1"/>
  <c r="AJ77" i="1"/>
  <c r="AJ114" i="1"/>
  <c r="AJ128" i="1"/>
  <c r="AR115" i="1"/>
  <c r="AR129" i="1"/>
  <c r="AZ47" i="1"/>
  <c r="BP39" i="1"/>
  <c r="BP73" i="1"/>
  <c r="BX33" i="1"/>
  <c r="BX42" i="1"/>
  <c r="BX51" i="1"/>
  <c r="BX59" i="1"/>
  <c r="BX67" i="1"/>
  <c r="BX76" i="1"/>
  <c r="CF32" i="1"/>
  <c r="CF41" i="1"/>
  <c r="CF50" i="1"/>
  <c r="CF58" i="1"/>
  <c r="CF66" i="1"/>
  <c r="CF74" i="1"/>
  <c r="CN36" i="1"/>
  <c r="CN52" i="1"/>
  <c r="CN60" i="1"/>
  <c r="CN68" i="1"/>
  <c r="CN76" i="1"/>
  <c r="AJ66" i="1"/>
  <c r="CS92" i="1"/>
  <c r="CS104" i="1"/>
  <c r="CS113" i="1"/>
  <c r="CS123" i="1"/>
  <c r="AB78" i="1"/>
  <c r="AB111" i="1"/>
  <c r="AB123" i="1"/>
  <c r="AJ36" i="1"/>
  <c r="AJ45" i="1"/>
  <c r="AJ53" i="1"/>
  <c r="AJ61" i="1"/>
  <c r="AJ69" i="1"/>
  <c r="AJ115" i="1"/>
  <c r="AJ129" i="1"/>
  <c r="AR76" i="1"/>
  <c r="AR117" i="1"/>
  <c r="AZ39" i="1"/>
  <c r="AZ48" i="1"/>
  <c r="AZ56" i="1"/>
  <c r="AZ64" i="1"/>
  <c r="AZ73" i="1"/>
  <c r="BX49" i="1"/>
  <c r="BX57" i="1"/>
  <c r="BP65" i="1"/>
  <c r="BP74" i="1"/>
  <c r="CF33" i="1"/>
  <c r="CF42" i="1"/>
  <c r="CF51" i="1"/>
  <c r="CF59" i="1"/>
  <c r="CF67" i="1"/>
  <c r="CF75" i="1"/>
  <c r="CN45" i="1"/>
  <c r="CN53" i="1"/>
  <c r="CN61" i="1"/>
  <c r="CN69" i="1"/>
  <c r="CN77" i="1"/>
  <c r="AJ75" i="1"/>
  <c r="T121" i="1"/>
  <c r="T82" i="1"/>
  <c r="AB46" i="1"/>
  <c r="AB54" i="1"/>
  <c r="AB62" i="1"/>
  <c r="AB70" i="1"/>
  <c r="AB79" i="1"/>
  <c r="AB102" i="1"/>
  <c r="AB112" i="1"/>
  <c r="AJ37" i="1"/>
  <c r="AJ89" i="1"/>
  <c r="AJ102" i="1"/>
  <c r="AR52" i="1"/>
  <c r="AR60" i="1"/>
  <c r="AR68" i="1"/>
  <c r="AR77" i="1"/>
  <c r="AR128" i="1"/>
  <c r="AZ31" i="1"/>
  <c r="AZ40" i="1"/>
  <c r="AZ49" i="1"/>
  <c r="AZ57" i="1"/>
  <c r="AZ65" i="1"/>
  <c r="AZ74" i="1"/>
  <c r="BP32" i="1"/>
  <c r="BP50" i="1"/>
  <c r="BP58" i="1"/>
  <c r="BP66" i="1"/>
  <c r="BP75" i="1"/>
  <c r="CF34" i="1"/>
  <c r="CF43" i="1"/>
  <c r="CN38" i="1"/>
  <c r="CN46" i="1"/>
  <c r="CN54" i="1"/>
  <c r="CN62" i="1"/>
  <c r="CN70" i="1"/>
  <c r="CN78" i="1"/>
  <c r="AJ33" i="1"/>
  <c r="T120" i="1"/>
  <c r="AB38" i="1"/>
  <c r="AB47" i="1"/>
  <c r="AB55" i="1"/>
  <c r="AB63" i="1"/>
  <c r="AB71" i="1"/>
  <c r="AB103" i="1"/>
  <c r="AB126" i="1"/>
  <c r="AJ38" i="1"/>
  <c r="AJ47" i="1"/>
  <c r="AJ55" i="1"/>
  <c r="AJ63" i="1"/>
  <c r="AJ71" i="1"/>
  <c r="AJ100" i="1"/>
  <c r="AJ118" i="1"/>
  <c r="AR36" i="1"/>
  <c r="AR45" i="1"/>
  <c r="AR53" i="1"/>
  <c r="AR61" i="1"/>
  <c r="AR69" i="1"/>
  <c r="AR78" i="1"/>
  <c r="AR119" i="1"/>
  <c r="AR127" i="1"/>
  <c r="AZ32" i="1"/>
  <c r="AZ41" i="1"/>
  <c r="AZ50" i="1"/>
  <c r="AZ58" i="1"/>
  <c r="AZ66" i="1"/>
  <c r="AZ75" i="1"/>
  <c r="AZ115" i="1"/>
  <c r="BH36" i="1"/>
  <c r="BH46" i="1"/>
  <c r="BH54" i="1"/>
  <c r="BH62" i="1"/>
  <c r="BH70" i="1"/>
  <c r="BP33" i="1"/>
  <c r="BP42" i="1"/>
  <c r="BP51" i="1"/>
  <c r="BP59" i="1"/>
  <c r="BP67" i="1"/>
  <c r="BP76" i="1"/>
  <c r="BX36" i="1"/>
  <c r="BX46" i="1"/>
  <c r="BX54" i="1"/>
  <c r="BX62" i="1"/>
  <c r="CF35" i="1"/>
  <c r="CN31" i="1"/>
  <c r="CN39" i="1"/>
  <c r="AJ58" i="1"/>
  <c r="T47" i="1"/>
  <c r="T55" i="1"/>
  <c r="T63" i="1"/>
  <c r="T71" i="1"/>
  <c r="T79" i="1"/>
  <c r="T112" i="1"/>
  <c r="T80" i="1"/>
  <c r="AB73" i="1"/>
  <c r="AB89" i="1"/>
  <c r="AJ73" i="1"/>
  <c r="AR37" i="1"/>
  <c r="AR46" i="1"/>
  <c r="AR54" i="1"/>
  <c r="AR62" i="1"/>
  <c r="AR70" i="1"/>
  <c r="AR122" i="1"/>
  <c r="AZ76" i="1"/>
  <c r="BH38" i="1"/>
  <c r="BH47" i="1"/>
  <c r="BH55" i="1"/>
  <c r="BH63" i="1"/>
  <c r="BH71" i="1"/>
  <c r="BP34" i="1"/>
  <c r="BP43" i="1"/>
  <c r="BP52" i="1"/>
  <c r="BP60" i="1"/>
  <c r="BP68" i="1"/>
  <c r="BX73" i="1"/>
  <c r="CF46" i="1"/>
  <c r="CF54" i="1"/>
  <c r="CF62" i="1"/>
  <c r="CF70" i="1"/>
  <c r="CF78" i="1"/>
  <c r="CN32" i="1"/>
  <c r="CN40" i="1"/>
  <c r="CN48" i="1"/>
  <c r="CN56" i="1"/>
  <c r="CN64" i="1"/>
  <c r="CN72" i="1"/>
  <c r="T103" i="1"/>
  <c r="CS44" i="1"/>
  <c r="T44" i="1"/>
  <c r="CS86" i="1"/>
  <c r="T86" i="1"/>
  <c r="CS35" i="1"/>
  <c r="T35" i="1"/>
  <c r="CS43" i="1"/>
  <c r="T43" i="1"/>
  <c r="T52" i="1"/>
  <c r="T60" i="1"/>
  <c r="T68" i="1"/>
  <c r="T76" i="1"/>
  <c r="AJ94" i="1"/>
  <c r="AB94" i="1"/>
  <c r="CS61" i="1"/>
  <c r="AB61" i="1"/>
  <c r="T61" i="1"/>
  <c r="CS114" i="1"/>
  <c r="T114" i="1"/>
  <c r="BH126" i="1"/>
  <c r="AZ126" i="1"/>
  <c r="CS95" i="1"/>
  <c r="T95" i="1"/>
  <c r="CS36" i="1"/>
  <c r="AB36" i="1"/>
  <c r="T36" i="1"/>
  <c r="CS77" i="1"/>
  <c r="AB77" i="1"/>
  <c r="T77" i="1"/>
  <c r="AR38" i="1"/>
  <c r="AR47" i="1"/>
  <c r="AZ55" i="1"/>
  <c r="AR55" i="1"/>
  <c r="AZ63" i="1"/>
  <c r="AR63" i="1"/>
  <c r="AZ71" i="1"/>
  <c r="AR71" i="1"/>
  <c r="AR111" i="1"/>
  <c r="AZ111" i="1"/>
  <c r="BH75" i="1"/>
  <c r="CS45" i="1"/>
  <c r="AB45" i="1"/>
  <c r="T45" i="1"/>
  <c r="CS93" i="1"/>
  <c r="AB93" i="1"/>
  <c r="T93" i="1"/>
  <c r="BP78" i="1"/>
  <c r="CS53" i="1"/>
  <c r="AB53" i="1"/>
  <c r="T53" i="1"/>
  <c r="CS105" i="1"/>
  <c r="T105" i="1"/>
  <c r="AB105" i="1"/>
  <c r="CS69" i="1"/>
  <c r="AB69" i="1"/>
  <c r="T69" i="1"/>
  <c r="CS124" i="1"/>
  <c r="AB124" i="1"/>
  <c r="T124" i="1"/>
  <c r="T118" i="1"/>
  <c r="T127" i="1"/>
  <c r="T87" i="1"/>
  <c r="T110" i="1"/>
  <c r="T119" i="1"/>
  <c r="AB114" i="1"/>
  <c r="AB43" i="1"/>
  <c r="BX43" i="1"/>
  <c r="BX60" i="1"/>
  <c r="CS37" i="1"/>
  <c r="CS46" i="1"/>
  <c r="CS54" i="1"/>
  <c r="CS62" i="1"/>
  <c r="CS70" i="1"/>
  <c r="CS79" i="1"/>
  <c r="CS78" i="1"/>
  <c r="CS94" i="1"/>
  <c r="CS107" i="1"/>
  <c r="CS115" i="1"/>
  <c r="CS125" i="1"/>
  <c r="T39" i="1"/>
  <c r="T31" i="1"/>
  <c r="AJ108" i="1"/>
  <c r="AJ92" i="1"/>
  <c r="AR109" i="1"/>
  <c r="AZ33" i="1"/>
  <c r="AZ42" i="1"/>
  <c r="AZ51" i="1"/>
  <c r="AZ122" i="1"/>
  <c r="AZ114" i="1"/>
  <c r="AZ77" i="1"/>
  <c r="BH31" i="1"/>
  <c r="BH49" i="1"/>
  <c r="BH57" i="1"/>
  <c r="BH65" i="1"/>
  <c r="BH74" i="1"/>
  <c r="BP46" i="1"/>
  <c r="BX35" i="1"/>
  <c r="BX45" i="1"/>
  <c r="BX53" i="1"/>
  <c r="BX61" i="1"/>
  <c r="BX69" i="1"/>
  <c r="CF45" i="1"/>
  <c r="CN50" i="1"/>
  <c r="CN58" i="1"/>
  <c r="CN66" i="1"/>
  <c r="CN74" i="1"/>
  <c r="BX34" i="1"/>
  <c r="BX52" i="1"/>
  <c r="BX68" i="1"/>
  <c r="CS38" i="1"/>
  <c r="CS47" i="1"/>
  <c r="CS55" i="1"/>
  <c r="CS63" i="1"/>
  <c r="CS71" i="1"/>
  <c r="CS80" i="1"/>
  <c r="CS96" i="1"/>
  <c r="CS108" i="1"/>
  <c r="CS117" i="1"/>
  <c r="CS126" i="1"/>
  <c r="T126" i="1"/>
  <c r="T94" i="1"/>
  <c r="T78" i="1"/>
  <c r="T70" i="1"/>
  <c r="T62" i="1"/>
  <c r="T54" i="1"/>
  <c r="T46" i="1"/>
  <c r="T38" i="1"/>
  <c r="AB113" i="1"/>
  <c r="AB97" i="1"/>
  <c r="AZ34" i="1"/>
  <c r="AZ43" i="1"/>
  <c r="AZ129" i="1"/>
  <c r="AZ68" i="1"/>
  <c r="AZ60" i="1"/>
  <c r="BH32" i="1"/>
  <c r="BH41" i="1"/>
  <c r="BH50" i="1"/>
  <c r="BH58" i="1"/>
  <c r="BH66" i="1"/>
  <c r="BH112" i="1"/>
  <c r="BP36" i="1"/>
  <c r="CS48" i="1"/>
  <c r="CS56" i="1"/>
  <c r="CS64" i="1"/>
  <c r="CS72" i="1"/>
  <c r="CS85" i="1"/>
  <c r="CS97" i="1"/>
  <c r="CS109" i="1"/>
  <c r="CS118" i="1"/>
  <c r="CS127" i="1"/>
  <c r="T125" i="1"/>
  <c r="T117" i="1"/>
  <c r="T109" i="1"/>
  <c r="T101" i="1"/>
  <c r="T85" i="1"/>
  <c r="T37" i="1"/>
  <c r="AB104" i="1"/>
  <c r="AB96" i="1"/>
  <c r="AB72" i="1"/>
  <c r="AB64" i="1"/>
  <c r="AB56" i="1"/>
  <c r="AB48" i="1"/>
  <c r="AB40" i="1"/>
  <c r="AB32" i="1"/>
  <c r="AZ35" i="1"/>
  <c r="AZ67" i="1"/>
  <c r="AZ59" i="1"/>
  <c r="BH33" i="1"/>
  <c r="BH42" i="1"/>
  <c r="BP47" i="1"/>
  <c r="BP55" i="1"/>
  <c r="BP63" i="1"/>
  <c r="BP71" i="1"/>
  <c r="BP70" i="1"/>
  <c r="CF69" i="1"/>
  <c r="CS32" i="1"/>
  <c r="CS40" i="1"/>
  <c r="CS49" i="1"/>
  <c r="CS57" i="1"/>
  <c r="CS65" i="1"/>
  <c r="CS73" i="1"/>
  <c r="CS87" i="1"/>
  <c r="CS100" i="1"/>
  <c r="CS110" i="1"/>
  <c r="CS119" i="1"/>
  <c r="CS128" i="1"/>
  <c r="T116" i="1"/>
  <c r="T108" i="1"/>
  <c r="T100" i="1"/>
  <c r="T92" i="1"/>
  <c r="AB127" i="1"/>
  <c r="AB87" i="1"/>
  <c r="AB39" i="1"/>
  <c r="AB31" i="1"/>
  <c r="AZ46" i="1"/>
  <c r="AZ119" i="1"/>
  <c r="BH34" i="1"/>
  <c r="BH78" i="1"/>
  <c r="BH35" i="1"/>
  <c r="BP38" i="1"/>
  <c r="CS33" i="1"/>
  <c r="CS41" i="1"/>
  <c r="CS50" i="1"/>
  <c r="CS58" i="1"/>
  <c r="CS66" i="1"/>
  <c r="CS74" i="1"/>
  <c r="CS88" i="1"/>
  <c r="CS102" i="1"/>
  <c r="CS111" i="1"/>
  <c r="CS121" i="1"/>
  <c r="CS129" i="1"/>
  <c r="T123" i="1"/>
  <c r="T115" i="1"/>
  <c r="T107" i="1"/>
  <c r="T99" i="1"/>
  <c r="T91" i="1"/>
  <c r="AZ38" i="1"/>
  <c r="AZ118" i="1"/>
  <c r="BH45" i="1"/>
  <c r="BH53" i="1"/>
  <c r="BH61" i="1"/>
  <c r="BH69" i="1"/>
  <c r="BP62" i="1"/>
  <c r="CF61" i="1"/>
  <c r="CF36" i="1"/>
  <c r="CS34" i="1"/>
  <c r="CS51" i="1"/>
  <c r="CS59" i="1"/>
  <c r="CS67" i="1"/>
  <c r="CS75" i="1"/>
  <c r="CS103" i="1"/>
  <c r="CS122" i="1"/>
  <c r="T122" i="1"/>
  <c r="T106" i="1"/>
  <c r="T98" i="1"/>
  <c r="T90" i="1"/>
  <c r="T42" i="1"/>
  <c r="T34" i="1"/>
  <c r="AB37" i="1"/>
  <c r="AZ117" i="1"/>
  <c r="CS52" i="1"/>
  <c r="CS60" i="1"/>
  <c r="CS68" i="1"/>
  <c r="CS76" i="1"/>
  <c r="T113" i="1"/>
  <c r="T89" i="1"/>
  <c r="AB76" i="1"/>
  <c r="AB68" i="1"/>
  <c r="AB60" i="1"/>
  <c r="AB52" i="1"/>
  <c r="BP54" i="1"/>
  <c r="BH64" i="1"/>
  <c r="BH56" i="1"/>
  <c r="BH48" i="1"/>
  <c r="BH40" i="1"/>
  <c r="BP57" i="1"/>
  <c r="BP49" i="1"/>
  <c r="BP41" i="1"/>
  <c r="CK32" i="1" l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31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2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31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2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3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2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2" i="1"/>
  <c r="BV20" i="1" l="1"/>
  <c r="BV14" i="1"/>
  <c r="BV7" i="1"/>
  <c r="BV5" i="1"/>
  <c r="BV26" i="1"/>
  <c r="BV27" i="1"/>
  <c r="BV29" i="1"/>
  <c r="AX29" i="1"/>
  <c r="AX27" i="1"/>
  <c r="AX26" i="1"/>
  <c r="AX23" i="1"/>
  <c r="AX20" i="1"/>
  <c r="AX14" i="1"/>
  <c r="AX8" i="1"/>
  <c r="AX7" i="1"/>
  <c r="AX5" i="1"/>
  <c r="AP29" i="1"/>
  <c r="AP27" i="1"/>
  <c r="AP26" i="1"/>
  <c r="AP24" i="1"/>
  <c r="AP23" i="1"/>
  <c r="AP20" i="1"/>
  <c r="AP14" i="1"/>
  <c r="AP10" i="1"/>
  <c r="AP8" i="1"/>
  <c r="AP7" i="1"/>
  <c r="AP5" i="1"/>
  <c r="AP4" i="1"/>
  <c r="AH30" i="1"/>
  <c r="AH29" i="1"/>
  <c r="AH27" i="1"/>
  <c r="AH26" i="1"/>
  <c r="AH25" i="1"/>
  <c r="AH24" i="1"/>
  <c r="AH23" i="1"/>
  <c r="AH22" i="1"/>
  <c r="AH21" i="1"/>
  <c r="AH20" i="1"/>
  <c r="AH19" i="1"/>
  <c r="AH16" i="1"/>
  <c r="AH15" i="1"/>
  <c r="AH14" i="1"/>
  <c r="AH12" i="1"/>
  <c r="AH11" i="1"/>
  <c r="AH10" i="1"/>
  <c r="AH8" i="1"/>
  <c r="AH7" i="1"/>
  <c r="AH5" i="1"/>
  <c r="AH4" i="1"/>
  <c r="K2" i="1"/>
  <c r="CS2" i="1" s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8" i="1"/>
  <c r="Z7" i="1"/>
  <c r="Z6" i="1"/>
  <c r="Z5" i="1"/>
  <c r="Z4" i="1"/>
  <c r="R30" i="1"/>
  <c r="CS30" i="1" s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R5" i="1"/>
  <c r="R4" i="1"/>
  <c r="R3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CS9" i="1" s="1"/>
  <c r="K8" i="1"/>
  <c r="K7" i="1"/>
  <c r="K6" i="1"/>
  <c r="K5" i="1"/>
  <c r="K4" i="1"/>
  <c r="K3" i="1"/>
  <c r="CS22" i="1" l="1"/>
  <c r="CS15" i="1"/>
  <c r="CS6" i="1"/>
  <c r="CS14" i="1"/>
  <c r="AZ7" i="1"/>
  <c r="CS23" i="1"/>
  <c r="CS4" i="1"/>
  <c r="CS16" i="1"/>
  <c r="CS8" i="1"/>
  <c r="CS24" i="1"/>
  <c r="CS17" i="1"/>
  <c r="CS25" i="1"/>
  <c r="CS7" i="1"/>
  <c r="CS10" i="1"/>
  <c r="CS18" i="1"/>
  <c r="CS26" i="1"/>
  <c r="CS3" i="1"/>
  <c r="CS11" i="1"/>
  <c r="CS19" i="1"/>
  <c r="CS27" i="1"/>
  <c r="CS20" i="1"/>
  <c r="CS12" i="1"/>
  <c r="CS28" i="1"/>
  <c r="CS5" i="1"/>
  <c r="CS13" i="1"/>
  <c r="CS21" i="1"/>
  <c r="CS29" i="1"/>
  <c r="AJ27" i="1"/>
  <c r="AR14" i="1"/>
  <c r="T5" i="1"/>
  <c r="AR23" i="1"/>
  <c r="T10" i="1"/>
  <c r="T18" i="1"/>
  <c r="T26" i="1"/>
  <c r="AB7" i="1"/>
  <c r="AB16" i="1"/>
  <c r="AB24" i="1"/>
  <c r="AJ4" i="1"/>
  <c r="AR8" i="1"/>
  <c r="AR29" i="1"/>
  <c r="AZ27" i="1"/>
  <c r="AJ15" i="1"/>
  <c r="AR15" i="1"/>
  <c r="AJ25" i="1"/>
  <c r="AR25" i="1"/>
  <c r="BX20" i="1"/>
  <c r="CF20" i="1"/>
  <c r="T11" i="1"/>
  <c r="T19" i="1"/>
  <c r="T27" i="1"/>
  <c r="AB8" i="1"/>
  <c r="AJ17" i="1"/>
  <c r="AB17" i="1"/>
  <c r="AB25" i="1"/>
  <c r="AJ5" i="1"/>
  <c r="AJ16" i="1"/>
  <c r="AR16" i="1"/>
  <c r="AJ26" i="1"/>
  <c r="AZ10" i="1"/>
  <c r="AR10" i="1"/>
  <c r="AZ5" i="1"/>
  <c r="AZ29" i="1"/>
  <c r="T3" i="1"/>
  <c r="AB3" i="1"/>
  <c r="T28" i="1"/>
  <c r="AJ18" i="1"/>
  <c r="AB18" i="1"/>
  <c r="AB26" i="1"/>
  <c r="AJ7" i="1"/>
  <c r="AR19" i="1"/>
  <c r="AJ19" i="1"/>
  <c r="BX29" i="1"/>
  <c r="CF29" i="1"/>
  <c r="T4" i="1"/>
  <c r="T13" i="1"/>
  <c r="T21" i="1"/>
  <c r="T29" i="1"/>
  <c r="AB11" i="1"/>
  <c r="AB19" i="1"/>
  <c r="AB27" i="1"/>
  <c r="AJ8" i="1"/>
  <c r="AJ20" i="1"/>
  <c r="AJ29" i="1"/>
  <c r="AR20" i="1"/>
  <c r="BX8" i="1"/>
  <c r="AZ8" i="1"/>
  <c r="BX27" i="1"/>
  <c r="CF27" i="1"/>
  <c r="T20" i="1"/>
  <c r="T30" i="1"/>
  <c r="AJ10" i="1"/>
  <c r="T9" i="1"/>
  <c r="T6" i="1"/>
  <c r="T15" i="1"/>
  <c r="T23" i="1"/>
  <c r="AB4" i="1"/>
  <c r="AB13" i="1"/>
  <c r="AJ13" i="1"/>
  <c r="AB21" i="1"/>
  <c r="AB29" i="1"/>
  <c r="AR11" i="1"/>
  <c r="AJ11" i="1"/>
  <c r="AR22" i="1"/>
  <c r="AJ22" i="1"/>
  <c r="AZ4" i="1"/>
  <c r="AR4" i="1"/>
  <c r="AZ24" i="1"/>
  <c r="AR24" i="1"/>
  <c r="AZ20" i="1"/>
  <c r="BX5" i="1"/>
  <c r="CF5" i="1"/>
  <c r="T22" i="1"/>
  <c r="AB20" i="1"/>
  <c r="AR21" i="1"/>
  <c r="AJ21" i="1"/>
  <c r="BX26" i="1"/>
  <c r="CF26" i="1"/>
  <c r="T7" i="1"/>
  <c r="T16" i="1"/>
  <c r="T24" i="1"/>
  <c r="AB5" i="1"/>
  <c r="AB14" i="1"/>
  <c r="AB22" i="1"/>
  <c r="AB30" i="1"/>
  <c r="AR12" i="1"/>
  <c r="AJ12" i="1"/>
  <c r="AJ23" i="1"/>
  <c r="AR5" i="1"/>
  <c r="AR26" i="1"/>
  <c r="BX23" i="1"/>
  <c r="AZ23" i="1"/>
  <c r="BX7" i="1"/>
  <c r="CF7" i="1"/>
  <c r="T12" i="1"/>
  <c r="AB10" i="1"/>
  <c r="T14" i="1"/>
  <c r="AB12" i="1"/>
  <c r="AB28" i="1"/>
  <c r="AJ28" i="1"/>
  <c r="AR30" i="1"/>
  <c r="AJ30" i="1"/>
  <c r="AZ14" i="1"/>
  <c r="T8" i="1"/>
  <c r="T17" i="1"/>
  <c r="T25" i="1"/>
  <c r="AB6" i="1"/>
  <c r="AJ6" i="1"/>
  <c r="AB15" i="1"/>
  <c r="AB23" i="1"/>
  <c r="T2" i="1"/>
  <c r="AJ14" i="1"/>
  <c r="AJ24" i="1"/>
  <c r="AR7" i="1"/>
  <c r="AR27" i="1"/>
  <c r="AZ26" i="1"/>
  <c r="BX14" i="1"/>
  <c r="CF14" i="1"/>
</calcChain>
</file>

<file path=xl/sharedStrings.xml><?xml version="1.0" encoding="utf-8"?>
<sst xmlns="http://schemas.openxmlformats.org/spreadsheetml/2006/main" count="5732" uniqueCount="1516">
  <si>
    <t>COURSE_ACCESS_MINUTES</t>
  </si>
  <si>
    <t>COURSE_INTERACTIONS</t>
  </si>
  <si>
    <t>FIRST_COURSE_ACCESS</t>
  </si>
  <si>
    <t>LAST_COURSE_ACCESS</t>
  </si>
  <si>
    <t>NULL</t>
  </si>
  <si>
    <t>2021_2022</t>
  </si>
  <si>
    <t xml:space="preserve">M2I,IA BIG DATA  </t>
  </si>
  <si>
    <t xml:space="preserve">E3IN </t>
  </si>
  <si>
    <t xml:space="preserve">BTS_SIO SLAM </t>
  </si>
  <si>
    <t>M2I_GREEN</t>
  </si>
  <si>
    <t>Python</t>
  </si>
  <si>
    <t>COURSE_ACCESS_CONNECTION</t>
  </si>
  <si>
    <t xml:space="preserve">2021-10-18 05:38:56.218 </t>
  </si>
  <si>
    <t xml:space="preserve">2021-10-18 05:53:18.298 </t>
  </si>
  <si>
    <t xml:space="preserve">2021-10-18 05:27:11.551 </t>
  </si>
  <si>
    <t xml:space="preserve">2021-10-18 05:22:43.908 </t>
  </si>
  <si>
    <t xml:space="preserve">2021-10-18 05:22:36.976 </t>
  </si>
  <si>
    <t xml:space="preserve">2021-10-18 10:17:20.177 </t>
  </si>
  <si>
    <t>2021-10-18 01:41:48.077</t>
  </si>
  <si>
    <t xml:space="preserve">2021-10-18 06:01:44.140 </t>
  </si>
  <si>
    <t xml:space="preserve">2021-10-18 05:22:47.157 </t>
  </si>
  <si>
    <t xml:space="preserve">2021-10-18 05:44:38.472 </t>
  </si>
  <si>
    <t xml:space="preserve">2021-10-18 05:35:36.527 </t>
  </si>
  <si>
    <t xml:space="preserve">2021-10-18 01:58:03.050 </t>
  </si>
  <si>
    <t xml:space="preserve">2021-10-18 05:29:36.262 </t>
  </si>
  <si>
    <t xml:space="preserve">2021-10-18 05:22:30.372 </t>
  </si>
  <si>
    <t xml:space="preserve">2021-10-18 01:11:06.977 </t>
  </si>
  <si>
    <t>2021-10-18 05:43:44.111</t>
  </si>
  <si>
    <t>2021-10-18 05:22:18.821</t>
  </si>
  <si>
    <t xml:space="preserve">2021-10-18 05:22:11.611 </t>
  </si>
  <si>
    <t xml:space="preserve">2021-10-18 05:22:21.407 </t>
  </si>
  <si>
    <t xml:space="preserve">2021-10-18 05:22:14.489 </t>
  </si>
  <si>
    <t xml:space="preserve">2021-10-18 05:22:28.218 </t>
  </si>
  <si>
    <t xml:space="preserve">2021-10-18 05:23:31.130 </t>
  </si>
  <si>
    <t xml:space="preserve">2021-10-18 05:22:35.440 </t>
  </si>
  <si>
    <t xml:space="preserve">2021-10-18 05:24:00.841 </t>
  </si>
  <si>
    <t xml:space="preserve">2021-10-18 05:22:05.663 </t>
  </si>
  <si>
    <t xml:space="preserve">2021-10-18 05:22:09.998 </t>
  </si>
  <si>
    <t>2021-10-18 05:22:22.421</t>
  </si>
  <si>
    <t xml:space="preserve">2021-10-18 05:22:13.285 </t>
  </si>
  <si>
    <t xml:space="preserve">2021-10-18 05:22:21.762 </t>
  </si>
  <si>
    <t xml:space="preserve">2021-12-29 04:23:11.885 </t>
  </si>
  <si>
    <t xml:space="preserve">2021-12-08 00:35:33.108 </t>
  </si>
  <si>
    <t xml:space="preserve">2021-12-06 02:17:50.540 </t>
  </si>
  <si>
    <t xml:space="preserve">2021-12-04 05:32:40.169 </t>
  </si>
  <si>
    <t xml:space="preserve">2022-01-14 03:55:15.959 </t>
  </si>
  <si>
    <t xml:space="preserve">2021-12-22 16:44:13.970 </t>
  </si>
  <si>
    <t xml:space="preserve">2021-12-27 22:32:32.851 </t>
  </si>
  <si>
    <t xml:space="preserve">2021-12-08 12:43:10.196 </t>
  </si>
  <si>
    <t xml:space="preserve">2021-12-03 05:19:26.911 </t>
  </si>
  <si>
    <t xml:space="preserve">2021-12-10 09:58:43.858 </t>
  </si>
  <si>
    <t xml:space="preserve">2021-12-09 06:49:36.301 </t>
  </si>
  <si>
    <t>2021-12-03 07:29:36.623</t>
  </si>
  <si>
    <t>2021-12-04 11:47:30.417</t>
  </si>
  <si>
    <t xml:space="preserve">2021-12-08 09:56:51.511 </t>
  </si>
  <si>
    <t xml:space="preserve">2021-12-05 12:23:44.792 </t>
  </si>
  <si>
    <t>2021-12-03 03:50:14.247</t>
  </si>
  <si>
    <t xml:space="preserve">2021-12-07 01:55:49.261 </t>
  </si>
  <si>
    <t xml:space="preserve">2021-12-08 00:43:17.001 </t>
  </si>
  <si>
    <t xml:space="preserve">2021-12-09 01:49:25.438 </t>
  </si>
  <si>
    <t xml:space="preserve">2021-12-07 02:18:39.372 </t>
  </si>
  <si>
    <t xml:space="preserve">2021-12-07 02:40:54.989 </t>
  </si>
  <si>
    <t xml:space="preserve">2022-01-07 14:29:54.950 </t>
  </si>
  <si>
    <t xml:space="preserve">2022-01-05 10:01:36.304 </t>
  </si>
  <si>
    <t>2021-12-12 22:23:37.333</t>
  </si>
  <si>
    <t xml:space="preserve">2021-12-15 02:39:33.002 </t>
  </si>
  <si>
    <t xml:space="preserve">2021-12-03 05:18:29.953 </t>
  </si>
  <si>
    <t xml:space="preserve">2021-12-02 13:38:28.800 </t>
  </si>
  <si>
    <t xml:space="preserve">2021-12-06 02:48:11.673 </t>
  </si>
  <si>
    <t xml:space="preserve">2021-12-03 05:36:24.773 </t>
  </si>
  <si>
    <t>2022-01-05 08:05:38.059</t>
  </si>
  <si>
    <t>2021-12-15 00:41:46.536</t>
  </si>
  <si>
    <t xml:space="preserve">2021-12-07 01:59:55.496 </t>
  </si>
  <si>
    <t>2021-12-03 00:58:58.294</t>
  </si>
  <si>
    <t xml:space="preserve">2021-12-06 02:37:20.967 </t>
  </si>
  <si>
    <t xml:space="preserve">2021-12-09 05:19:18.894 </t>
  </si>
  <si>
    <t xml:space="preserve">2021-12-10 05:03:50.652 </t>
  </si>
  <si>
    <t xml:space="preserve">2021-12-14 16:54:31.833 </t>
  </si>
  <si>
    <t xml:space="preserve">2021-12-14 05:17:01.657 </t>
  </si>
  <si>
    <t xml:space="preserve">2021-12-15 11:07:25.056 </t>
  </si>
  <si>
    <t xml:space="preserve">2021-12-07 02:46:22.862 </t>
  </si>
  <si>
    <t xml:space="preserve">2021-12-05 07:12:08.302 </t>
  </si>
  <si>
    <t>T_EXE_SUBMISSION_COUNT</t>
  </si>
  <si>
    <t>RATING_S1Q1</t>
  </si>
  <si>
    <t>RANK</t>
  </si>
  <si>
    <t>TOTAL_STUDENTS_NUMBER</t>
  </si>
  <si>
    <t>RANK_S1Q1</t>
  </si>
  <si>
    <t>S1Q1_EXE_SUBMISSION_COUNT</t>
  </si>
  <si>
    <t>FIRST_S1Q1_EXE_SUBMISSION</t>
  </si>
  <si>
    <t>LAST_S1Q1_EXE_SUBMISSION</t>
  </si>
  <si>
    <t>DIFF_RATING_S2Q1</t>
  </si>
  <si>
    <t>PUBLIC</t>
  </si>
  <si>
    <t>ACADEMIC_Y</t>
  </si>
  <si>
    <t>COURSE_NAME</t>
  </si>
  <si>
    <t>RATING_S2Q1</t>
  </si>
  <si>
    <t>RATING_S3Q1</t>
  </si>
  <si>
    <t>RATING_S4Q1</t>
  </si>
  <si>
    <t>RATING_S5Q1</t>
  </si>
  <si>
    <t>RATING_S6Q1</t>
  </si>
  <si>
    <t>RATING_S7Q1</t>
  </si>
  <si>
    <t>RATING_S8Q1</t>
  </si>
  <si>
    <t>RATING_S9Q1</t>
  </si>
  <si>
    <t>RATING_S10Q1</t>
  </si>
  <si>
    <t>RATING_FINAL_EXAM</t>
  </si>
  <si>
    <t>RANK_S2Q1</t>
  </si>
  <si>
    <t>RANK_S3Q1</t>
  </si>
  <si>
    <t>RANK_S4Q1</t>
  </si>
  <si>
    <t>RANK_S5Q1</t>
  </si>
  <si>
    <t>RANK_S6Q1</t>
  </si>
  <si>
    <t>RANK_S7Q1</t>
  </si>
  <si>
    <t>RANK_S8Q1</t>
  </si>
  <si>
    <t>RANK_S9Q1</t>
  </si>
  <si>
    <t>RANK_S10Q1</t>
  </si>
  <si>
    <t>RANK_FINAL_EXAM</t>
  </si>
  <si>
    <t xml:space="preserve">2022-01-22 09:12:59.420 </t>
  </si>
  <si>
    <t xml:space="preserve">2021-12-03 03:46:11.362 </t>
  </si>
  <si>
    <t xml:space="preserve">2021-12-17 02:00:12.315 </t>
  </si>
  <si>
    <t xml:space="preserve">2021-12-06 00:15:42.484 </t>
  </si>
  <si>
    <t xml:space="preserve">2021-12-03 03:45:11.484 </t>
  </si>
  <si>
    <t xml:space="preserve">2021-12-07 00:35:07.487 </t>
  </si>
  <si>
    <t xml:space="preserve">2022-01-11 00:00:44.337 </t>
  </si>
  <si>
    <t xml:space="preserve">2022-01-04 05:52:00.363 </t>
  </si>
  <si>
    <t xml:space="preserve">2022-01-03 14:06:45.863 </t>
  </si>
  <si>
    <t xml:space="preserve">2022-01-04 04:43:51.168 </t>
  </si>
  <si>
    <t xml:space="preserve">2022-01-04 05:54:50.743 </t>
  </si>
  <si>
    <t xml:space="preserve">2022-01-04 04:31:22.354 </t>
  </si>
  <si>
    <t xml:space="preserve">2022-01-03 08:26:46.917 </t>
  </si>
  <si>
    <t xml:space="preserve">2022-01-03 02:30:57.472 </t>
  </si>
  <si>
    <t xml:space="preserve">2022-02-15 04:47:11.271 </t>
  </si>
  <si>
    <t xml:space="preserve">2022-01-16 23:33:29.811 </t>
  </si>
  <si>
    <t xml:space="preserve">2022-01-03 02:31:45.430 </t>
  </si>
  <si>
    <t xml:space="preserve">2022-01-03 02:27:08.959 </t>
  </si>
  <si>
    <t xml:space="preserve">2022-01-16 23:40:19.939 </t>
  </si>
  <si>
    <t>2022-01-03 02:27:07.927 -</t>
  </si>
  <si>
    <t xml:space="preserve">2022-01-03 02:29:45.788 </t>
  </si>
  <si>
    <t xml:space="preserve">2022-01-03 02:29:06.974 </t>
  </si>
  <si>
    <t xml:space="preserve">2022-01-03 02:30:47.222 </t>
  </si>
  <si>
    <t xml:space="preserve">2022-01-03 02:31:30.440 </t>
  </si>
  <si>
    <t xml:space="preserve">2022-01-03 02:29:15.017 </t>
  </si>
  <si>
    <t>2022-01-03 02:35:18.121 -</t>
  </si>
  <si>
    <t>2022-01-03 02:27:21.692</t>
  </si>
  <si>
    <t>2022-01-03 02:27:28.364</t>
  </si>
  <si>
    <t xml:space="preserve">2021-09-14 06:20:18.576 </t>
  </si>
  <si>
    <t xml:space="preserve">2021-09-14 06:14:13.680 </t>
  </si>
  <si>
    <t xml:space="preserve">2021-09-14 06:14:09.957 </t>
  </si>
  <si>
    <t xml:space="preserve">2021-09-14 06:14:16.024 </t>
  </si>
  <si>
    <t xml:space="preserve">2021-09-14 06:14:42.852 </t>
  </si>
  <si>
    <t xml:space="preserve">2021-09-14 06:15:05.375 </t>
  </si>
  <si>
    <t>2021-09-14 06:14:09.685</t>
  </si>
  <si>
    <t xml:space="preserve">2021-09-14 06:15:46.839 </t>
  </si>
  <si>
    <t>2022-03-15 01:05:07.640 -</t>
  </si>
  <si>
    <t xml:space="preserve">2022-03-15 01:05:11.933 </t>
  </si>
  <si>
    <t xml:space="preserve">2022-03-15 01:05:47.789 </t>
  </si>
  <si>
    <t xml:space="preserve">2022-03-15 01:14:04.533 </t>
  </si>
  <si>
    <t xml:space="preserve">2022-03-15 01:20:29.399 </t>
  </si>
  <si>
    <t xml:space="preserve">2022-03-15 01:47:32.336 </t>
  </si>
  <si>
    <t xml:space="preserve">2022-03-15 01:12:40.746 </t>
  </si>
  <si>
    <t xml:space="preserve">2022-03-15 01:04:01.032 </t>
  </si>
  <si>
    <t xml:space="preserve">2022-03-15 02:29:26.769 </t>
  </si>
  <si>
    <t xml:space="preserve">2022-03-15 01:05:19.842 </t>
  </si>
  <si>
    <t xml:space="preserve">2022-03-15 01:15:39.946 </t>
  </si>
  <si>
    <t xml:space="preserve">2022-03-17 01:15:19.923 </t>
  </si>
  <si>
    <t xml:space="preserve">2022-03-15 01:58:11.071 </t>
  </si>
  <si>
    <t xml:space="preserve">2022-03-15 01:06:35.339 </t>
  </si>
  <si>
    <t xml:space="preserve">2022-03-15 01:06:26.181 </t>
  </si>
  <si>
    <t xml:space="preserve">2022-03-15 01:08:02.422 </t>
  </si>
  <si>
    <t xml:space="preserve">2022-03-15 01:14:21.895 </t>
  </si>
  <si>
    <t xml:space="preserve">2022-03-15 01:16:12.588 </t>
  </si>
  <si>
    <t xml:space="preserve">2022-03-15 02:00:42.036 </t>
  </si>
  <si>
    <t xml:space="preserve">2022-03-15 02:07:18.946 </t>
  </si>
  <si>
    <t xml:space="preserve">2022-03-15 01:04:32.987 </t>
  </si>
  <si>
    <t xml:space="preserve">2022-03-15 01:07:40.704 </t>
  </si>
  <si>
    <t xml:space="preserve">2022-02-09 02:23:26.647 </t>
  </si>
  <si>
    <t xml:space="preserve">2021-10-24 11:41:59.645 </t>
  </si>
  <si>
    <t xml:space="preserve">2021-10-24 13:09:28.785 </t>
  </si>
  <si>
    <t xml:space="preserve">2022-03-26 18:23:39.351 </t>
  </si>
  <si>
    <t xml:space="preserve">2021-10-24 12:00:58.539 </t>
  </si>
  <si>
    <t xml:space="preserve">2021-11-01 13:10:48.623 </t>
  </si>
  <si>
    <t xml:space="preserve">2021-10-24 14:14:52.170 </t>
  </si>
  <si>
    <t>2022-03-14 01:31:02.127</t>
  </si>
  <si>
    <t xml:space="preserve">2022-01-18 08:31:01.187 </t>
  </si>
  <si>
    <t xml:space="preserve">2021-10-24 14:35:01.320 </t>
  </si>
  <si>
    <t xml:space="preserve">2021-10-24 12:44:56.273 </t>
  </si>
  <si>
    <t xml:space="preserve">2022-06-01 13:33:14.755 </t>
  </si>
  <si>
    <t xml:space="preserve">2022-06-07 05:40:06.271 </t>
  </si>
  <si>
    <t xml:space="preserve">2021-10-24 12:39:21.803 </t>
  </si>
  <si>
    <t xml:space="preserve">2021-10-26 07:24:23.179 </t>
  </si>
  <si>
    <t xml:space="preserve">2021-10-26 00:53:20.257 </t>
  </si>
  <si>
    <t xml:space="preserve">2021-11-29 09:30:13.585 </t>
  </si>
  <si>
    <t xml:space="preserve">2021-10-22 08:06:02.277 </t>
  </si>
  <si>
    <t xml:space="preserve">2022-02-08 17:11:22.805 </t>
  </si>
  <si>
    <t xml:space="preserve">2022-03-14 03:25:14.769 </t>
  </si>
  <si>
    <t xml:space="preserve">2021-10-26 01:43:58.851 </t>
  </si>
  <si>
    <t xml:space="preserve">2021-10-24 15:04:22.351 </t>
  </si>
  <si>
    <t xml:space="preserve">2022-06-02 02:02:58.698 </t>
  </si>
  <si>
    <t xml:space="preserve">2021-10-25 05:12:16.679 </t>
  </si>
  <si>
    <t xml:space="preserve">2021-10-27 01:08:53.691 </t>
  </si>
  <si>
    <t xml:space="preserve">2021-10-22 01:43:07.712 </t>
  </si>
  <si>
    <t xml:space="preserve">2021-10-26 00:27:10.798 </t>
  </si>
  <si>
    <t xml:space="preserve">2022-03-30 02:52:00.838 </t>
  </si>
  <si>
    <t xml:space="preserve">2021-11-03 03:28:49.638 </t>
  </si>
  <si>
    <t xml:space="preserve">2022-02-17 04:31:58.872 </t>
  </si>
  <si>
    <t xml:space="preserve">2022-02-17 02:33:18.205 </t>
  </si>
  <si>
    <t xml:space="preserve">2022-02-18 00:34:49.368 </t>
  </si>
  <si>
    <t xml:space="preserve">2022-02-17 05:14:20.345 </t>
  </si>
  <si>
    <t xml:space="preserve">2022-02-17 06:28:02.872 </t>
  </si>
  <si>
    <t xml:space="preserve">2022-02-17 01:10:37.211 </t>
  </si>
  <si>
    <t xml:space="preserve">2022-02-17 05:10:47.644 </t>
  </si>
  <si>
    <t xml:space="preserve">2022-02-17 05:16:00.846 </t>
  </si>
  <si>
    <t xml:space="preserve">2022-01-28 07:14:00.568 </t>
  </si>
  <si>
    <t xml:space="preserve">2022-02-17 07:47:28.227 </t>
  </si>
  <si>
    <t xml:space="preserve">2022-03-25 06:36:48.100 </t>
  </si>
  <si>
    <t xml:space="preserve">2022-02-17 06:38:20.223 </t>
  </si>
  <si>
    <t xml:space="preserve">2022-04-07 13:47:28.128 </t>
  </si>
  <si>
    <t xml:space="preserve">2022-01-26 02:26:42.286 </t>
  </si>
  <si>
    <t xml:space="preserve">2022-02-17 04:36:16.350 </t>
  </si>
  <si>
    <t xml:space="preserve">2022-02-17 08:14:16.374 </t>
  </si>
  <si>
    <t xml:space="preserve">2022-02-17 03:05:06.704 </t>
  </si>
  <si>
    <t xml:space="preserve">2022-02-17 07:08:09.011 </t>
  </si>
  <si>
    <t xml:space="preserve">2022-02-17 06:33:06.457 </t>
  </si>
  <si>
    <t xml:space="preserve">2022-02-17 01:10:25.110 </t>
  </si>
  <si>
    <t xml:space="preserve">2022-03-29 01:47:20.512 </t>
  </si>
  <si>
    <t xml:space="preserve">2022-02-17 08:39:44.659 </t>
  </si>
  <si>
    <t xml:space="preserve">2022-02-17 01:12:37.399 </t>
  </si>
  <si>
    <t xml:space="preserve">2022-02-17 01:45:37.272 </t>
  </si>
  <si>
    <t xml:space="preserve">2022-02-17 05:06:47.997 </t>
  </si>
  <si>
    <t xml:space="preserve">2022-03-09 06:42:20.263 </t>
  </si>
  <si>
    <t xml:space="preserve">2022-02-17 08:16:34.753 </t>
  </si>
  <si>
    <t xml:space="preserve">2022-02-17 05:07:20.493 </t>
  </si>
  <si>
    <t xml:space="preserve">2022-02-17 04:52:03.055 </t>
  </si>
  <si>
    <t xml:space="preserve">2022-02-17 01:46:17.613 </t>
  </si>
  <si>
    <t xml:space="preserve">2022-02-24 02:05:20.020 </t>
  </si>
  <si>
    <t xml:space="preserve">2022-04-20 01:46:04.128 </t>
  </si>
  <si>
    <t xml:space="preserve">2022-02-17 01:56:02.155 </t>
  </si>
  <si>
    <t xml:space="preserve">2022-02-17 07:06:40.616 </t>
  </si>
  <si>
    <t xml:space="preserve">2022-02-17 07:11:32.702 </t>
  </si>
  <si>
    <t xml:space="preserve">2022-02-28 00:42:29.222 </t>
  </si>
  <si>
    <t xml:space="preserve">2022-02-17 07:33:03.446 </t>
  </si>
  <si>
    <t xml:space="preserve">2022-05-19 14:59:56.494 </t>
  </si>
  <si>
    <t xml:space="preserve">2022-02-17 07:43:52.367 </t>
  </si>
  <si>
    <t>2022-02-17 05:11:18.723</t>
  </si>
  <si>
    <t xml:space="preserve">2022-02-17 02:52:37.823 </t>
  </si>
  <si>
    <t xml:space="preserve">2022-02-17 05:15:46.097 </t>
  </si>
  <si>
    <t xml:space="preserve">2022-02-17 04:30:50.181 </t>
  </si>
  <si>
    <t xml:space="preserve">2022-04-18 05:29:27.094 </t>
  </si>
  <si>
    <t xml:space="preserve">2022-02-24 05:08:04.620 </t>
  </si>
  <si>
    <t xml:space="preserve">2022-02-17 04:35:47.261 </t>
  </si>
  <si>
    <t xml:space="preserve">2022-02-17 07:44:03.828 </t>
  </si>
  <si>
    <t xml:space="preserve">2022-02-17 05:19:55.907 </t>
  </si>
  <si>
    <t xml:space="preserve">2022-05-30 05:05:20.689 </t>
  </si>
  <si>
    <t xml:space="preserve">2022-03-03 04:00:10.563 </t>
  </si>
  <si>
    <t xml:space="preserve">2022-03-02 23:28:09.064 </t>
  </si>
  <si>
    <t xml:space="preserve">2022-02-14 03:06:05.661 </t>
  </si>
  <si>
    <t xml:space="preserve">2022-05-10 10:08:52.980 </t>
  </si>
  <si>
    <t xml:space="preserve">2022-02-14 00:35:10.175 </t>
  </si>
  <si>
    <t xml:space="preserve">2022-04-12 23:29:50.185 </t>
  </si>
  <si>
    <t xml:space="preserve">2022-02-15 06:23:26.811 </t>
  </si>
  <si>
    <t xml:space="preserve">2022-05-10 23:52:53.013 </t>
  </si>
  <si>
    <t xml:space="preserve">2022-05-30 14:57:58.653 </t>
  </si>
  <si>
    <t xml:space="preserve">2022-05-30 08:01:32.837 </t>
  </si>
  <si>
    <t xml:space="preserve">2022-04-12 04:02:10.875 </t>
  </si>
  <si>
    <t xml:space="preserve">2022-04-11 00:07:46.005 </t>
  </si>
  <si>
    <t xml:space="preserve">2022-05-11 08:14:36.629 </t>
  </si>
  <si>
    <t xml:space="preserve">2022-04-27 05:48:54.811 </t>
  </si>
  <si>
    <t xml:space="preserve">2022-04-27 03:28:19.974 </t>
  </si>
  <si>
    <t xml:space="preserve">2022-05-17 01:23:45.070 </t>
  </si>
  <si>
    <t xml:space="preserve">2022-05-11 03:49:43.537 </t>
  </si>
  <si>
    <t xml:space="preserve">2022-04-10 23:28:06.925 </t>
  </si>
  <si>
    <t xml:space="preserve">2022-04-11 00:09:38.880 </t>
  </si>
  <si>
    <t xml:space="preserve">2022-03-29 23:35:26.179 </t>
  </si>
  <si>
    <t xml:space="preserve">2022-05-09 01:00:55.733 </t>
  </si>
  <si>
    <t xml:space="preserve">2022-04-26 23:16:52.222 </t>
  </si>
  <si>
    <t xml:space="preserve">2022-05-11 01:41:34.584 </t>
  </si>
  <si>
    <t xml:space="preserve">2022-04-13 04:02:56.763 </t>
  </si>
  <si>
    <t xml:space="preserve">2022-05-12 09:36:22.533 </t>
  </si>
  <si>
    <t xml:space="preserve">2022-06-03 02:12:11.846 </t>
  </si>
  <si>
    <t xml:space="preserve">2022-05-30 03:10:43.248 </t>
  </si>
  <si>
    <t xml:space="preserve">2022-04-25 04:03:08.960 </t>
  </si>
  <si>
    <t xml:space="preserve">2022-06-08 03:04:48.735 </t>
  </si>
  <si>
    <t xml:space="preserve">2022-06-08 08:11:39.520 </t>
  </si>
  <si>
    <t xml:space="preserve">2022-03-28 04:50:17.279 </t>
  </si>
  <si>
    <t xml:space="preserve">2022-06-08 07:45:12.608 </t>
  </si>
  <si>
    <t xml:space="preserve">2022-06-08 08:31:19.944 </t>
  </si>
  <si>
    <t xml:space="preserve">2022-06-08 05:10:41.082 </t>
  </si>
  <si>
    <t xml:space="preserve">2022-06-08 07:03:40.448 </t>
  </si>
  <si>
    <t xml:space="preserve">2022-06-08 06:34:13.945 </t>
  </si>
  <si>
    <t xml:space="preserve">2022-06-08 08:13:21.522 </t>
  </si>
  <si>
    <t xml:space="preserve">2022-06-08 13:05:28.320 </t>
  </si>
  <si>
    <t xml:space="preserve">2022-06-08 14:28:35.622 </t>
  </si>
  <si>
    <t xml:space="preserve">2022-06-08 08:57:30.718 </t>
  </si>
  <si>
    <t xml:space="preserve">2022-06-08 05:07:51.521 </t>
  </si>
  <si>
    <t xml:space="preserve">2022-06-08 05:58:22.325 </t>
  </si>
  <si>
    <t xml:space="preserve">2022-06-08 07:43:00.502 </t>
  </si>
  <si>
    <t xml:space="preserve">2022-06-08 08:29:08.296 </t>
  </si>
  <si>
    <t xml:space="preserve">2022-06-08 07:28:07.801 </t>
  </si>
  <si>
    <t xml:space="preserve">2022-03-28 02:29:00.109 </t>
  </si>
  <si>
    <t xml:space="preserve">2022-06-08 07:46:22.585 </t>
  </si>
  <si>
    <t xml:space="preserve">2022-06-08 14:14:41.198 </t>
  </si>
  <si>
    <t xml:space="preserve">2022-06-08 07:32:54.821 </t>
  </si>
  <si>
    <t xml:space="preserve">2022-06-08 07:21:56.562 </t>
  </si>
  <si>
    <t xml:space="preserve">2021-10-20 10:27:33.013 </t>
  </si>
  <si>
    <t xml:space="preserve">2021-10-19 02:15:58.514 </t>
  </si>
  <si>
    <t xml:space="preserve">2021-10-19 01:19:12.007 </t>
  </si>
  <si>
    <t xml:space="preserve">2021-10-18 06:09:51.417 </t>
  </si>
  <si>
    <t>2021-10-19 01:02:28.101</t>
  </si>
  <si>
    <t xml:space="preserve">2021-10-19 07:25:07.941 </t>
  </si>
  <si>
    <t xml:space="preserve">2021-10-19 02:41:29.391 </t>
  </si>
  <si>
    <t xml:space="preserve">2021-10-18 07:11:51.912 </t>
  </si>
  <si>
    <t xml:space="preserve">2021-10-19 02:08:08.280 </t>
  </si>
  <si>
    <t xml:space="preserve">2021-10-19 01:28:21.835 </t>
  </si>
  <si>
    <t xml:space="preserve">2021-10-19 01:03:57.629 </t>
  </si>
  <si>
    <t xml:space="preserve">2021-10-18 05:25:37.635 </t>
  </si>
  <si>
    <t xml:space="preserve">2021-10-19 02:27:21.014 </t>
  </si>
  <si>
    <t xml:space="preserve">2021-10-19 00:59:48.970 </t>
  </si>
  <si>
    <t xml:space="preserve">2021-10-19 02:16:43.017 </t>
  </si>
  <si>
    <t xml:space="preserve">2021-10-19 01:21:43.311 </t>
  </si>
  <si>
    <t xml:space="preserve">2021-10-19 02:03:04.994 </t>
  </si>
  <si>
    <t xml:space="preserve">2021-10-18 05:58:37.738 </t>
  </si>
  <si>
    <t xml:space="preserve">2021-10-18 06:03:31.812 </t>
  </si>
  <si>
    <t xml:space="preserve">2021-10-19 06:18:38.623 </t>
  </si>
  <si>
    <t xml:space="preserve">2021-10-18 06:05:33.901 </t>
  </si>
  <si>
    <t xml:space="preserve">2021-10-19 00:32:55.815 </t>
  </si>
  <si>
    <t xml:space="preserve">2021-10-18 23:49:57.675 </t>
  </si>
  <si>
    <t xml:space="preserve">2021-10-18 06:07:53.764 </t>
  </si>
  <si>
    <t xml:space="preserve">2021-10-18 06:00:32.381 </t>
  </si>
  <si>
    <t xml:space="preserve">2021-10-19 01:27:42.968 </t>
  </si>
  <si>
    <t xml:space="preserve">2021-10-18 05:24:44.847 </t>
  </si>
  <si>
    <t>2021-10-19 02:49:13.836</t>
  </si>
  <si>
    <t xml:space="preserve">2022-01-10 00:30:57.150 </t>
  </si>
  <si>
    <t xml:space="preserve">2021-12-08 02:16:13.547 </t>
  </si>
  <si>
    <t xml:space="preserve">2021-12-27 04:39:01.697 </t>
  </si>
  <si>
    <t xml:space="preserve">2021-12-19 04:27:02.001 </t>
  </si>
  <si>
    <t xml:space="preserve">2022-01-14 07:14:33.977 </t>
  </si>
  <si>
    <t xml:space="preserve">2022-01-17 10:03:23.490 </t>
  </si>
  <si>
    <t xml:space="preserve">2022-01-12 08:27:21.072 </t>
  </si>
  <si>
    <t xml:space="preserve">2022-01-02 03:41:28.716 </t>
  </si>
  <si>
    <t xml:space="preserve">2021-12-28 02:42:55.813 </t>
  </si>
  <si>
    <t xml:space="preserve">2021-12-18 11:53:15.236 </t>
  </si>
  <si>
    <t xml:space="preserve">2021-12-22 12:02:24.350 </t>
  </si>
  <si>
    <t xml:space="preserve">2021-12-14 11:48:35.522 </t>
  </si>
  <si>
    <t xml:space="preserve">2022-01-03 11:51:46.315 </t>
  </si>
  <si>
    <t xml:space="preserve">2021-12-09 10:26:20.255 </t>
  </si>
  <si>
    <t xml:space="preserve">2022-01-16 11:55:57.440 </t>
  </si>
  <si>
    <t xml:space="preserve">2021-12-14 03:02:51.451 </t>
  </si>
  <si>
    <t xml:space="preserve">2022-01-17 04:58:18.957 </t>
  </si>
  <si>
    <t xml:space="preserve">2021-12-21 04:37:45.243 </t>
  </si>
  <si>
    <t xml:space="preserve">2022-01-13 12:53:06.813 </t>
  </si>
  <si>
    <t xml:space="preserve">2022-01-10 11:31:07.105 </t>
  </si>
  <si>
    <t xml:space="preserve">2021-12-11 15:08:54.078 </t>
  </si>
  <si>
    <t xml:space="preserve">2022-01-07 16:25:17.977 </t>
  </si>
  <si>
    <t xml:space="preserve">2022-01-06 04:06:40.580 </t>
  </si>
  <si>
    <t xml:space="preserve">2022-01-12 09:11:23.071 </t>
  </si>
  <si>
    <t xml:space="preserve">2021-12-27 05:07:44.551 </t>
  </si>
  <si>
    <t xml:space="preserve">2022-01-16 10:11:07.550 </t>
  </si>
  <si>
    <t xml:space="preserve">2022-01-10 05:32:46.849 </t>
  </si>
  <si>
    <t xml:space="preserve">2022-01-13 06:44:02.217 </t>
  </si>
  <si>
    <t xml:space="preserve">2021-12-07 10:22:32.757 </t>
  </si>
  <si>
    <t xml:space="preserve">2021-12-15 00:50:21.493 </t>
  </si>
  <si>
    <t xml:space="preserve">2021-12-24 06:53:14.204 </t>
  </si>
  <si>
    <t xml:space="preserve">2022-01-06 20:18:56.162 </t>
  </si>
  <si>
    <t xml:space="preserve">2022-01-06 14:02:26.067 </t>
  </si>
  <si>
    <t xml:space="preserve">2021-12-09 06:26:33.994 </t>
  </si>
  <si>
    <t xml:space="preserve">2022-01-03 01:56:56.439 </t>
  </si>
  <si>
    <t xml:space="preserve">2022-01-15 09:00:49.700 </t>
  </si>
  <si>
    <t xml:space="preserve">2022-01-02 01:35:04.420 </t>
  </si>
  <si>
    <t xml:space="preserve">2021-12-25 07:52:22.966 </t>
  </si>
  <si>
    <t xml:space="preserve">2022-01-07 02:11:30.965 </t>
  </si>
  <si>
    <t xml:space="preserve">2021-12-08 03:09:41.167 </t>
  </si>
  <si>
    <t xml:space="preserve">2022-01-24 00:02:43.401 </t>
  </si>
  <si>
    <t xml:space="preserve">2021-12-07 06:18:31.090 </t>
  </si>
  <si>
    <t xml:space="preserve">2021-12-20 07:36:18.254 </t>
  </si>
  <si>
    <t xml:space="preserve">2021-12-15 07:02:23.055 </t>
  </si>
  <si>
    <t xml:space="preserve">2022-01-22 07:10:49.891 </t>
  </si>
  <si>
    <t xml:space="preserve">2022-01-16 08:20:11.782 </t>
  </si>
  <si>
    <t xml:space="preserve">2022-01-11 02:39:08.760 </t>
  </si>
  <si>
    <t xml:space="preserve">2022-01-17 00:26:36.523 </t>
  </si>
  <si>
    <t xml:space="preserve">2022-02-14 00:17:52.404 </t>
  </si>
  <si>
    <t xml:space="preserve">2022-02-14 00:09:12.415 </t>
  </si>
  <si>
    <t xml:space="preserve">2022-02-14 00:08:58.345 </t>
  </si>
  <si>
    <t xml:space="preserve">2022-02-15 04:53:09.909 </t>
  </si>
  <si>
    <t xml:space="preserve">2022-02-15 04:49:05.428 </t>
  </si>
  <si>
    <t xml:space="preserve">2022-01-17 00:28:50.857 </t>
  </si>
  <si>
    <t xml:space="preserve">2022-01-17 01:33:24.868 </t>
  </si>
  <si>
    <t xml:space="preserve">2022-01-16 23:19:27.802 </t>
  </si>
  <si>
    <t xml:space="preserve">2022-01-17 01:06:25.451 </t>
  </si>
  <si>
    <t xml:space="preserve">2022-02-14 13:31:56.924 </t>
  </si>
  <si>
    <t xml:space="preserve">2022-01-17 00:33:56.007 </t>
  </si>
  <si>
    <t xml:space="preserve">2022-02-15 04:54:31.518 </t>
  </si>
  <si>
    <t xml:space="preserve">2022-01-17 00:39:23.992 </t>
  </si>
  <si>
    <t xml:space="preserve">2022-02-15 04:52:48.640 </t>
  </si>
  <si>
    <t xml:space="preserve">2022-01-17 02:03:57.839 </t>
  </si>
  <si>
    <t xml:space="preserve">2022-01-17 01:26:53.504 </t>
  </si>
  <si>
    <t xml:space="preserve">2022-01-17 01:31:47.340 </t>
  </si>
  <si>
    <t xml:space="preserve">2022-02-15 04:42:51.723 </t>
  </si>
  <si>
    <t xml:space="preserve">2022-01-17 00:24:21.076 </t>
  </si>
  <si>
    <t xml:space="preserve">2022-01-17 01:43:37.079 </t>
  </si>
  <si>
    <t xml:space="preserve">2022-01-17 01:13:07.276 </t>
  </si>
  <si>
    <t xml:space="preserve">2022-01-17 00:26:24.457 </t>
  </si>
  <si>
    <t xml:space="preserve">2022-01-17 00:49:31.772 </t>
  </si>
  <si>
    <t xml:space="preserve">2022-05-22 04:20:57.197 </t>
  </si>
  <si>
    <t xml:space="preserve">2022-02-14 05:24:43.909 </t>
  </si>
  <si>
    <t xml:space="preserve">2022-01-17 01:01:22.685 </t>
  </si>
  <si>
    <t xml:space="preserve">2022-03-18 00:40:53.192 </t>
  </si>
  <si>
    <t xml:space="preserve">2022-03-17 03:03:18.965 </t>
  </si>
  <si>
    <t xml:space="preserve">2022-03-17 03:25:20.732 </t>
  </si>
  <si>
    <t xml:space="preserve">2022-03-15 04:10:12.032 </t>
  </si>
  <si>
    <t xml:space="preserve">2022-03-15 03:51:21.593 </t>
  </si>
  <si>
    <t xml:space="preserve">2022-03-17 03:59:47.476 </t>
  </si>
  <si>
    <t xml:space="preserve">2022-03-15 03:35:59.975 </t>
  </si>
  <si>
    <t xml:space="preserve">2022-03-15 02:15:00.529 </t>
  </si>
  <si>
    <t xml:space="preserve">2022-06-08 02:37:16.770 </t>
  </si>
  <si>
    <t xml:space="preserve">2022-03-16 06:37:39.427 </t>
  </si>
  <si>
    <t xml:space="preserve">2022-03-17 01:09:34.474 </t>
  </si>
  <si>
    <t xml:space="preserve">2022-03-18 02:11:25.826 </t>
  </si>
  <si>
    <t xml:space="preserve">2022-03-17 01:48:20.025 </t>
  </si>
  <si>
    <t xml:space="preserve">2022-06-08 03:10:39.773 </t>
  </si>
  <si>
    <t xml:space="preserve">2022-03-15 04:05:22.648 </t>
  </si>
  <si>
    <t xml:space="preserve">2022-03-17 03:27:39.678 </t>
  </si>
  <si>
    <t xml:space="preserve">2022-03-17 04:50:37.196 </t>
  </si>
  <si>
    <t xml:space="preserve">2022-03-18 04:19:05.288 </t>
  </si>
  <si>
    <t xml:space="preserve">2022-03-17 00:34:13.943 </t>
  </si>
  <si>
    <t xml:space="preserve">2022-03-17 17:17:27.111 </t>
  </si>
  <si>
    <t xml:space="preserve">2022-03-18 02:01:46.390 </t>
  </si>
  <si>
    <t xml:space="preserve">2022-03-17 04:35:32.038 </t>
  </si>
  <si>
    <t xml:space="preserve">2021-10-20 10:38:05.785 </t>
  </si>
  <si>
    <t xml:space="preserve">2021-10-19 02:20:49.509 </t>
  </si>
  <si>
    <t xml:space="preserve">2021-10-19 02:14:02.826 </t>
  </si>
  <si>
    <t xml:space="preserve">2021-10-18 06:10:56.903 </t>
  </si>
  <si>
    <t xml:space="preserve">2021-10-19 01:02:52.413 </t>
  </si>
  <si>
    <t xml:space="preserve">2021-10-19 07:26:52.395 </t>
  </si>
  <si>
    <t xml:space="preserve">2021-10-19 02:45:01.721 </t>
  </si>
  <si>
    <t xml:space="preserve">2021-11-10 00:47:46.411 </t>
  </si>
  <si>
    <t xml:space="preserve">2021-10-19 02:19:43.962 </t>
  </si>
  <si>
    <t xml:space="preserve">2021-10-19 02:07:24.247 </t>
  </si>
  <si>
    <t xml:space="preserve">2021-10-19 01:04:42.304 </t>
  </si>
  <si>
    <t xml:space="preserve">2021-10-18 05:27:10.503 </t>
  </si>
  <si>
    <t xml:space="preserve">2021-10-19 02:36:41.224 </t>
  </si>
  <si>
    <t xml:space="preserve">2021-10-19 01:02:07.843 </t>
  </si>
  <si>
    <t xml:space="preserve">2021-10-19 02:20:04.286 </t>
  </si>
  <si>
    <t xml:space="preserve">2021-10-19 01:33:31.329 </t>
  </si>
  <si>
    <t xml:space="preserve">2021-10-19 02:08:50.532 </t>
  </si>
  <si>
    <t xml:space="preserve">2021-10-18 05:59:57.810 </t>
  </si>
  <si>
    <t xml:space="preserve">2021-10-18 06:08:28.195 </t>
  </si>
  <si>
    <t xml:space="preserve">2021-10-19 06:20:12.827 </t>
  </si>
  <si>
    <t xml:space="preserve">2021-10-18 06:11:36.096 </t>
  </si>
  <si>
    <t xml:space="preserve">2021-10-19 00:54:57.374 </t>
  </si>
  <si>
    <t xml:space="preserve">2021-10-19 00:35:28.928 </t>
  </si>
  <si>
    <t xml:space="preserve">2021-10-18 06:08:30.994 </t>
  </si>
  <si>
    <t xml:space="preserve">2021-10-18 06:02:06.632 </t>
  </si>
  <si>
    <t xml:space="preserve">2021-10-19 01:39:19.091 </t>
  </si>
  <si>
    <t xml:space="preserve">2021-10-18 05:25:48.469 </t>
  </si>
  <si>
    <t xml:space="preserve">2021-10-19 06:49:17.969 </t>
  </si>
  <si>
    <t xml:space="preserve">2021-12-08 02:19:28.826 </t>
  </si>
  <si>
    <t>2022-01-14 07:15:51.043</t>
  </si>
  <si>
    <t>2022-01-19 09:03:20.334</t>
  </si>
  <si>
    <t xml:space="preserve">2022-01-02 03:43:27.965 </t>
  </si>
  <si>
    <t xml:space="preserve">2021-12-28 02:45:12.215 </t>
  </si>
  <si>
    <t xml:space="preserve">2021-12-22 12:08:07.989 </t>
  </si>
  <si>
    <t xml:space="preserve">2022-01-16 12:18:27.962 </t>
  </si>
  <si>
    <t xml:space="preserve">2021-12-14 03:06:22.331 </t>
  </si>
  <si>
    <t xml:space="preserve">2022-01-21 05:53:16.615 </t>
  </si>
  <si>
    <t xml:space="preserve">2022-01-21 05:34:00.901 </t>
  </si>
  <si>
    <t xml:space="preserve">2022-01-10 11:32:09.232 </t>
  </si>
  <si>
    <t xml:space="preserve">2021-12-11 15:10:58.244 </t>
  </si>
  <si>
    <t xml:space="preserve">2022-01-07 16:32:48.836 </t>
  </si>
  <si>
    <t xml:space="preserve">2022-01-12 09:14:05.347 </t>
  </si>
  <si>
    <t xml:space="preserve">2021-12-28 03:34:16.906 </t>
  </si>
  <si>
    <t xml:space="preserve">2022-01-16 10:17:11.210 </t>
  </si>
  <si>
    <t xml:space="preserve">2022-01-10 06:07:50.494 </t>
  </si>
  <si>
    <t xml:space="preserve">2022-01-13 06:46:58.387 </t>
  </si>
  <si>
    <t xml:space="preserve">2022-01-17 01:17:25.132 </t>
  </si>
  <si>
    <t xml:space="preserve">2021-12-15 00:52:23.770 </t>
  </si>
  <si>
    <t xml:space="preserve">2021-12-24 07:01:24.810 </t>
  </si>
  <si>
    <t xml:space="preserve">2022-01-07 00:19:58.022 </t>
  </si>
  <si>
    <t xml:space="preserve">2022-01-06 14:06:49.837 </t>
  </si>
  <si>
    <t xml:space="preserve">2022-01-03 02:11:42.452 </t>
  </si>
  <si>
    <t xml:space="preserve">2022-01-15 09:04:30.727 </t>
  </si>
  <si>
    <t xml:space="preserve">2022-01-02 06:02:43.511 </t>
  </si>
  <si>
    <t xml:space="preserve">2021-12-25 08:02:36.548 </t>
  </si>
  <si>
    <t xml:space="preserve">2022-01-21 12:22:49.884 </t>
  </si>
  <si>
    <t xml:space="preserve">2021-12-08 03:14:54.085 </t>
  </si>
  <si>
    <t xml:space="preserve">2022-01-11 04:59:27.706 </t>
  </si>
  <si>
    <t xml:space="preserve">2022-01-16 08:25:40.761 </t>
  </si>
  <si>
    <t xml:space="preserve">2022-01-11 02:42:38.210 </t>
  </si>
  <si>
    <t xml:space="preserve">2022-01-17 00:28:49.546 </t>
  </si>
  <si>
    <t xml:space="preserve">2022-02-14 03:05:34.069 </t>
  </si>
  <si>
    <t xml:space="preserve">2022-02-15 04:56:49.295 </t>
  </si>
  <si>
    <t xml:space="preserve">2022-02-15 04:49:45.869 </t>
  </si>
  <si>
    <t xml:space="preserve">2022-01-17 00:31:06.815 </t>
  </si>
  <si>
    <t xml:space="preserve">2022-02-15 04:19:27.852 </t>
  </si>
  <si>
    <t xml:space="preserve">2022-02-15 04:55:51.201 </t>
  </si>
  <si>
    <t xml:space="preserve">2022-02-15 04:20:10.333 </t>
  </si>
  <si>
    <t xml:space="preserve">2022-02-14 23:50:20.000 </t>
  </si>
  <si>
    <t xml:space="preserve">2022-01-17 01:33:05.959 </t>
  </si>
  <si>
    <t xml:space="preserve">2022-01-17 00:26:29.548 </t>
  </si>
  <si>
    <t xml:space="preserve">2022-01-17 00:53:28.241 </t>
  </si>
  <si>
    <t xml:space="preserve">2022-05-22 04:21:31.281 </t>
  </si>
  <si>
    <t xml:space="preserve">2022-02-14 05:25:15.269 </t>
  </si>
  <si>
    <t xml:space="preserve">2022-01-17 01:05:12.227 </t>
  </si>
  <si>
    <t xml:space="preserve">2022-03-18 00:48:23.809 </t>
  </si>
  <si>
    <t xml:space="preserve">2022-03-17 03:21:22.047 </t>
  </si>
  <si>
    <t xml:space="preserve">2022-03-17 03:27:35.544 </t>
  </si>
  <si>
    <t xml:space="preserve">2022-03-15 04:00:24.693 </t>
  </si>
  <si>
    <t xml:space="preserve">2022-03-17 04:01:51.918 </t>
  </si>
  <si>
    <t xml:space="preserve">2022-03-15 03:42:33.932 </t>
  </si>
  <si>
    <t xml:space="preserve">2022-03-15 04:11:28.721 </t>
  </si>
  <si>
    <t xml:space="preserve">2022-06-08 02:44:52.684 </t>
  </si>
  <si>
    <t xml:space="preserve">2022-03-17 01:13:46.216 </t>
  </si>
  <si>
    <t xml:space="preserve">2022-03-15 04:11:21.268 </t>
  </si>
  <si>
    <t xml:space="preserve">2022-03-17 03:33:46.894 </t>
  </si>
  <si>
    <t xml:space="preserve">2022-03-17 04:55:06.141 </t>
  </si>
  <si>
    <t xml:space="preserve">2022-03-18 05:41:37.353 </t>
  </si>
  <si>
    <t xml:space="preserve">2022-03-17 01:06:13.795 </t>
  </si>
  <si>
    <t xml:space="preserve">2022-03-17 17:28:17.817 </t>
  </si>
  <si>
    <t xml:space="preserve">2022-03-18 02:07:51.750 </t>
  </si>
  <si>
    <t xml:space="preserve">2022-03-17 06:23:12.380 </t>
  </si>
  <si>
    <t xml:space="preserve">2022-01-26 01:55:55.868 </t>
  </si>
  <si>
    <t xml:space="preserve">2022-01-26 01:56:31.712 </t>
  </si>
  <si>
    <t xml:space="preserve">2022-01-26 01:56:59.868 </t>
  </si>
  <si>
    <t xml:space="preserve">2022-01-26 01:56:16.819 </t>
  </si>
  <si>
    <t xml:space="preserve">2022-01-26 01:55:49.508 </t>
  </si>
  <si>
    <t xml:space="preserve">2022-01-26 01:58:17.153 </t>
  </si>
  <si>
    <t xml:space="preserve">2022-01-26 01:55:55.670 </t>
  </si>
  <si>
    <t xml:space="preserve">2022-01-26 01:57:38.541 </t>
  </si>
  <si>
    <t xml:space="preserve">2022-01-26 01:56:11.589 </t>
  </si>
  <si>
    <t xml:space="preserve">2022-01-26 01:55:51.003 </t>
  </si>
  <si>
    <t xml:space="preserve">2022-01-26 01:55:57.644 </t>
  </si>
  <si>
    <t xml:space="preserve">2022-01-26 01:55:52.465 </t>
  </si>
  <si>
    <t xml:space="preserve">2022-01-26 01:55:57.636 </t>
  </si>
  <si>
    <t xml:space="preserve">2022-01-26 02:04:48.279 </t>
  </si>
  <si>
    <t xml:space="preserve">2022-01-26 01:56:03.546 </t>
  </si>
  <si>
    <t xml:space="preserve">2022-01-26 01:56:15.791 </t>
  </si>
  <si>
    <t xml:space="preserve">2022-01-26 01:55:51.099 </t>
  </si>
  <si>
    <t xml:space="preserve">2022-01-26 01:55:59.119 </t>
  </si>
  <si>
    <t xml:space="preserve">2022-01-26 01:56:21.283 </t>
  </si>
  <si>
    <t xml:space="preserve">2022-01-26 01:56:08.630 </t>
  </si>
  <si>
    <t xml:space="preserve">2022-01-26 01:56:42.077 </t>
  </si>
  <si>
    <t xml:space="preserve">2022-01-26 01:57:15.544 </t>
  </si>
  <si>
    <t xml:space="preserve">2022-01-26 01:57:25.621 </t>
  </si>
  <si>
    <t xml:space="preserve">2022-01-26 01:55:53.443 </t>
  </si>
  <si>
    <t xml:space="preserve">2022-01-26 01:57:26.277 </t>
  </si>
  <si>
    <t xml:space="preserve">2022-01-26 01:56:55.934 </t>
  </si>
  <si>
    <t xml:space="preserve">2022-01-26 01:57:48.576 </t>
  </si>
  <si>
    <t xml:space="preserve">2022-01-26 01:57:18.774 </t>
  </si>
  <si>
    <t xml:space="preserve">2022-01-26 01:55:53.616 </t>
  </si>
  <si>
    <t xml:space="preserve">2022-01-26 01:56:16.821 </t>
  </si>
  <si>
    <t xml:space="preserve">2022-01-26 01:56:03.477 </t>
  </si>
  <si>
    <t xml:space="preserve">2022-01-26 01:57:22.436 </t>
  </si>
  <si>
    <t xml:space="preserve">2022-01-26 01:57:19.359 </t>
  </si>
  <si>
    <t xml:space="preserve">2022-01-26 01:57:21.707 </t>
  </si>
  <si>
    <t xml:space="preserve">2022-01-26 01:56:01.258 </t>
  </si>
  <si>
    <t xml:space="preserve">2022-01-26 01:57:24.528 </t>
  </si>
  <si>
    <t xml:space="preserve">2022-01-26 01:56:05.655 </t>
  </si>
  <si>
    <t xml:space="preserve">2022-01-26 01:56:26.185 </t>
  </si>
  <si>
    <t xml:space="preserve">2022-01-26 01:59:03.106 </t>
  </si>
  <si>
    <t xml:space="preserve">2022-01-26 01:57:34.641 </t>
  </si>
  <si>
    <t xml:space="preserve">2022-01-26 02:00:53.382 </t>
  </si>
  <si>
    <t xml:space="preserve">2022-01-26 01:57:26.115 </t>
  </si>
  <si>
    <t xml:space="preserve">2022-01-26 01:57:12.003 </t>
  </si>
  <si>
    <t xml:space="preserve">2022-01-26 01:55:56.416 </t>
  </si>
  <si>
    <t xml:space="preserve">2022-01-26 01:55:47.858 </t>
  </si>
  <si>
    <t xml:space="preserve">2022-01-26 01:55:51.524 </t>
  </si>
  <si>
    <t xml:space="preserve">2022-01-26 01:57:10.116 </t>
  </si>
  <si>
    <t xml:space="preserve">2022-01-26 01:58:57.922 </t>
  </si>
  <si>
    <t xml:space="preserve">2021-10-19 07:43:50.963 </t>
  </si>
  <si>
    <t xml:space="preserve">2021-10-19 02:06:46.582 </t>
  </si>
  <si>
    <t xml:space="preserve">2021-10-18 15:02:29.751 </t>
  </si>
  <si>
    <t xml:space="preserve">2021-10-20 11:45:06.795 </t>
  </si>
  <si>
    <t xml:space="preserve">2021-10-20 11:45:10.264 </t>
  </si>
  <si>
    <t xml:space="preserve">2021-10-19 02:08:09.165 </t>
  </si>
  <si>
    <t xml:space="preserve">2022-01-25 01:30:22.754 </t>
  </si>
  <si>
    <t xml:space="preserve">2022-01-13 06:39:48.284 </t>
  </si>
  <si>
    <t xml:space="preserve">2022-01-16 10:31:00.339 </t>
  </si>
  <si>
    <t xml:space="preserve">2022-01-09 06:32:39.296 </t>
  </si>
  <si>
    <t xml:space="preserve">2022-01-21 04:16:48.912 </t>
  </si>
  <si>
    <t xml:space="preserve">2022-01-21 15:32:12.227 </t>
  </si>
  <si>
    <t xml:space="preserve">2022-01-25 08:52:32.445 </t>
  </si>
  <si>
    <t xml:space="preserve">2022-01-24 12:14:27.081 </t>
  </si>
  <si>
    <t xml:space="preserve">2022-01-17 03:26:38.895 </t>
  </si>
  <si>
    <t xml:space="preserve">2022-01-05 13:09:49.175 </t>
  </si>
  <si>
    <t xml:space="preserve">2022-01-21 13:12:17.370 </t>
  </si>
  <si>
    <t xml:space="preserve">2022-01-15 10:35:25.496 </t>
  </si>
  <si>
    <t xml:space="preserve">2022-01-22 05:20:41.067 </t>
  </si>
  <si>
    <t xml:space="preserve">2021-12-20 05:35:53.909 </t>
  </si>
  <si>
    <t xml:space="preserve">2022-01-21 06:29:02.941 </t>
  </si>
  <si>
    <t xml:space="preserve">2022-01-21 07:06:30.234 </t>
  </si>
  <si>
    <t xml:space="preserve">2022-01-20 10:51:56.185 </t>
  </si>
  <si>
    <t xml:space="preserve">2022-01-16 07:27:23.800 </t>
  </si>
  <si>
    <t xml:space="preserve">2022-01-18 13:23:14.138 </t>
  </si>
  <si>
    <t xml:space="preserve">2022-01-22 11:51:17.123 </t>
  </si>
  <si>
    <t xml:space="preserve">2022-01-19 10:43:24.088 </t>
  </si>
  <si>
    <t xml:space="preserve">2022-01-21 02:53:50.479 </t>
  </si>
  <si>
    <t xml:space="preserve">2022-01-20 02:59:35.942 </t>
  </si>
  <si>
    <t xml:space="preserve">2022-02-27 14:19:26.067 </t>
  </si>
  <si>
    <t xml:space="preserve">2022-01-10 09:13:50.021 </t>
  </si>
  <si>
    <t xml:space="preserve">2022-01-18 07:01:44.023 </t>
  </si>
  <si>
    <t xml:space="preserve">2022-01-18 06:57:57.060 </t>
  </si>
  <si>
    <t xml:space="preserve">2022-01-21 08:30:14.966 </t>
  </si>
  <si>
    <t xml:space="preserve">2022-01-17 01:43:31.922 </t>
  </si>
  <si>
    <t xml:space="preserve">2022-01-19 12:11:04.469 </t>
  </si>
  <si>
    <t xml:space="preserve">2022-01-16 14:07:04.630 </t>
  </si>
  <si>
    <t xml:space="preserve">2022-01-24 07:21:12.959 </t>
  </si>
  <si>
    <t xml:space="preserve">2022-01-17 05:52:02.692 </t>
  </si>
  <si>
    <t xml:space="preserve">2022-01-18 06:05:07.274 </t>
  </si>
  <si>
    <t xml:space="preserve">2022-01-20 10:28:23.919 </t>
  </si>
  <si>
    <t xml:space="preserve">2022-01-17 13:26:28.342 </t>
  </si>
  <si>
    <t xml:space="preserve">2022-01-23 06:14:06.718 </t>
  </si>
  <si>
    <t xml:space="preserve">2022-01-16 06:14:15.315 </t>
  </si>
  <si>
    <t xml:space="preserve">2021-12-29 02:59:13.298 </t>
  </si>
  <si>
    <t xml:space="preserve">2022-01-20 23:41:11.986 </t>
  </si>
  <si>
    <t xml:space="preserve">2022-01-24 07:12:57.010 </t>
  </si>
  <si>
    <t xml:space="preserve">2022-01-19 06:37:55.759 </t>
  </si>
  <si>
    <t xml:space="preserve">2022-01-24 06:55:07.512 </t>
  </si>
  <si>
    <t xml:space="preserve">2022-01-24 07:21:06.633 </t>
  </si>
  <si>
    <t xml:space="preserve">2022-01-21 11:43:33.917 </t>
  </si>
  <si>
    <t xml:space="preserve">2022-01-25 09:09:06.042 </t>
  </si>
  <si>
    <t xml:space="preserve">2022-01-21 12:38:43.992 </t>
  </si>
  <si>
    <t xml:space="preserve">2022-01-21 08:17:18.912 </t>
  </si>
  <si>
    <t xml:space="preserve">2022-01-16 08:58:16.079 </t>
  </si>
  <si>
    <t xml:space="preserve">2022-01-10 09:28:14.048 </t>
  </si>
  <si>
    <t xml:space="preserve">2022-01-18 07:21:17.927 </t>
  </si>
  <si>
    <t xml:space="preserve">2022-01-21 08:34:45.618 </t>
  </si>
  <si>
    <t xml:space="preserve">2022-01-17 01:55:03.164 </t>
  </si>
  <si>
    <t>2022-01-19 12:11:04.469</t>
  </si>
  <si>
    <t xml:space="preserve">2022-01-21 11:14:09.430 </t>
  </si>
  <si>
    <t>2022-01-24 07:24:59.468</t>
  </si>
  <si>
    <t xml:space="preserve">2022-01-21 13:40:36.605 </t>
  </si>
  <si>
    <t xml:space="preserve">2022-01-18 06:25:15.791 </t>
  </si>
  <si>
    <t xml:space="preserve">2022-01-20 15:12:24.600 </t>
  </si>
  <si>
    <t xml:space="preserve">2022-01-21 12:38:37.361 </t>
  </si>
  <si>
    <t xml:space="preserve">2021-12-29 03:09:33.427 </t>
  </si>
  <si>
    <t xml:space="preserve">2022-01-22 04:46:20.798 </t>
  </si>
  <si>
    <t xml:space="preserve">2021-10-19 07:33:40.994 </t>
  </si>
  <si>
    <t xml:space="preserve">2021-10-20 14:51:58.484 </t>
  </si>
  <si>
    <t xml:space="preserve">2021-10-19 01:42:30.766 </t>
  </si>
  <si>
    <t xml:space="preserve">2021-10-18 14:51:21.201 </t>
  </si>
  <si>
    <t xml:space="preserve">2021-10-20 10:49:48.698 </t>
  </si>
  <si>
    <t xml:space="preserve">2021-10-20 10:08:43.923 </t>
  </si>
  <si>
    <t xml:space="preserve">2021-10-19 02:03:59.095 </t>
  </si>
  <si>
    <t xml:space="preserve">2022-01-25 01:13:00.372 </t>
  </si>
  <si>
    <t xml:space="preserve">2021-12-22 06:49:22.514 </t>
  </si>
  <si>
    <t xml:space="preserve">2022-01-16 09:20:08.334 </t>
  </si>
  <si>
    <t xml:space="preserve">2022-01-07 17:08:36.548 </t>
  </si>
  <si>
    <t xml:space="preserve">2022-01-20 03:28:02.328 </t>
  </si>
  <si>
    <t xml:space="preserve">2022-01-21 15:29:14.353 </t>
  </si>
  <si>
    <t xml:space="preserve">2022-01-12 00:41:21.527 </t>
  </si>
  <si>
    <t xml:space="preserve">2022-01-23 14:19:26.794 </t>
  </si>
  <si>
    <t xml:space="preserve">2022-01-16 12:56:01.507 </t>
  </si>
  <si>
    <t xml:space="preserve">2022-01-04 10:57:03.612 </t>
  </si>
  <si>
    <t xml:space="preserve">2022-01-20 11:39:53.610 </t>
  </si>
  <si>
    <t xml:space="preserve">2022-01-15 10:25:38.270 </t>
  </si>
  <si>
    <t xml:space="preserve">2022-01-22 05:17:02.858 </t>
  </si>
  <si>
    <t xml:space="preserve">2021-12-20 03:31:48.822 </t>
  </si>
  <si>
    <t xml:space="preserve">2022-01-21 06:21:35.009 </t>
  </si>
  <si>
    <t xml:space="preserve">2022-01-21 06:54:32.064 </t>
  </si>
  <si>
    <t xml:space="preserve">2022-01-20 10:36:36.906 </t>
  </si>
  <si>
    <t xml:space="preserve">2022-01-16 07:20:24.323 </t>
  </si>
  <si>
    <t xml:space="preserve">2022-01-18 12:36:07.018 </t>
  </si>
  <si>
    <t xml:space="preserve">2022-01-22 11:13:17.060 </t>
  </si>
  <si>
    <t xml:space="preserve">2022-01-17 03:26:55.338 </t>
  </si>
  <si>
    <t>2022-01-21 02:36:35.434</t>
  </si>
  <si>
    <t xml:space="preserve">2022-01-17 07:15:57.408 </t>
  </si>
  <si>
    <t xml:space="preserve">2022-02-27 14:13:20.506 </t>
  </si>
  <si>
    <t xml:space="preserve">2022-01-10 08:57:10.406 </t>
  </si>
  <si>
    <t xml:space="preserve">2022-01-17 06:51:19.664 </t>
  </si>
  <si>
    <t xml:space="preserve">2022-01-11 06:30:06.644 </t>
  </si>
  <si>
    <t xml:space="preserve">2022-01-21 08:15:25.554 </t>
  </si>
  <si>
    <t xml:space="preserve">2022-01-17 01:21:32.619 </t>
  </si>
  <si>
    <t xml:space="preserve">2022-01-17 10:35:00.707 </t>
  </si>
  <si>
    <t xml:space="preserve">2022-01-15 17:36:08.232 </t>
  </si>
  <si>
    <t xml:space="preserve">2022-01-24 07:13:39.295 </t>
  </si>
  <si>
    <t xml:space="preserve">2022-01-09 08:47:27.369 </t>
  </si>
  <si>
    <t xml:space="preserve">2022-01-17 11:56:31.033 </t>
  </si>
  <si>
    <t xml:space="preserve">2022-01-19 13:28:46.393 </t>
  </si>
  <si>
    <t xml:space="preserve">2022-01-16 12:34:08.700 </t>
  </si>
  <si>
    <t xml:space="preserve">2022-01-22 09:55:02.174 </t>
  </si>
  <si>
    <t xml:space="preserve">2022-01-16 05:21:25.107 </t>
  </si>
  <si>
    <t xml:space="preserve">2021-12-29 02:44:53.919 </t>
  </si>
  <si>
    <t xml:space="preserve">2022-01-17 05:49:29.614 </t>
  </si>
  <si>
    <t xml:space="preserve">2022-01-06 07:21:42.838 </t>
  </si>
  <si>
    <t xml:space="preserve">2022-01-18 06:23:34.240 </t>
  </si>
  <si>
    <t xml:space="preserve">2022-01-24 06:51:27.894 </t>
  </si>
  <si>
    <t xml:space="preserve">2022-01-24 07:18:33.725 </t>
  </si>
  <si>
    <t xml:space="preserve">2021-10-20 11:06:49.341 </t>
  </si>
  <si>
    <t xml:space="preserve">2022-01-21 12:15:41.283 </t>
  </si>
  <si>
    <t xml:space="preserve">2022-01-16 10:20:06.787 </t>
  </si>
  <si>
    <t xml:space="preserve">2022-01-12 01:09:50.309 </t>
  </si>
  <si>
    <t xml:space="preserve">2022-01-21 12:06:22.154 </t>
  </si>
  <si>
    <t xml:space="preserve">2022-01-04 11:08:22.625 </t>
  </si>
  <si>
    <t xml:space="preserve">2022-01-15 10:30:31.165 </t>
  </si>
  <si>
    <t xml:space="preserve">2022-01-21 12:41:17.517 </t>
  </si>
  <si>
    <t xml:space="preserve">2022-01-21 06:42:55.059 </t>
  </si>
  <si>
    <t xml:space="preserve">2022-01-16 07:25:12.194 </t>
  </si>
  <si>
    <t xml:space="preserve">2022-01-18 12:54:06.972 </t>
  </si>
  <si>
    <t xml:space="preserve">2022-01-21 02:45:18.911 </t>
  </si>
  <si>
    <t xml:space="preserve">2022-01-19 04:07:21.953 </t>
  </si>
  <si>
    <t xml:space="preserve">2022-01-10 09:06:55.766 </t>
  </si>
  <si>
    <t xml:space="preserve">2022-01-18 06:44:28.573 </t>
  </si>
  <si>
    <t xml:space="preserve">2022-01-21 08:28:01.008 </t>
  </si>
  <si>
    <t xml:space="preserve">2022-01-17 01:42:11.337 </t>
  </si>
  <si>
    <t xml:space="preserve">2022-01-21 11:18:16.981 </t>
  </si>
  <si>
    <t xml:space="preserve">2022-01-17 12:08:58.541 </t>
  </si>
  <si>
    <t xml:space="preserve">2022-01-19 14:12:06.686 </t>
  </si>
  <si>
    <t xml:space="preserve">2022-01-17 13:23:57.281 </t>
  </si>
  <si>
    <t xml:space="preserve">2022-01-22 11:59:58.740 </t>
  </si>
  <si>
    <t xml:space="preserve">2022-01-21 12:23:46.642 </t>
  </si>
  <si>
    <t xml:space="preserve">2021-12-29 02:55:41.651 </t>
  </si>
  <si>
    <t xml:space="preserve">2022-01-17 06:08:58.678 </t>
  </si>
  <si>
    <t xml:space="preserve">2022-01-22 04:48:19.555 </t>
  </si>
  <si>
    <t xml:space="preserve">2022-01-25 00:55:38.554 </t>
  </si>
  <si>
    <t xml:space="preserve">2021-12-09 06:20:32.880 </t>
  </si>
  <si>
    <t xml:space="preserve">2022-01-16 05:28:20.537 </t>
  </si>
  <si>
    <t xml:space="preserve">2022-01-07 16:19:04.666 </t>
  </si>
  <si>
    <t xml:space="preserve">2022-01-19 06:33:05.886 </t>
  </si>
  <si>
    <t xml:space="preserve">2022-01-21 09:54:27.117 </t>
  </si>
  <si>
    <t xml:space="preserve">2022-01-11 11:49:14.647 </t>
  </si>
  <si>
    <t xml:space="preserve">2022-01-19 12:29:48.238 </t>
  </si>
  <si>
    <t xml:space="preserve">2022-01-10 01:56:08.010 </t>
  </si>
  <si>
    <t xml:space="preserve">2022-01-03 04:33:37.589 </t>
  </si>
  <si>
    <t xml:space="preserve">2022-01-18 12:59:15.181 </t>
  </si>
  <si>
    <t xml:space="preserve">2022-01-14 08:15:18.582 </t>
  </si>
  <si>
    <t xml:space="preserve">2022-01-22 05:11:38.143 </t>
  </si>
  <si>
    <t xml:space="preserve">2021-12-20 02:44:29.052 </t>
  </si>
  <si>
    <t xml:space="preserve">2022-01-21 06:12:30.103 </t>
  </si>
  <si>
    <t xml:space="preserve">2022-01-20 06:01:59.699 </t>
  </si>
  <si>
    <t xml:space="preserve">2022-01-19 07:32:49.823 </t>
  </si>
  <si>
    <t xml:space="preserve">2022-01-16 06:56:25.678 </t>
  </si>
  <si>
    <t xml:space="preserve">2022-01-17 12:57:41.098 </t>
  </si>
  <si>
    <t xml:space="preserve">2022-01-22 09:07:25.404 </t>
  </si>
  <si>
    <t xml:space="preserve">2022-01-16 08:57:50.644 </t>
  </si>
  <si>
    <t xml:space="preserve">2022-01-21 01:26:46.310 </t>
  </si>
  <si>
    <t xml:space="preserve">2022-01-17 01:21:22.630 </t>
  </si>
  <si>
    <t xml:space="preserve">2022-01-21 06:53:02.189 </t>
  </si>
  <si>
    <t xml:space="preserve">2022-01-10 08:32:46.997 </t>
  </si>
  <si>
    <t xml:space="preserve">2022-01-17 06:40:11.686 </t>
  </si>
  <si>
    <t xml:space="preserve">2021-12-16 01:59:48.919 </t>
  </si>
  <si>
    <t xml:space="preserve">2022-01-21 08:00:38.410 </t>
  </si>
  <si>
    <t xml:space="preserve">2022-01-17 01:09:47.736 </t>
  </si>
  <si>
    <t xml:space="preserve">2022-01-17 09:20:06.130 </t>
  </si>
  <si>
    <t xml:space="preserve">2022-01-15 10:58:59.044 </t>
  </si>
  <si>
    <t xml:space="preserve">2022-01-18 03:33:20.496 </t>
  </si>
  <si>
    <t xml:space="preserve">2022-01-08 07:13:36.665 </t>
  </si>
  <si>
    <t xml:space="preserve">2022-01-17 10:56:21.061 </t>
  </si>
  <si>
    <t xml:space="preserve">2022-01-19 11:03:51.037 </t>
  </si>
  <si>
    <t xml:space="preserve">2022-01-11 09:14:08.102 </t>
  </si>
  <si>
    <t xml:space="preserve">2022-01-22 06:35:20.430 </t>
  </si>
  <si>
    <t xml:space="preserve">2022-01-16 04:49:18.767 </t>
  </si>
  <si>
    <t xml:space="preserve">2021-12-29 02:37:34.163 </t>
  </si>
  <si>
    <t xml:space="preserve">2022-01-17 04:29:29.261 </t>
  </si>
  <si>
    <t xml:space="preserve">2022-01-06 02:39:25.287 </t>
  </si>
  <si>
    <t xml:space="preserve">2022-01-17 08:09:50.082 </t>
  </si>
  <si>
    <t xml:space="preserve">2022-01-24 06:47:11.312 </t>
  </si>
  <si>
    <t xml:space="preserve">2022-01-24 07:14:03.303 </t>
  </si>
  <si>
    <t xml:space="preserve">2022-06-08 01:24:09.225 </t>
  </si>
  <si>
    <t xml:space="preserve">2022-06-08 09:12:07.098 </t>
  </si>
  <si>
    <t xml:space="preserve">2022-01-25 01:06:14.245 </t>
  </si>
  <si>
    <t xml:space="preserve">2022-01-13 02:06:48.673 </t>
  </si>
  <si>
    <t xml:space="preserve">2022-01-21 10:09:10.743 </t>
  </si>
  <si>
    <t xml:space="preserve">2022-01-23 13:09:14.232 </t>
  </si>
  <si>
    <t xml:space="preserve">2022-01-21 12:43:51.978 </t>
  </si>
  <si>
    <t xml:space="preserve">2022-01-21 06:39:16.339 </t>
  </si>
  <si>
    <t xml:space="preserve">2022-01-17 14:07:13.472 </t>
  </si>
  <si>
    <t xml:space="preserve">2022-01-22 09:15:06.621 </t>
  </si>
  <si>
    <t xml:space="preserve">2022-01-21 01:35:55.601 </t>
  </si>
  <si>
    <t xml:space="preserve">2022-01-21 07:09:00.646 </t>
  </si>
  <si>
    <t xml:space="preserve">2022-01-10 08:49:47.038 </t>
  </si>
  <si>
    <t xml:space="preserve">2022-01-21 08:11:27.671 </t>
  </si>
  <si>
    <t xml:space="preserve">2022-01-17 01:14:16.510 </t>
  </si>
  <si>
    <t xml:space="preserve">2022-01-17 09:26:40.177 </t>
  </si>
  <si>
    <t xml:space="preserve">2022-01-21 05:31:10.327 </t>
  </si>
  <si>
    <t xml:space="preserve">2022-01-19 02:46:17.940 </t>
  </si>
  <si>
    <t xml:space="preserve">2022-01-08 08:07:18.534 </t>
  </si>
  <si>
    <t xml:space="preserve">2022-01-17 11:01:51.089 </t>
  </si>
  <si>
    <t xml:space="preserve">2022-01-19 11:18:33.753 </t>
  </si>
  <si>
    <t xml:space="preserve">2022-01-21 12:28:04.301 </t>
  </si>
  <si>
    <t xml:space="preserve">2021-12-29 02:40:47.301 </t>
  </si>
  <si>
    <t xml:space="preserve">2022-01-21 07:37:50.325 </t>
  </si>
  <si>
    <t xml:space="preserve">2022-01-24 07:25:30.628 </t>
  </si>
  <si>
    <t>2021-12-09 05:56:26.473</t>
  </si>
  <si>
    <t xml:space="preserve">2022-01-15 06:49:51.343 </t>
  </si>
  <si>
    <t xml:space="preserve">2022-01-07 15:58:42.541 </t>
  </si>
  <si>
    <t xml:space="preserve">2022-01-19 04:39:16.492 </t>
  </si>
  <si>
    <t xml:space="preserve">2022-01-21 09:43:52.922 </t>
  </si>
  <si>
    <t xml:space="preserve">2022-01-11 05:06:58.383 </t>
  </si>
  <si>
    <t xml:space="preserve">2022-01-19 02:30:42.280 </t>
  </si>
  <si>
    <t xml:space="preserve">2022-01-05 01:13:44.223 </t>
  </si>
  <si>
    <t xml:space="preserve">2022-01-02 15:00:09.228 </t>
  </si>
  <si>
    <t xml:space="preserve">2022-01-18 11:43:37.045 </t>
  </si>
  <si>
    <t xml:space="preserve">2022-01-14 08:11:05.639 </t>
  </si>
  <si>
    <t xml:space="preserve">2022-01-22 03:21:23.327 </t>
  </si>
  <si>
    <t xml:space="preserve">2021-12-20 02:24:01.608 </t>
  </si>
  <si>
    <t xml:space="preserve">2022-01-21 06:06:13.643 </t>
  </si>
  <si>
    <t xml:space="preserve">2022-01-17 15:20:49.187 </t>
  </si>
  <si>
    <t xml:space="preserve">2022-01-19 06:55:00.270 </t>
  </si>
  <si>
    <t xml:space="preserve">2022-01-16 06:09:08.633 </t>
  </si>
  <si>
    <t xml:space="preserve">2022-01-17 01:53:55.422 </t>
  </si>
  <si>
    <t xml:space="preserve">2022-01-22 08:56:44.909 </t>
  </si>
  <si>
    <t xml:space="preserve">2022-01-16 08:51:36.616 </t>
  </si>
  <si>
    <t xml:space="preserve">2022-01-20 13:25:33.385 </t>
  </si>
  <si>
    <t xml:space="preserve">2022-01-16 05:37:10.325 </t>
  </si>
  <si>
    <t xml:space="preserve">2022-01-21 06:11:12.226 </t>
  </si>
  <si>
    <t xml:space="preserve">2022-01-10 08:11:12.632 </t>
  </si>
  <si>
    <t xml:space="preserve">2022-01-17 06:27:57.773 </t>
  </si>
  <si>
    <t xml:space="preserve">2021-12-16 00:58:48.556 </t>
  </si>
  <si>
    <t xml:space="preserve">2022-01-21 07:26:43.427 </t>
  </si>
  <si>
    <t xml:space="preserve">2022-01-17 00:58:10.295 </t>
  </si>
  <si>
    <t xml:space="preserve">2022-01-17 06:36:47.778 </t>
  </si>
  <si>
    <t xml:space="preserve">2022-01-12 16:17:29.505 </t>
  </si>
  <si>
    <t xml:space="preserve">2022-01-18 01:53:51.453 </t>
  </si>
  <si>
    <t xml:space="preserve">2022-01-07 07:25:04.464 </t>
  </si>
  <si>
    <t xml:space="preserve">2022-01-13 06:53:39.853 </t>
  </si>
  <si>
    <t xml:space="preserve">2022-01-16 12:48:04.522 </t>
  </si>
  <si>
    <t xml:space="preserve">2022-01-09 15:58:51.956 </t>
  </si>
  <si>
    <t xml:space="preserve">2022-01-16 10:37:43.756 </t>
  </si>
  <si>
    <t xml:space="preserve">2022-01-16 02:30:33.194 </t>
  </si>
  <si>
    <t xml:space="preserve">2022-01-17 01:15:50.780 </t>
  </si>
  <si>
    <t xml:space="preserve">2022-01-06 01:43:14.915 </t>
  </si>
  <si>
    <t xml:space="preserve">2022-01-17 07:39:33.831 </t>
  </si>
  <si>
    <t xml:space="preserve">2022-01-24 06:40:03.304 </t>
  </si>
  <si>
    <t xml:space="preserve">2022-01-20 15:09:08.391 </t>
  </si>
  <si>
    <t>2022-06-08 00:14:22.908</t>
  </si>
  <si>
    <t xml:space="preserve">2022-06-08 05:41:44.644 </t>
  </si>
  <si>
    <t xml:space="preserve">2022-06-08 14:12:57.552 </t>
  </si>
  <si>
    <t xml:space="preserve">2022-01-25 00:52:44.741 </t>
  </si>
  <si>
    <t xml:space="preserve">2022-01-21 12:18:52.664 </t>
  </si>
  <si>
    <t xml:space="preserve">2022-01-19 04:46:47.890 </t>
  </si>
  <si>
    <t xml:space="preserve">2022-01-21 09:45:49.152 </t>
  </si>
  <si>
    <t xml:space="preserve">2022-01-02 15:12:41.587 </t>
  </si>
  <si>
    <t xml:space="preserve">2022-01-22 05:08:54.985 </t>
  </si>
  <si>
    <t xml:space="preserve">2022-01-21 12:47:20.771 </t>
  </si>
  <si>
    <t xml:space="preserve">2022-01-19 07:07:05.689 </t>
  </si>
  <si>
    <t>2022-01-17 13:50:57.772</t>
  </si>
  <si>
    <t>2022-01-22 08:56:44.909</t>
  </si>
  <si>
    <t xml:space="preserve">2022-01-21 06:35:37.075 </t>
  </si>
  <si>
    <t xml:space="preserve">2022-01-21 07:56:56.432 </t>
  </si>
  <si>
    <t xml:space="preserve">2022-01-17 01:05:13.757 </t>
  </si>
  <si>
    <t xml:space="preserve">2022-01-21 01:05:28.629 </t>
  </si>
  <si>
    <t xml:space="preserve">2022-01-07 08:25:37.532 </t>
  </si>
  <si>
    <t xml:space="preserve">2022-01-13 07:24:09.319 </t>
  </si>
  <si>
    <t xml:space="preserve">2022-01-16 14:11:46.370 </t>
  </si>
  <si>
    <t xml:space="preserve">2022-01-09 16:04:04.646 </t>
  </si>
  <si>
    <t xml:space="preserve">2022-01-21 12:31:01.690 </t>
  </si>
  <si>
    <t xml:space="preserve">2021-12-29 02:27:18.942 </t>
  </si>
  <si>
    <t xml:space="preserve">2022-01-17 07:50:49.714 </t>
  </si>
  <si>
    <t xml:space="preserve">2022-01-20 15:17:34.025 </t>
  </si>
  <si>
    <t xml:space="preserve">2022-06-08 00:14:22.908 </t>
  </si>
  <si>
    <t xml:space="preserve">2022-06-08 14:25:14.485 </t>
  </si>
  <si>
    <t xml:space="preserve">2021-10-19 07:20:53.541 </t>
  </si>
  <si>
    <t xml:space="preserve">2021-10-20 14:30:42.832 </t>
  </si>
  <si>
    <t xml:space="preserve">2021-10-20 04:20:34.881 </t>
  </si>
  <si>
    <t xml:space="preserve">2021-10-19 01:19:10.140 </t>
  </si>
  <si>
    <t xml:space="preserve">2021-10-18 14:35:09.247 </t>
  </si>
  <si>
    <t xml:space="preserve">2021-10-20 08:12:13.153 </t>
  </si>
  <si>
    <t xml:space="preserve">2021-10-20 09:55:25.304 </t>
  </si>
  <si>
    <t xml:space="preserve">2021-10-19 01:58:00.133 </t>
  </si>
  <si>
    <t xml:space="preserve">2022-01-24 07:13:31.755 </t>
  </si>
  <si>
    <t xml:space="preserve">2021-12-09 04:25:21.925 </t>
  </si>
  <si>
    <t xml:space="preserve">2022-01-15 01:07:12.591 </t>
  </si>
  <si>
    <t xml:space="preserve">2022-01-06 09:39:16.663 </t>
  </si>
  <si>
    <t xml:space="preserve">2022-01-19 03:08:28.334 </t>
  </si>
  <si>
    <t xml:space="preserve">2022-01-21 09:40:19.778 </t>
  </si>
  <si>
    <t xml:space="preserve">2022-01-09 05:22:48.734 </t>
  </si>
  <si>
    <t xml:space="preserve">2022-01-18 15:19:46.949 </t>
  </si>
  <si>
    <t xml:space="preserve">2022-01-03 02:17:59.807 </t>
  </si>
  <si>
    <t xml:space="preserve">2022-01-02 14:16:28.837 </t>
  </si>
  <si>
    <t xml:space="preserve">2022-01-17 12:07:31.755 </t>
  </si>
  <si>
    <t xml:space="preserve">2022-01-11 15:15:21.967 </t>
  </si>
  <si>
    <t xml:space="preserve">2022-01-19 13:28:34.972 </t>
  </si>
  <si>
    <t xml:space="preserve">2021-12-15 07:43:15.359 </t>
  </si>
  <si>
    <t xml:space="preserve">2022-01-21 05:59:47.111 </t>
  </si>
  <si>
    <t xml:space="preserve">2022-01-17 08:27:50.119 </t>
  </si>
  <si>
    <t xml:space="preserve">2022-01-18 08:46:40.137 </t>
  </si>
  <si>
    <t xml:space="preserve">2022-01-15 12:33:01.055 </t>
  </si>
  <si>
    <t xml:space="preserve">2022-01-16 10:09:44.770 </t>
  </si>
  <si>
    <t xml:space="preserve">2022-01-22 08:00:18.384 </t>
  </si>
  <si>
    <t xml:space="preserve">2022-01-16 07:12:36.541 </t>
  </si>
  <si>
    <t xml:space="preserve">2022-01-20 11:48:38.903 </t>
  </si>
  <si>
    <t xml:space="preserve">2022-01-14 06:17:39.575 </t>
  </si>
  <si>
    <t xml:space="preserve">2022-01-21 05:15:54.358 </t>
  </si>
  <si>
    <t xml:space="preserve">2022-01-10 07:52:41.201 </t>
  </si>
  <si>
    <t>2022-01-17 06:18:02.702</t>
  </si>
  <si>
    <t xml:space="preserve">2022-01-21 07:16:05.063 </t>
  </si>
  <si>
    <t xml:space="preserve">2022-01-17 00:51:41.278 </t>
  </si>
  <si>
    <t xml:space="preserve">2022-01-11 15:36:12.945 </t>
  </si>
  <si>
    <t xml:space="preserve">2022-01-12 14:23:53.639 </t>
  </si>
  <si>
    <t xml:space="preserve">2022-01-17 06:08:11.007 </t>
  </si>
  <si>
    <t xml:space="preserve">2022-01-07 05:39:10.627 </t>
  </si>
  <si>
    <t xml:space="preserve">2022-01-13 05:22:06.780 </t>
  </si>
  <si>
    <t xml:space="preserve">2022-01-16 11:51:00.766 </t>
  </si>
  <si>
    <t xml:space="preserve">2022-01-09 08:08:09.798 </t>
  </si>
  <si>
    <t xml:space="preserve">2022-01-16 07:19:52.022 </t>
  </si>
  <si>
    <t xml:space="preserve">2022-01-10 06:06:11.193 </t>
  </si>
  <si>
    <t xml:space="preserve">2021-12-29 02:09:33.160 </t>
  </si>
  <si>
    <t xml:space="preserve">2022-01-16 06:49:05.802 </t>
  </si>
  <si>
    <t xml:space="preserve">2022-01-05 07:14:51.689 </t>
  </si>
  <si>
    <t xml:space="preserve">2022-01-17 07:11:59.528 </t>
  </si>
  <si>
    <t xml:space="preserve">2022-01-23 16:53:50.629 </t>
  </si>
  <si>
    <t xml:space="preserve">2022-01-18 06:49:57.351 </t>
  </si>
  <si>
    <t xml:space="preserve">2022-01-20 12:35:42.706 </t>
  </si>
  <si>
    <t xml:space="preserve">2022-06-08 08:22:05.274 </t>
  </si>
  <si>
    <t xml:space="preserve">2022-03-28 02:24:40.037 </t>
  </si>
  <si>
    <t xml:space="preserve">2022-03-28 00:39:43.614 </t>
  </si>
  <si>
    <t xml:space="preserve">2022-06-08 06:25:32.864 </t>
  </si>
  <si>
    <t xml:space="preserve">2022-06-08 07:08:32.489 </t>
  </si>
  <si>
    <t xml:space="preserve">2021-10-20 09:56:10.184 </t>
  </si>
  <si>
    <t xml:space="preserve">2022-01-24 07:24:01.801 </t>
  </si>
  <si>
    <t xml:space="preserve">2021-12-09 07:41:06.381 </t>
  </si>
  <si>
    <t xml:space="preserve">2022-01-09 05:14:04.086 </t>
  </si>
  <si>
    <t xml:space="preserve">2022-01-03 02:36:52.342 </t>
  </si>
  <si>
    <t xml:space="preserve">2022-01-02 14:22:53.471 </t>
  </si>
  <si>
    <t xml:space="preserve">2022-01-13 12:27:58.148 </t>
  </si>
  <si>
    <t xml:space="preserve">2022-01-22 03:15:53.868 </t>
  </si>
  <si>
    <t xml:space="preserve">2022-01-21 12:50:18.837 </t>
  </si>
  <si>
    <t xml:space="preserve">2022-01-21 06:07:01.741 </t>
  </si>
  <si>
    <t xml:space="preserve">2022-01-15 12:37:58.684 </t>
  </si>
  <si>
    <t xml:space="preserve">2022-01-20 12:05:15.047 </t>
  </si>
  <si>
    <t xml:space="preserve">2022-01-21 05:55:24.864 </t>
  </si>
  <si>
    <t xml:space="preserve">2022-01-10 07:59:18.721 </t>
  </si>
  <si>
    <t xml:space="preserve">2022-01-17 06:18:02.702 </t>
  </si>
  <si>
    <t xml:space="preserve">2021-12-10 07:59:17.103 </t>
  </si>
  <si>
    <t xml:space="preserve">2022-01-12 16:00:02.051 </t>
  </si>
  <si>
    <t xml:space="preserve">2022-01-17 06:20:10.001 </t>
  </si>
  <si>
    <t xml:space="preserve">2022-01-07 05:45:29.873 </t>
  </si>
  <si>
    <t xml:space="preserve">2022-01-13 05:38:33.401 </t>
  </si>
  <si>
    <t xml:space="preserve">2022-01-16 12:27:34.169 </t>
  </si>
  <si>
    <t xml:space="preserve">2022-01-09 15:39:21.103 </t>
  </si>
  <si>
    <t xml:space="preserve">2022-01-20 10:00:31.085 </t>
  </si>
  <si>
    <t xml:space="preserve">2021-12-29 02:18:05.143 </t>
  </si>
  <si>
    <t xml:space="preserve">2022-01-20 12:37:06.200 </t>
  </si>
  <si>
    <t xml:space="preserve">2022-06-08 08:28:55.843 </t>
  </si>
  <si>
    <t xml:space="preserve">2022-06-08 07:43:15.465 </t>
  </si>
  <si>
    <t xml:space="preserve">2021-10-20 14:17:15.778 </t>
  </si>
  <si>
    <t xml:space="preserve">2021-10-19 07:08:21.841 </t>
  </si>
  <si>
    <t xml:space="preserve">2021-10-20 10:58:24.562 </t>
  </si>
  <si>
    <t xml:space="preserve">2021-10-20 04:01:15.845 </t>
  </si>
  <si>
    <t xml:space="preserve">2021-10-21 07:55:16.384 </t>
  </si>
  <si>
    <t xml:space="preserve">2021-10-19 01:07:19.911 </t>
  </si>
  <si>
    <t xml:space="preserve">2021-10-18 12:44:07.495 </t>
  </si>
  <si>
    <t xml:space="preserve">2021-10-19 09:36:12.470 </t>
  </si>
  <si>
    <t xml:space="preserve">2021-10-20 02:01:43.116 </t>
  </si>
  <si>
    <t xml:space="preserve">2021-10-20 08:31:11.791 </t>
  </si>
  <si>
    <t xml:space="preserve">2021-10-20 08:43:12.501 </t>
  </si>
  <si>
    <t xml:space="preserve">2021-10-19 01:53:32.709 </t>
  </si>
  <si>
    <t xml:space="preserve">2022-01-23 05:13:21.393 </t>
  </si>
  <si>
    <t xml:space="preserve">2021-12-09 04:03:04.857 </t>
  </si>
  <si>
    <t xml:space="preserve">2022-01-12 13:34:11.426 </t>
  </si>
  <si>
    <t xml:space="preserve">2022-01-06 09:06:14.725 </t>
  </si>
  <si>
    <t xml:space="preserve">2022-01-19 01:30:40.344 </t>
  </si>
  <si>
    <t xml:space="preserve">2022-01-21 09:32:20.881 </t>
  </si>
  <si>
    <t xml:space="preserve">2022-01-25 00:36:31.760 </t>
  </si>
  <si>
    <t xml:space="preserve">2022-01-07 10:23:28.106 </t>
  </si>
  <si>
    <t xml:space="preserve">2022-01-17 14:01:06.361 </t>
  </si>
  <si>
    <t xml:space="preserve">2021-12-26 03:34:22.366 </t>
  </si>
  <si>
    <t xml:space="preserve">2022-01-02 13:10:09.221 </t>
  </si>
  <si>
    <t xml:space="preserve">2022-01-17 10:40:56.056 </t>
  </si>
  <si>
    <t xml:space="preserve">2022-01-11 14:40:25.730 </t>
  </si>
  <si>
    <t xml:space="preserve">2022-01-19 12:56:11.347 </t>
  </si>
  <si>
    <t xml:space="preserve">2021-12-15 06:01:50.584 </t>
  </si>
  <si>
    <t xml:space="preserve">2022-01-21 05:42:00.124 </t>
  </si>
  <si>
    <t xml:space="preserve">2022-01-17 06:06:58.184 </t>
  </si>
  <si>
    <t xml:space="preserve">2022-01-18 08:14:34.941 </t>
  </si>
  <si>
    <t xml:space="preserve">2022-01-15 11:39:33.600 </t>
  </si>
  <si>
    <t xml:space="preserve">2022-01-14 05:46:02.678 </t>
  </si>
  <si>
    <t xml:space="preserve">2022-01-17 14:04:44.844 </t>
  </si>
  <si>
    <t>2022-01-16 05:15:34.032</t>
  </si>
  <si>
    <t xml:space="preserve">2022-01-17 15:50:14.196 </t>
  </si>
  <si>
    <t xml:space="preserve">2022-01-14 05:26:44.001 </t>
  </si>
  <si>
    <t xml:space="preserve">2022-01-21 03:18:10.218 </t>
  </si>
  <si>
    <t>2022-01-10 07:42:56.835</t>
  </si>
  <si>
    <t xml:space="preserve">2022-01-17 06:06:16.385 </t>
  </si>
  <si>
    <t xml:space="preserve">2021-12-10 07:16:35.591 </t>
  </si>
  <si>
    <t xml:space="preserve">2022-01-21 06:46:52.742 </t>
  </si>
  <si>
    <t xml:space="preserve">2022-01-15 04:54:01.483 </t>
  </si>
  <si>
    <t xml:space="preserve">2022-01-09 15:10:54.385 </t>
  </si>
  <si>
    <t xml:space="preserve">2022-01-11 12:43:35.783 </t>
  </si>
  <si>
    <t xml:space="preserve">2022-01-17 03:30:24.299 </t>
  </si>
  <si>
    <t xml:space="preserve">2022-01-06 07:48:00.217 </t>
  </si>
  <si>
    <t xml:space="preserve">2022-01-12 07:02:56.296 </t>
  </si>
  <si>
    <t xml:space="preserve">2022-01-16 10:35:08.307 </t>
  </si>
  <si>
    <t xml:space="preserve">2022-01-09 06:31:35.537 </t>
  </si>
  <si>
    <t xml:space="preserve">2022-01-16 04:05:05.564 </t>
  </si>
  <si>
    <t xml:space="preserve">2022-01-10 05:54:10.163 </t>
  </si>
  <si>
    <t xml:space="preserve">2021-12-29 01:28:45.188 </t>
  </si>
  <si>
    <t xml:space="preserve">2022-01-15 06:43:23.586 </t>
  </si>
  <si>
    <t xml:space="preserve">2022-01-04 14:26:52.491 </t>
  </si>
  <si>
    <t xml:space="preserve">2022-01-14 04:55:21.121 </t>
  </si>
  <si>
    <t xml:space="preserve">2022-01-23 16:43:50.587 </t>
  </si>
  <si>
    <t xml:space="preserve">2022-01-18 01:46:21.162 </t>
  </si>
  <si>
    <t xml:space="preserve">2022-01-19 11:21:57.783 </t>
  </si>
  <si>
    <t xml:space="preserve">2022-06-08 06:43:38.887 </t>
  </si>
  <si>
    <t xml:space="preserve">2022-06-08 07:39:14.983 </t>
  </si>
  <si>
    <t xml:space="preserve">2022-06-08 05:47:57.857 </t>
  </si>
  <si>
    <t xml:space="preserve">2022-06-08 05:27:40.649 </t>
  </si>
  <si>
    <t xml:space="preserve">2022-03-18 03:35:43.807 </t>
  </si>
  <si>
    <t xml:space="preserve">2022-03-19 15:58:25.314 </t>
  </si>
  <si>
    <t xml:space="preserve">2022-06-08 05:08:45.580 </t>
  </si>
  <si>
    <t xml:space="preserve">2022-06-08 08:39:57.780 </t>
  </si>
  <si>
    <t xml:space="preserve">2022-06-08 02:50:59.498 </t>
  </si>
  <si>
    <t xml:space="preserve">2022-06-08 06:04:50.361 </t>
  </si>
  <si>
    <t xml:space="preserve">2021-10-19 07:13:21.987 </t>
  </si>
  <si>
    <t xml:space="preserve">2021-10-20 04:06:34.154 </t>
  </si>
  <si>
    <t xml:space="preserve">2021-10-19 01:14:38.190 </t>
  </si>
  <si>
    <t xml:space="preserve">2021-10-18 13:06:21.172 </t>
  </si>
  <si>
    <t xml:space="preserve">2021-10-19 10:05:13.719 </t>
  </si>
  <si>
    <t xml:space="preserve">2021-10-20 02:10:12.442 </t>
  </si>
  <si>
    <t xml:space="preserve">2021-10-20 08:45:48.524 </t>
  </si>
  <si>
    <t xml:space="preserve">2021-10-20 09:07:12.270 </t>
  </si>
  <si>
    <t xml:space="preserve">2022-01-23 05:16:43.267 </t>
  </si>
  <si>
    <t xml:space="preserve">2021-12-09 04:13:12.475 </t>
  </si>
  <si>
    <t xml:space="preserve">2022-01-06 09:13:41.387 </t>
  </si>
  <si>
    <t xml:space="preserve">2022-01-19 01:42:20.318 </t>
  </si>
  <si>
    <t xml:space="preserve">2022-01-25 02:26:43.131 </t>
  </si>
  <si>
    <t xml:space="preserve">2022-01-07 10:29:01.611 </t>
  </si>
  <si>
    <t xml:space="preserve">2022-01-23 13:11:31.907 </t>
  </si>
  <si>
    <t xml:space="preserve">2022-01-21 08:34:53.092 </t>
  </si>
  <si>
    <t xml:space="preserve">2022-01-02 13:38:43.655 </t>
  </si>
  <si>
    <t xml:space="preserve">2022-01-19 13:17:47.643 </t>
  </si>
  <si>
    <t xml:space="preserve">2022-01-21 12:29:45.274 </t>
  </si>
  <si>
    <t xml:space="preserve">2022-01-21 05:47:50.194 </t>
  </si>
  <si>
    <t xml:space="preserve">2022-01-15 12:21:26.249 </t>
  </si>
  <si>
    <t xml:space="preserve">2022-01-17 01:46:00.805 </t>
  </si>
  <si>
    <t xml:space="preserve">2022-01-17 14:13:37.242 </t>
  </si>
  <si>
    <t xml:space="preserve">2022-01-16 05:15:34.032 </t>
  </si>
  <si>
    <t xml:space="preserve">2022-01-21 03:28:31.883 </t>
  </si>
  <si>
    <t xml:space="preserve">2022-01-10 07:42:56.835 </t>
  </si>
  <si>
    <t xml:space="preserve">2022-01-21 07:14:49.120 </t>
  </si>
  <si>
    <t xml:space="preserve">2022-01-21 10:27:23.718 </t>
  </si>
  <si>
    <t xml:space="preserve">2022-01-17 03:50:29.585 </t>
  </si>
  <si>
    <t xml:space="preserve">2022-01-06 07:59:37.292 </t>
  </si>
  <si>
    <t xml:space="preserve">2022-01-12 07:06:26.039 </t>
  </si>
  <si>
    <t xml:space="preserve">2022-01-21 11:09:20.354 </t>
  </si>
  <si>
    <t xml:space="preserve">2021-12-29 02:00:46.335 </t>
  </si>
  <si>
    <t xml:space="preserve">2022-01-21 08:12:38.875 </t>
  </si>
  <si>
    <t xml:space="preserve">2022-01-23 16:50:24.455 </t>
  </si>
  <si>
    <t xml:space="preserve">2022-01-18 02:01:28.096 </t>
  </si>
  <si>
    <t xml:space="preserve">2022-01-19 11:27:46.595 </t>
  </si>
  <si>
    <t xml:space="preserve">2022-06-08 08:07:39.008 </t>
  </si>
  <si>
    <t xml:space="preserve">2022-06-08 07:42:49.792 </t>
  </si>
  <si>
    <t xml:space="preserve">2022-06-08 05:51:39.394 </t>
  </si>
  <si>
    <t xml:space="preserve">2022-06-08 05:17:32.916 </t>
  </si>
  <si>
    <t xml:space="preserve">2022-06-08 03:02:24.707 </t>
  </si>
  <si>
    <t xml:space="preserve">2021-10-20 06:36:52.711 </t>
  </si>
  <si>
    <t xml:space="preserve">2021-10-19 06:54:23.451 </t>
  </si>
  <si>
    <t xml:space="preserve">2021-10-19 14:37:11.193 </t>
  </si>
  <si>
    <t xml:space="preserve">2021-10-20 03:52:01.995 </t>
  </si>
  <si>
    <t xml:space="preserve">2021-10-21 01:50:08.859 </t>
  </si>
  <si>
    <t xml:space="preserve">2021-10-20 05:38:06.170 </t>
  </si>
  <si>
    <t xml:space="preserve">2021-10-20 08:16:00.304 </t>
  </si>
  <si>
    <t xml:space="preserve">2021-10-19 00:46:32.522 </t>
  </si>
  <si>
    <t xml:space="preserve">2021-10-20 02:55:22.492 </t>
  </si>
  <si>
    <t xml:space="preserve">2021-10-19 09:48:33.329 </t>
  </si>
  <si>
    <t xml:space="preserve">2021-10-20 06:01:00.229 </t>
  </si>
  <si>
    <t xml:space="preserve">2021-10-18 07:42:49.516 </t>
  </si>
  <si>
    <t xml:space="preserve">2021-10-21 00:12:08.887 </t>
  </si>
  <si>
    <t xml:space="preserve">2021-10-20 02:01:01.387 </t>
  </si>
  <si>
    <t xml:space="preserve">2021-10-19 02:34:34.597 </t>
  </si>
  <si>
    <t xml:space="preserve">2021-10-20 01:04:44.414 </t>
  </si>
  <si>
    <t xml:space="preserve">2021-10-19 02:53:24.534 </t>
  </si>
  <si>
    <t xml:space="preserve">2021-10-20 06:47:54.995 </t>
  </si>
  <si>
    <t xml:space="preserve">2021-10-20 07:01:16.851 </t>
  </si>
  <si>
    <t xml:space="preserve">2021-10-19 00:46:22.293 </t>
  </si>
  <si>
    <t xml:space="preserve">2021-10-20 09:21:18.325 </t>
  </si>
  <si>
    <t xml:space="preserve">2022-01-19 03:19:53.763 </t>
  </si>
  <si>
    <t xml:space="preserve">2021-12-09 01:00:33.867 </t>
  </si>
  <si>
    <t xml:space="preserve">2022-01-10 13:17:45.090 </t>
  </si>
  <si>
    <t xml:space="preserve">2021-12-30 12:41:04.896 </t>
  </si>
  <si>
    <t xml:space="preserve">2022-01-17 07:00:08.659 </t>
  </si>
  <si>
    <t xml:space="preserve">2022-01-21 09:21:13.590 </t>
  </si>
  <si>
    <t xml:space="preserve">2022-01-24 01:04:46.191 </t>
  </si>
  <si>
    <t xml:space="preserve">2022-01-07 08:14:28.889 </t>
  </si>
  <si>
    <t xml:space="preserve">2021-12-29 07:49:34.597 </t>
  </si>
  <si>
    <t xml:space="preserve">2021-12-25 01:46:32.987 </t>
  </si>
  <si>
    <t xml:space="preserve">2022-01-02 05:25:30.149 </t>
  </si>
  <si>
    <t xml:space="preserve">2021-12-28 11:41:41.907 </t>
  </si>
  <si>
    <t xml:space="preserve">2022-01-08 13:41:09.903 </t>
  </si>
  <si>
    <t xml:space="preserve">2021-12-14 07:17:34.878 </t>
  </si>
  <si>
    <t xml:space="preserve">2022-01-19 12:41:24.700 </t>
  </si>
  <si>
    <t xml:space="preserve">2022-01-20 09:57:58.104 </t>
  </si>
  <si>
    <t xml:space="preserve">2021-12-23 04:33:00.833 </t>
  </si>
  <si>
    <t xml:space="preserve">2022-01-18 07:30:56.344 </t>
  </si>
  <si>
    <t xml:space="preserve">2022-01-15 10:55:19.567 </t>
  </si>
  <si>
    <t xml:space="preserve">2022-01-12 06:48:19.425 </t>
  </si>
  <si>
    <t xml:space="preserve">2022-01-10 16:10:28.419 </t>
  </si>
  <si>
    <t xml:space="preserve">2022-01-13 07:07:18.809 </t>
  </si>
  <si>
    <t xml:space="preserve">2022-01-17 12:10:03.616 </t>
  </si>
  <si>
    <t xml:space="preserve">2022-01-14 02:47:40.114 </t>
  </si>
  <si>
    <t xml:space="preserve">2022-01-20 08:33:42.404 </t>
  </si>
  <si>
    <t xml:space="preserve">2022-01-10 07:11:27.297 </t>
  </si>
  <si>
    <t xml:space="preserve">2022-01-17 02:06:51.650 </t>
  </si>
  <si>
    <t xml:space="preserve">2021-12-09 08:22:07.656 </t>
  </si>
  <si>
    <t xml:space="preserve">2022-01-17 02:33:51.769 </t>
  </si>
  <si>
    <t xml:space="preserve">2022-01-15 04:30:28.597 </t>
  </si>
  <si>
    <t xml:space="preserve">2022-01-08 17:39:46.311 </t>
  </si>
  <si>
    <t xml:space="preserve">2022-01-08 08:43:48.247 </t>
  </si>
  <si>
    <t xml:space="preserve">2022-01-12 15:15:18.327 </t>
  </si>
  <si>
    <t xml:space="preserve">2022-01-06 02:36:11.373 </t>
  </si>
  <si>
    <t xml:space="preserve">2022-01-12 03:14:51.119 </t>
  </si>
  <si>
    <t xml:space="preserve">2022-01-16 06:25:58.012 </t>
  </si>
  <si>
    <t xml:space="preserve">2022-01-08 06:41:24.223 </t>
  </si>
  <si>
    <t xml:space="preserve">2022-01-15 09:59:36.220 </t>
  </si>
  <si>
    <t xml:space="preserve">2022-01-10 05:30:28.856 </t>
  </si>
  <si>
    <t xml:space="preserve">2021-12-28 06:10:24.402 </t>
  </si>
  <si>
    <t xml:space="preserve">2021-12-28 00:49:39.797 </t>
  </si>
  <si>
    <t xml:space="preserve">2022-01-13 05:50:28.395 </t>
  </si>
  <si>
    <t xml:space="preserve">2022-01-23 05:50:18.536 </t>
  </si>
  <si>
    <t xml:space="preserve">2022-01-17 13:37:27.784 </t>
  </si>
  <si>
    <t xml:space="preserve">2022-01-18 15:09:58.890 </t>
  </si>
  <si>
    <t xml:space="preserve">2022-02-16 04:24:50.923 </t>
  </si>
  <si>
    <t xml:space="preserve">2022-02-14 05:00:53.188 </t>
  </si>
  <si>
    <t xml:space="preserve">2022-06-08 02:38:14.801 </t>
  </si>
  <si>
    <t xml:space="preserve">2022-06-08 05:45:50.912 </t>
  </si>
  <si>
    <t xml:space="preserve">2022-03-28 04:40:33.847 </t>
  </si>
  <si>
    <t xml:space="preserve">2022-03-28 03:00:09.368 </t>
  </si>
  <si>
    <t xml:space="preserve">2022-03-28 01:28:44.390 </t>
  </si>
  <si>
    <t xml:space="preserve">2022-03-17 02:31:39.328 </t>
  </si>
  <si>
    <t xml:space="preserve">2022-03-18 03:25:39.415 </t>
  </si>
  <si>
    <t xml:space="preserve">2022-03-28 03:29:33.195 </t>
  </si>
  <si>
    <t xml:space="preserve">2022-06-08 02:27:48.116 </t>
  </si>
  <si>
    <t xml:space="preserve">2022-03-28 01:05:01.846 </t>
  </si>
  <si>
    <t xml:space="preserve">2022-03-28 03:53:22.869 </t>
  </si>
  <si>
    <t xml:space="preserve">2022-06-08 14:08:05.322 </t>
  </si>
  <si>
    <t xml:space="preserve">2022-06-08 00:22:30.339 </t>
  </si>
  <si>
    <t xml:space="preserve">2022-06-08 07:10:47.089 </t>
  </si>
  <si>
    <t xml:space="preserve">2021-10-19 01:02:28.909 </t>
  </si>
  <si>
    <t xml:space="preserve">2021-10-21 00:16:55.130 </t>
  </si>
  <si>
    <t xml:space="preserve">2021-10-20 07:07:27.049 </t>
  </si>
  <si>
    <t xml:space="preserve">2021-10-20 07:08:10.963 </t>
  </si>
  <si>
    <t xml:space="preserve">2021-10-20 09:27:01.861 </t>
  </si>
  <si>
    <t xml:space="preserve">2022-01-07 08:16:47.508 </t>
  </si>
  <si>
    <t xml:space="preserve">2022-01-20 03:22:56.088 </t>
  </si>
  <si>
    <t xml:space="preserve">2022-01-02 05:29:33.011 </t>
  </si>
  <si>
    <t xml:space="preserve">2022-01-19 12:48:38.556 </t>
  </si>
  <si>
    <t xml:space="preserve">2022-01-21 12:27:03.541 </t>
  </si>
  <si>
    <t xml:space="preserve">2022-01-12 07:44:32.869 </t>
  </si>
  <si>
    <t xml:space="preserve">2022-01-17 12:17:15.835 </t>
  </si>
  <si>
    <t xml:space="preserve">2022-01-20 08:45:25.419 </t>
  </si>
  <si>
    <t xml:space="preserve">2022-01-18 13:12:55.582 </t>
  </si>
  <si>
    <t xml:space="preserve">2022-01-06 02:50:17.277 </t>
  </si>
  <si>
    <t xml:space="preserve">2022-01-12 03:17:49.631 </t>
  </si>
  <si>
    <t>2022-01-16 06:25:58.012</t>
  </si>
  <si>
    <t xml:space="preserve">2022-01-15 10:04:58.751 </t>
  </si>
  <si>
    <t xml:space="preserve">2022-01-21 12:17:07.084 </t>
  </si>
  <si>
    <t xml:space="preserve">2022-01-21 09:42:39.347 </t>
  </si>
  <si>
    <t xml:space="preserve">2021-12-09 06:33:19.902 </t>
  </si>
  <si>
    <t xml:space="preserve">2022-01-13 06:23:32.386 </t>
  </si>
  <si>
    <t xml:space="preserve">2022-01-17 13:39:53.215 </t>
  </si>
  <si>
    <t xml:space="preserve">2022-01-18 15:15:39.962 </t>
  </si>
  <si>
    <t xml:space="preserve">2022-03-28 01:48:02.436 </t>
  </si>
  <si>
    <t xml:space="preserve">2022-03-18 03:32:52.682 </t>
  </si>
  <si>
    <t xml:space="preserve">2022-03-28 03:38:52.374 </t>
  </si>
  <si>
    <t xml:space="preserve">2022-06-08 01:55:07.094 </t>
  </si>
  <si>
    <t xml:space="preserve">2022-06-08 07:12:15.179 </t>
  </si>
  <si>
    <t xml:space="preserve">2021-10-20 05:13:17.840 </t>
  </si>
  <si>
    <t xml:space="preserve">2021-10-19 06:37:11.519 </t>
  </si>
  <si>
    <t xml:space="preserve">2021-10-19 02:14:03.090 </t>
  </si>
  <si>
    <t xml:space="preserve">2021-10-19 13:20:13.173 </t>
  </si>
  <si>
    <t xml:space="preserve">2021-10-19 03:28:22.814 </t>
  </si>
  <si>
    <t xml:space="preserve">2021-10-20 08:30:11.433 </t>
  </si>
  <si>
    <t xml:space="preserve">2021-10-20 04:51:34.991 </t>
  </si>
  <si>
    <t xml:space="preserve">2021-10-20 02:36:37.319 </t>
  </si>
  <si>
    <t xml:space="preserve">2021-10-19 02:14:03.035 </t>
  </si>
  <si>
    <t xml:space="preserve">2021-10-19 00:34:56.480 </t>
  </si>
  <si>
    <t xml:space="preserve">2021-10-19 12:16:32.040 </t>
  </si>
  <si>
    <t xml:space="preserve">2021-10-19 02:23:55.987 </t>
  </si>
  <si>
    <t xml:space="preserve">2021-10-20 05:30:37.352 </t>
  </si>
  <si>
    <t xml:space="preserve">2021-10-20 11:42:05.322 </t>
  </si>
  <si>
    <t xml:space="preserve">2021-10-19 08:06:08.414 </t>
  </si>
  <si>
    <t xml:space="preserve">2021-10-18 07:25:36.294 </t>
  </si>
  <si>
    <t xml:space="preserve">2021-10-19 07:02:34.437 </t>
  </si>
  <si>
    <t xml:space="preserve">2021-10-19 07:37:30.576 </t>
  </si>
  <si>
    <t xml:space="preserve">2021-10-19 01:59:28.761 </t>
  </si>
  <si>
    <t xml:space="preserve">2021-10-19 01:53:57.082 </t>
  </si>
  <si>
    <t xml:space="preserve">2021-10-19 01:38:30.177 </t>
  </si>
  <si>
    <t xml:space="preserve">2021-10-19 14:49:59.314 </t>
  </si>
  <si>
    <t xml:space="preserve">2021-10-20 06:53:22.271 </t>
  </si>
  <si>
    <t xml:space="preserve">2021-10-20 02:10:01.580 </t>
  </si>
  <si>
    <t xml:space="preserve">2021-10-19 00:35:56.730 </t>
  </si>
  <si>
    <t xml:space="preserve">2021-10-20 06:01:10.967 </t>
  </si>
  <si>
    <t xml:space="preserve">2022-01-17 03:21:23.671 </t>
  </si>
  <si>
    <t xml:space="preserve">2021-12-08 06:20:23.231 </t>
  </si>
  <si>
    <t xml:space="preserve">2022-01-08 03:00:30.484 </t>
  </si>
  <si>
    <t xml:space="preserve">2021-12-29 10:07:09.156 </t>
  </si>
  <si>
    <t xml:space="preserve">2022-01-14 08:11:25.982 </t>
  </si>
  <si>
    <t xml:space="preserve">2022-01-20 05:31:22.566 </t>
  </si>
  <si>
    <t xml:space="preserve">2022-01-24 00:52:15.677 </t>
  </si>
  <si>
    <t xml:space="preserve">2022-01-02 07:49:07.969 </t>
  </si>
  <si>
    <t xml:space="preserve">2021-12-28 05:32:51.914 </t>
  </si>
  <si>
    <t xml:space="preserve">2021-12-19 08:24:26.366 </t>
  </si>
  <si>
    <t xml:space="preserve">2022-01-18 14:10:17.031 </t>
  </si>
  <si>
    <t xml:space="preserve">2021-12-14 06:30:05.462 </t>
  </si>
  <si>
    <t xml:space="preserve">2022-01-18 02:47:43.995 </t>
  </si>
  <si>
    <t xml:space="preserve">2021-12-22 06:28:30.128 </t>
  </si>
  <si>
    <t xml:space="preserve">2022-01-18 06:16:04.898 </t>
  </si>
  <si>
    <t xml:space="preserve">2022-01-15 10:20:01.741 </t>
  </si>
  <si>
    <t xml:space="preserve">2022-01-09 06:15:16.596 </t>
  </si>
  <si>
    <t xml:space="preserve">2022-01-09 17:13:34.026 </t>
  </si>
  <si>
    <t xml:space="preserve">2022-01-11 07:33:19.688 </t>
  </si>
  <si>
    <t xml:space="preserve">2022-01-12 15:32:43.280 </t>
  </si>
  <si>
    <t xml:space="preserve">2022-01-04 05:27:37.383 </t>
  </si>
  <si>
    <t xml:space="preserve">2022-01-20 07:50:44.310 </t>
  </si>
  <si>
    <t xml:space="preserve">2022-01-10 06:48:20.856 </t>
  </si>
  <si>
    <t xml:space="preserve">2022-01-13 07:27:11.105 </t>
  </si>
  <si>
    <t xml:space="preserve">2021-12-09 02:57:20.035 </t>
  </si>
  <si>
    <t xml:space="preserve">2022-01-17 01:43:45.234 </t>
  </si>
  <si>
    <t xml:space="preserve">2021-12-15 01:10:22.091 </t>
  </si>
  <si>
    <t>2022-01-06 04:15:46.586</t>
  </si>
  <si>
    <t xml:space="preserve">2022-01-07 01:13:00.830 </t>
  </si>
  <si>
    <t xml:space="preserve">2022-01-10 06:39:53.231 </t>
  </si>
  <si>
    <t xml:space="preserve">2021-12-23 00:41:11.417 </t>
  </si>
  <si>
    <t xml:space="preserve">2022-01-04 04:54:00.138 </t>
  </si>
  <si>
    <t xml:space="preserve">2022-01-15 14:20:48.064 </t>
  </si>
  <si>
    <t xml:space="preserve">2022-01-07 08:32:41.235 </t>
  </si>
  <si>
    <t xml:space="preserve">2022-01-11 10:34:38.777 </t>
  </si>
  <si>
    <t xml:space="preserve">2022-01-07 05:14:50.398 </t>
  </si>
  <si>
    <t xml:space="preserve">2021-12-27 07:23:54.072 </t>
  </si>
  <si>
    <t xml:space="preserve">2021-12-09 04:41:31.217 </t>
  </si>
  <si>
    <t xml:space="preserve">2021-12-22 02:05:19.330 </t>
  </si>
  <si>
    <t xml:space="preserve">2022-01-12 05:56:10.984 </t>
  </si>
  <si>
    <t xml:space="preserve">2022-01-22 08:21:08.102 </t>
  </si>
  <si>
    <t xml:space="preserve">2022-01-17 12:17:37.395 </t>
  </si>
  <si>
    <t xml:space="preserve">2022-01-18 07:23:30.086 </t>
  </si>
  <si>
    <t xml:space="preserve">2022-01-17 02:06:19.297 </t>
  </si>
  <si>
    <t xml:space="preserve">2022-02-15 05:03:15.602 </t>
  </si>
  <si>
    <t xml:space="preserve">2022-01-16 23:32:40.377 </t>
  </si>
  <si>
    <t xml:space="preserve">2022-01-17 01:51:26.179 </t>
  </si>
  <si>
    <t xml:space="preserve">2022-02-15 06:08:12.911 </t>
  </si>
  <si>
    <t xml:space="preserve">2022-02-15 04:44:20.192 </t>
  </si>
  <si>
    <t xml:space="preserve">2022-02-15 05:47:30.180 </t>
  </si>
  <si>
    <t xml:space="preserve">2022-01-17 02:43:17.569 </t>
  </si>
  <si>
    <t xml:space="preserve">2022-01-17 01:43:04.492 </t>
  </si>
  <si>
    <t xml:space="preserve">2022-01-17 01:26:37.254 </t>
  </si>
  <si>
    <t xml:space="preserve">2022-01-17 01:52:48.063 </t>
  </si>
  <si>
    <t xml:space="preserve">2022-03-28 01:18:33.545 </t>
  </si>
  <si>
    <t xml:space="preserve">2022-06-08 04:02:56.484 </t>
  </si>
  <si>
    <t xml:space="preserve">2022-03-28 02:39:06.543 </t>
  </si>
  <si>
    <t xml:space="preserve">2022-03-18 02:00:38.544 </t>
  </si>
  <si>
    <t xml:space="preserve">2022-03-18 02:41:19.649 </t>
  </si>
  <si>
    <t xml:space="preserve">2022-03-18 02:06:35.842 </t>
  </si>
  <si>
    <t xml:space="preserve">2022-03-17 01:42:27.817 </t>
  </si>
  <si>
    <t xml:space="preserve">2022-03-17 04:13:26.508 </t>
  </si>
  <si>
    <t xml:space="preserve">2022-03-18 04:06:23.791 </t>
  </si>
  <si>
    <t xml:space="preserve">2022-06-08 01:07:52.106 </t>
  </si>
  <si>
    <t xml:space="preserve">2022-03-18 02:34:09.059 </t>
  </si>
  <si>
    <t xml:space="preserve">2022-06-08 06:57:32.845 </t>
  </si>
  <si>
    <t xml:space="preserve">2022-06-08 06:58:54.214 </t>
  </si>
  <si>
    <t xml:space="preserve">2022-03-18 03:11:10.308 </t>
  </si>
  <si>
    <t xml:space="preserve">2022-06-08 03:15:19.523 </t>
  </si>
  <si>
    <t xml:space="preserve">2022-03-28 01:27:47.438 </t>
  </si>
  <si>
    <t xml:space="preserve">2022-06-08 05:15:43.992 </t>
  </si>
  <si>
    <t xml:space="preserve">2021-10-19 16:09:20.169 </t>
  </si>
  <si>
    <t xml:space="preserve">2021-10-20 08:44:54.231 </t>
  </si>
  <si>
    <t xml:space="preserve">2021-10-20 02:40:17.660 </t>
  </si>
  <si>
    <t xml:space="preserve">2021-10-19 15:03:26.866 </t>
  </si>
  <si>
    <t xml:space="preserve">2021-10-20 06:56:36.547 </t>
  </si>
  <si>
    <t xml:space="preserve">2022-01-17 03:36:47.510 </t>
  </si>
  <si>
    <t xml:space="preserve">2021-12-08 07:39:34.666 </t>
  </si>
  <si>
    <t xml:space="preserve">2022-01-21 05:54:27.538 </t>
  </si>
  <si>
    <t xml:space="preserve">2022-01-24 01:00:02.116 </t>
  </si>
  <si>
    <t xml:space="preserve">2021-12-28 05:40:06.560 </t>
  </si>
  <si>
    <t xml:space="preserve">2021-12-19 02:56:06.299 </t>
  </si>
  <si>
    <t xml:space="preserve">2021-12-26 05:14:23.538 </t>
  </si>
  <si>
    <t xml:space="preserve">2022-01-06 14:14:11.844 </t>
  </si>
  <si>
    <t xml:space="preserve">2022-01-18 14:14:17.316 </t>
  </si>
  <si>
    <t xml:space="preserve">2022-01-21 12:23:18.836 </t>
  </si>
  <si>
    <t xml:space="preserve">2022-01-21 05:54:36.341 </t>
  </si>
  <si>
    <t xml:space="preserve">2021-12-22 07:15:55.885 </t>
  </si>
  <si>
    <t xml:space="preserve">2022-01-21 06:01:23.960 </t>
  </si>
  <si>
    <t xml:space="preserve">2022-01-15 10:23:24.173 </t>
  </si>
  <si>
    <t xml:space="preserve">2022-01-09 09:06:52.541 </t>
  </si>
  <si>
    <t xml:space="preserve">2022-01-09 17:28:21.475 </t>
  </si>
  <si>
    <t xml:space="preserve">2022-01-12 15:43:09.523 </t>
  </si>
  <si>
    <t>2022-01-04 05:27:37.383</t>
  </si>
  <si>
    <t xml:space="preserve">2022-01-20 07:57:32.625 </t>
  </si>
  <si>
    <t>2022-01-13 07:27:11.105</t>
  </si>
  <si>
    <t xml:space="preserve">2021-12-15 01:21:18.238 </t>
  </si>
  <si>
    <t xml:space="preserve">2022-01-06 04:15:46.586 </t>
  </si>
  <si>
    <t>2022-01-21 06:43:15.405</t>
  </si>
  <si>
    <t xml:space="preserve">2022-01-10 06:44:02.741 </t>
  </si>
  <si>
    <t xml:space="preserve">2021-12-23 00:59:09.712 </t>
  </si>
  <si>
    <t xml:space="preserve">2022-01-04 04:58:15.489 </t>
  </si>
  <si>
    <t xml:space="preserve">2022-01-07 08:33:56.160 </t>
  </si>
  <si>
    <t>2022-01-11 10:34:38.777</t>
  </si>
  <si>
    <t xml:space="preserve">2022-01-21 12:19:38.141 </t>
  </si>
  <si>
    <t xml:space="preserve">2021-12-27 07:31:49.342 </t>
  </si>
  <si>
    <t xml:space="preserve">2022-01-12 06:07:40.960 </t>
  </si>
  <si>
    <t xml:space="preserve">2022-01-22 08:27:20.674 </t>
  </si>
  <si>
    <t xml:space="preserve">2022-01-17 12:37:00.176 </t>
  </si>
  <si>
    <t xml:space="preserve">2022-01-18 07:33:09.679 </t>
  </si>
  <si>
    <t xml:space="preserve">2022-01-17 01:38:45.649 </t>
  </si>
  <si>
    <t xml:space="preserve">2022-03-28 02:29:48.478 </t>
  </si>
  <si>
    <t xml:space="preserve">2022-03-18 02:39:55.138 </t>
  </si>
  <si>
    <t xml:space="preserve">2022-03-17 04:21:50.307 </t>
  </si>
  <si>
    <t xml:space="preserve">2022-03-18 02:42:31.693 </t>
  </si>
  <si>
    <t xml:space="preserve">2022-06-08 07:27:20.877 </t>
  </si>
  <si>
    <t xml:space="preserve">2022-06-08 12:22:08.250 </t>
  </si>
  <si>
    <t xml:space="preserve">2022-03-28 04:45:27.032 </t>
  </si>
  <si>
    <t xml:space="preserve">2022-06-08 06:18:39.118 </t>
  </si>
  <si>
    <t xml:space="preserve">2021-10-19 06:39:56.670 </t>
  </si>
  <si>
    <t xml:space="preserve">2021-10-19 03:16:32.336 </t>
  </si>
  <si>
    <t xml:space="preserve">2021-10-18 06:15:34.235 </t>
  </si>
  <si>
    <t xml:space="preserve">2021-10-19 01:47:06.739 </t>
  </si>
  <si>
    <t xml:space="preserve">2021-10-19 07:39:39.381 </t>
  </si>
  <si>
    <t xml:space="preserve">2021-10-19 02:47:18.154 </t>
  </si>
  <si>
    <t xml:space="preserve">2021-10-20 03:16:34.769 </t>
  </si>
  <si>
    <t xml:space="preserve">2021-10-20 02:11:46.841 </t>
  </si>
  <si>
    <t xml:space="preserve">2021-10-19 04:21:15.332 </t>
  </si>
  <si>
    <t xml:space="preserve">2021-10-19 01:47:12.943 </t>
  </si>
  <si>
    <t xml:space="preserve">2021-10-18 05:30:10.294 </t>
  </si>
  <si>
    <t xml:space="preserve">2021-10-19 04:22:33.543 </t>
  </si>
  <si>
    <t xml:space="preserve">2021-10-19 01:39:56.535 </t>
  </si>
  <si>
    <t xml:space="preserve">2021-10-20 02:22:16.592 </t>
  </si>
  <si>
    <t xml:space="preserve">2021-10-19 07:22:35.474 </t>
  </si>
  <si>
    <t xml:space="preserve">2021-10-19 02:50:21.775 </t>
  </si>
  <si>
    <t xml:space="preserve">2021-10-18 07:21:00.297 </t>
  </si>
  <si>
    <t xml:space="preserve">2021-10-19 02:31:47.233 </t>
  </si>
  <si>
    <t xml:space="preserve">2021-10-19 06:38:27.253 </t>
  </si>
  <si>
    <t xml:space="preserve">2021-10-18 06:15:33.089 </t>
  </si>
  <si>
    <t xml:space="preserve">2021-10-19 01:36:04.389 </t>
  </si>
  <si>
    <t xml:space="preserve">2021-10-19 00:35:45.546 </t>
  </si>
  <si>
    <t xml:space="preserve">2021-10-19 13:59:45.985 </t>
  </si>
  <si>
    <t xml:space="preserve">2021-10-20 02:39:51.313 </t>
  </si>
  <si>
    <t xml:space="preserve">2021-10-19 07:14:56.812 </t>
  </si>
  <si>
    <t xml:space="preserve">2021-10-18 05:31:04.243 </t>
  </si>
  <si>
    <t xml:space="preserve">2021-10-20 03:44:59.799 </t>
  </si>
  <si>
    <t xml:space="preserve">2022-01-14 01:57:02.717 </t>
  </si>
  <si>
    <t xml:space="preserve">2021-12-28 02:43:58.951 </t>
  </si>
  <si>
    <t>2021-12-24 06:14:37.524</t>
  </si>
  <si>
    <t xml:space="preserve">2022-01-14 07:44:53.565 </t>
  </si>
  <si>
    <t xml:space="preserve">2022-01-20 05:24:37.800 </t>
  </si>
  <si>
    <t xml:space="preserve">2022-01-12 08:31:29.247 </t>
  </si>
  <si>
    <t xml:space="preserve">2022-01-02 06:37:53.145 </t>
  </si>
  <si>
    <t xml:space="preserve">2021-12-28 03:16:04.127 </t>
  </si>
  <si>
    <t xml:space="preserve">2021-12-18 12:49:29.680 </t>
  </si>
  <si>
    <t xml:space="preserve">2021-12-25 14:25:52.127 </t>
  </si>
  <si>
    <t xml:space="preserve">2021-12-16 11:14:58.784 </t>
  </si>
  <si>
    <t xml:space="preserve">2022-01-04 12:53:02.119 </t>
  </si>
  <si>
    <t xml:space="preserve">2022-01-17 14:14:04.274 </t>
  </si>
  <si>
    <t xml:space="preserve">2021-12-14 05:06:22.073 </t>
  </si>
  <si>
    <t xml:space="preserve">2022-01-17 06:53:02.583 </t>
  </si>
  <si>
    <t>2021-12-21 07:05:50.337</t>
  </si>
  <si>
    <t xml:space="preserve">2022-01-17 03:00:18.050 </t>
  </si>
  <si>
    <t xml:space="preserve">2022-01-10 11:35:10.591 </t>
  </si>
  <si>
    <t xml:space="preserve">2021-12-14 05:36:23.458 </t>
  </si>
  <si>
    <t xml:space="preserve">2022-01-09 15:23:16.157 </t>
  </si>
  <si>
    <t xml:space="preserve">2022-01-07 04:00:13.250 </t>
  </si>
  <si>
    <t xml:space="preserve">2022-01-12 12:17:47.800 </t>
  </si>
  <si>
    <t xml:space="preserve">2021-12-30 02:09:08.339 </t>
  </si>
  <si>
    <t xml:space="preserve">2022-01-20 07:09:30.191 </t>
  </si>
  <si>
    <t xml:space="preserve">2022-01-10 06:25:36.237 </t>
  </si>
  <si>
    <t xml:space="preserve">2022-01-13 06:52:05.343 </t>
  </si>
  <si>
    <t xml:space="preserve">2021-12-09 01:16:21.452 </t>
  </si>
  <si>
    <t xml:space="preserve">2022-01-17 01:23:33.081 </t>
  </si>
  <si>
    <t xml:space="preserve">2021-12-15 00:54:23.857 </t>
  </si>
  <si>
    <t xml:space="preserve">2022-01-06 02:51:44.370 </t>
  </si>
  <si>
    <t xml:space="preserve">2022-01-07 00:43:56.750 </t>
  </si>
  <si>
    <t xml:space="preserve">2022-01-09 04:37:04.589 </t>
  </si>
  <si>
    <t xml:space="preserve">2021-12-22 05:28:38.404 </t>
  </si>
  <si>
    <t xml:space="preserve">2022-01-03 02:51:52.548 </t>
  </si>
  <si>
    <t xml:space="preserve">2022-01-15 12:51:33.543 </t>
  </si>
  <si>
    <t xml:space="preserve">2022-01-02 08:33:25.961 </t>
  </si>
  <si>
    <t xml:space="preserve">2022-01-09 08:38:42.104 </t>
  </si>
  <si>
    <t xml:space="preserve">2022-01-07 04:08:19.189 </t>
  </si>
  <si>
    <t xml:space="preserve">2021-12-15 04:48:22.568 </t>
  </si>
  <si>
    <t xml:space="preserve">2022-01-24 06:13:42.788 </t>
  </si>
  <si>
    <t xml:space="preserve">2021-12-08 05:22:59.062 </t>
  </si>
  <si>
    <t xml:space="preserve">2021-12-20 08:25:53.569 </t>
  </si>
  <si>
    <t xml:space="preserve">2022-01-11 06:43:01.143 </t>
  </si>
  <si>
    <t xml:space="preserve">2022-01-22 07:18:43.395 </t>
  </si>
  <si>
    <t>2022-01-16 23:49:55.824</t>
  </si>
  <si>
    <t xml:space="preserve">2022-01-12 06:19:38.401 </t>
  </si>
  <si>
    <t xml:space="preserve">2022-01-17 00:30:00.373 </t>
  </si>
  <si>
    <t xml:space="preserve">2022-02-15 04:58:33.598 </t>
  </si>
  <si>
    <t xml:space="preserve">2022-02-15 04:58:09.211 </t>
  </si>
  <si>
    <t xml:space="preserve">2022-01-17 02:34:40.646 </t>
  </si>
  <si>
    <t xml:space="preserve">2022-01-16 23:23:30.844 </t>
  </si>
  <si>
    <t xml:space="preserve">2022-01-17 01:38:39.187 </t>
  </si>
  <si>
    <t xml:space="preserve">2022-02-15 04:58:29.133 </t>
  </si>
  <si>
    <t xml:space="preserve">2022-01-17 01:53:24.325 </t>
  </si>
  <si>
    <t xml:space="preserve">2022-01-17 02:43:13.969 </t>
  </si>
  <si>
    <t xml:space="preserve">2022-02-15 04:47:41.789 </t>
  </si>
  <si>
    <t xml:space="preserve">2022-01-17 00:57:20.091 </t>
  </si>
  <si>
    <t xml:space="preserve">2022-01-17 02:29:20.087 </t>
  </si>
  <si>
    <t xml:space="preserve">2022-01-17 00:29:31.868 </t>
  </si>
  <si>
    <t xml:space="preserve">2022-01-17 00:56:25.786 </t>
  </si>
  <si>
    <t xml:space="preserve">2022-05-22 04:25:22.023 </t>
  </si>
  <si>
    <t xml:space="preserve">2022-01-17 01:39:25.828 </t>
  </si>
  <si>
    <t xml:space="preserve">2022-03-18 02:30:34.646 </t>
  </si>
  <si>
    <t xml:space="preserve">2022-03-17 04:11:00.752 </t>
  </si>
  <si>
    <t xml:space="preserve">2022-03-18 05:48:23.367 </t>
  </si>
  <si>
    <t xml:space="preserve">2022-03-17 02:46:45.796 </t>
  </si>
  <si>
    <t xml:space="preserve">2022-03-17 06:07:59.805 </t>
  </si>
  <si>
    <t xml:space="preserve">2022-03-28 01:49:09.814 </t>
  </si>
  <si>
    <t xml:space="preserve">2022-03-17 01:49:20.497 </t>
  </si>
  <si>
    <t xml:space="preserve">2022-03-15 03:24:42.729 </t>
  </si>
  <si>
    <t xml:space="preserve">2022-03-17 01:37:26.160 </t>
  </si>
  <si>
    <t xml:space="preserve">2022-03-17 05:47:50.010 </t>
  </si>
  <si>
    <t xml:space="preserve">2022-03-18 02:46:07.363 </t>
  </si>
  <si>
    <t xml:space="preserve">2022-06-08 03:20:32.001 </t>
  </si>
  <si>
    <t xml:space="preserve">2022-03-18 01:56:14.324 </t>
  </si>
  <si>
    <t xml:space="preserve">2022-03-28 01:28:43.519 </t>
  </si>
  <si>
    <t xml:space="preserve">2022-03-18 05:01:44.933 </t>
  </si>
  <si>
    <t xml:space="preserve">2022-03-28 02:01:17.301 </t>
  </si>
  <si>
    <t xml:space="preserve">2022-03-17 03:10:01.544 </t>
  </si>
  <si>
    <t xml:space="preserve">2022-03-18 03:49:02.656 </t>
  </si>
  <si>
    <t xml:space="preserve">2022-03-18 02:33:05.382 </t>
  </si>
  <si>
    <t xml:space="preserve">2022-03-29 06:17:54.154 </t>
  </si>
  <si>
    <t>2021-10-19 07:39:39.381</t>
  </si>
  <si>
    <t xml:space="preserve">2021-10-20 02:24:51.333 </t>
  </si>
  <si>
    <t xml:space="preserve">2021-10-19 04:25:01.989 </t>
  </si>
  <si>
    <t xml:space="preserve">2021-10-20 02:24:41.174 </t>
  </si>
  <si>
    <t xml:space="preserve">2021-10-19 02:59:07.179 </t>
  </si>
  <si>
    <t xml:space="preserve">2021-10-19 14:08:39.747 </t>
  </si>
  <si>
    <t xml:space="preserve">2021-12-08 05:20:06.172 </t>
  </si>
  <si>
    <t xml:space="preserve">2021-12-24 06:39:17.007 </t>
  </si>
  <si>
    <t xml:space="preserve">2022-01-14 07:54:25.361 </t>
  </si>
  <si>
    <t xml:space="preserve">2022-01-24 00:43:26.243 </t>
  </si>
  <si>
    <t xml:space="preserve">2022-01-02 06:40:13.767 </t>
  </si>
  <si>
    <t xml:space="preserve">2021-12-25 14:39:40.306 </t>
  </si>
  <si>
    <t xml:space="preserve">2021-12-16 11:26:44.550 </t>
  </si>
  <si>
    <t xml:space="preserve">2022-01-17 11:41:46.665 </t>
  </si>
  <si>
    <t xml:space="preserve">2021-12-21 07:05:50.337 </t>
  </si>
  <si>
    <t xml:space="preserve">2022-01-21 06:12:54.835 </t>
  </si>
  <si>
    <t xml:space="preserve">2022-01-10 12:42:18.026 </t>
  </si>
  <si>
    <t xml:space="preserve">2021-12-14 05:49:44.105 </t>
  </si>
  <si>
    <t xml:space="preserve">2022-01-20 07:21:47.214 </t>
  </si>
  <si>
    <t xml:space="preserve">2022-01-10 06:38:41.214 </t>
  </si>
  <si>
    <t xml:space="preserve">2022-01-13 07:14:56.552 </t>
  </si>
  <si>
    <t xml:space="preserve">2021-12-15 00:56:15.975 </t>
  </si>
  <si>
    <t xml:space="preserve">2022-01-07 00:50:18.561 </t>
  </si>
  <si>
    <t xml:space="preserve">2022-01-09 04:40:43.206 </t>
  </si>
  <si>
    <t xml:space="preserve">2021-12-22 05:40:50.241 </t>
  </si>
  <si>
    <t xml:space="preserve">2022-01-03 03:17:16.783 </t>
  </si>
  <si>
    <t xml:space="preserve">2022-01-15 13:12:49.141 </t>
  </si>
  <si>
    <t xml:space="preserve">2022-01-02 08:40:03.269 </t>
  </si>
  <si>
    <t xml:space="preserve">2022-01-09 08:45:41.359 </t>
  </si>
  <si>
    <t xml:space="preserve">2022-01-21 12:13:47.493 </t>
  </si>
  <si>
    <t xml:space="preserve">2021-12-27 05:09:03.605 </t>
  </si>
  <si>
    <t xml:space="preserve">2022-01-11 07:05:31.966 </t>
  </si>
  <si>
    <t xml:space="preserve">2022-01-16 23:58:43.799 </t>
  </si>
  <si>
    <t xml:space="preserve">2022-01-12 06:32:52.454 </t>
  </si>
  <si>
    <t xml:space="preserve">2022-01-17 00:40:41.796 </t>
  </si>
  <si>
    <t xml:space="preserve">2022-01-17 02:38:43.161 </t>
  </si>
  <si>
    <t xml:space="preserve">2022-01-17 01:46:15.910 </t>
  </si>
  <si>
    <t xml:space="preserve">2022-02-15 05:00:18.312 </t>
  </si>
  <si>
    <t xml:space="preserve">2022-01-17 01:57:12.115 </t>
  </si>
  <si>
    <t xml:space="preserve">2022-01-17 01:00:29.993 </t>
  </si>
  <si>
    <t xml:space="preserve">2022-01-17 01:21:03.952 </t>
  </si>
  <si>
    <t xml:space="preserve">2022-03-18 02:35:15.233 </t>
  </si>
  <si>
    <t xml:space="preserve">2022-03-18 05:50:05.984 </t>
  </si>
  <si>
    <t xml:space="preserve">2022-03-17 06:17:31.388 </t>
  </si>
  <si>
    <t xml:space="preserve">2022-03-17 05:49:18.723 </t>
  </si>
  <si>
    <t xml:space="preserve">2022-03-18 02:53:37.670 </t>
  </si>
  <si>
    <t xml:space="preserve">2022-03-18 02:08:55.342 </t>
  </si>
  <si>
    <t xml:space="preserve">2022-03-29 06:17:50.259 </t>
  </si>
  <si>
    <t xml:space="preserve">2022-03-18 07:00:23.495 </t>
  </si>
  <si>
    <t xml:space="preserve">2022-03-18 03:54:44.982 </t>
  </si>
  <si>
    <t xml:space="preserve">2022-03-18 02:39:44.089 </t>
  </si>
  <si>
    <t>2021-12-08 05:18:42.527 -</t>
  </si>
  <si>
    <t xml:space="preserve">2021-12-29 02:21:35.944 </t>
  </si>
  <si>
    <t>DIFF_RANKING_S2Q1</t>
  </si>
  <si>
    <t>DIFF_RANKING_S3Q1</t>
  </si>
  <si>
    <t>DIFF_RANKING_S5Q1</t>
  </si>
  <si>
    <t>DIFF_RANKING_S6Q1</t>
  </si>
  <si>
    <t>DIFF_RANKING_S7Q1</t>
  </si>
  <si>
    <t>DIFF_RANKING_S8Q1</t>
  </si>
  <si>
    <t>DIFF_RANKING_S9Q1</t>
  </si>
  <si>
    <t>DIFF_RANKING_S10Q1</t>
  </si>
  <si>
    <t>DIFF_RANKING_FINAL_EXAM</t>
  </si>
  <si>
    <t>S2Q1_EXE_SUBMISSION_COUNT</t>
  </si>
  <si>
    <t>S3Q1_EXE_SUBMISSION_COUNT</t>
  </si>
  <si>
    <t>S4Q1_EXE_SUBMISSION_COUNT</t>
  </si>
  <si>
    <t>S5Q1_EXE_SUBMISSION_COUNT</t>
  </si>
  <si>
    <t>S6Q1_EXE_SUBMISSION_COUNT</t>
  </si>
  <si>
    <t>S7Q1_EXE_SUBMISSION_COUNT</t>
  </si>
  <si>
    <t>S8Q1_EXE_SUBMISSION_COUNT</t>
  </si>
  <si>
    <t>S9Q1_EXE_SUBMISSION_COUNT</t>
  </si>
  <si>
    <t>S10Q1_EXE_SUBMISSION_COUNT</t>
  </si>
  <si>
    <t>FE_EXE_SUBMISSION_COUNT</t>
  </si>
  <si>
    <t>FIRST_S2Q1_EXE_SUBMISSION</t>
  </si>
  <si>
    <t>FIRST_S3Q1_EXE_SUBMISSION</t>
  </si>
  <si>
    <t>FIRST_S4Q1_EXE_SUBMISSION</t>
  </si>
  <si>
    <t>FIRST_S5Q1_EXE_SUBMISSION</t>
  </si>
  <si>
    <t>FIRST_S6Q1_EXE_SUBMISSION</t>
  </si>
  <si>
    <t>FIRST_S7Q1_EXE_SUBMISSION</t>
  </si>
  <si>
    <t>FIRST_S8Q1_EXE_SUBMISSION</t>
  </si>
  <si>
    <t>FIRST_S9Q1_EXE_SUBMISSION</t>
  </si>
  <si>
    <t>FIRST_S10Q1_EXE_SUBMISSION</t>
  </si>
  <si>
    <t>FIRST_FE_EXE_SUBMISSION</t>
  </si>
  <si>
    <t>LAST_S2Q1_EXE_SUBMISSION</t>
  </si>
  <si>
    <t>LAST_S3Q1_EXE_SUBMISSION</t>
  </si>
  <si>
    <t>LAST_S4Q1_EXE_SUBMISSION</t>
  </si>
  <si>
    <t>LAST_S5Q1_EXE_SUBMISSION</t>
  </si>
  <si>
    <t>LAST_S6Q1_EXE_SUBMISSION</t>
  </si>
  <si>
    <t>LAST_S7Q1_EXE_SUBMISSION</t>
  </si>
  <si>
    <t>LAST_S8Q1_EXE_SUBMISSION</t>
  </si>
  <si>
    <t>LAST_S9Q1_EXE_SUBMISSION</t>
  </si>
  <si>
    <t>LAST_S10Q1_EXE_SUBMISSION</t>
  </si>
  <si>
    <t>LAST_FE_EXE_SUBMISSION</t>
  </si>
  <si>
    <t>AVG_RATING</t>
  </si>
  <si>
    <t>ACTIVITY_ORIENTED_INVESTMENT</t>
  </si>
  <si>
    <t>INTERACTION_ORIENTED_INVESTMENT</t>
  </si>
  <si>
    <t>COURSE_ACCESS_CONNECTION_ORIENTED_INVESTMENT</t>
  </si>
  <si>
    <t>COURSE_ACCESS_COUNT_ORIENTED_INVESTMENT</t>
  </si>
  <si>
    <t>ENGAGEMENT</t>
  </si>
  <si>
    <t>DIFFICULTY</t>
  </si>
  <si>
    <t>2022-01-17 01:13:53.842</t>
  </si>
  <si>
    <t>DIFF_RATING_S3Q1</t>
  </si>
  <si>
    <t>DIFF_RATING_S4Q1</t>
  </si>
  <si>
    <t>DIFF_RANKING_S4Q1</t>
  </si>
  <si>
    <t>DIFF_RATING_S5Q1</t>
  </si>
  <si>
    <t>DIFF_RATING_S6Q1</t>
  </si>
  <si>
    <t>DIFF_RATING_S7Q1</t>
  </si>
  <si>
    <t>DIFF_RATING_S8Q1</t>
  </si>
  <si>
    <t>DIFF_RATING_S9Q1</t>
  </si>
  <si>
    <t>DIFF_RATING_S10Q1</t>
  </si>
  <si>
    <t>DIFF_RATING_FINAL_EXAM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</si>
</sst>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29"/>
  <sheetViews>
    <sheetView tabSelected="1" zoomScale="90" zoomScaleNormal="90" workbookViewId="0">
      <selection activeCell="B1" sqref="B1"/>
    </sheetView>
  </sheetViews>
  <sheetFormatPr baseColWidth="10" defaultRowHeight="14.4" x14ac:dyDescent="0.3"/>
  <cols>
    <col min="1" max="1" width="30.77734375" customWidth="1"/>
    <col min="2" max="3" width="22.5546875" customWidth="1"/>
    <col min="4" max="4" width="23.21875" customWidth="1"/>
    <col min="5" max="5" width="26.33203125" customWidth="1"/>
    <col min="6" max="6" width="22.88671875" customWidth="1"/>
    <col min="7" max="7" width="28.77734375" customWidth="1"/>
    <col min="8" max="8" width="32.6640625" customWidth="1"/>
    <col min="9" max="9" width="21" customWidth="1"/>
    <col min="10" max="10" width="29.33203125" customWidth="1"/>
    <col min="12" max="12" width="22.21875" customWidth="1"/>
    <col min="13" max="13" width="25" customWidth="1"/>
    <col min="14" max="14" width="28.44140625" customWidth="1"/>
    <col min="15" max="15" width="27.5546875" customWidth="1"/>
    <col min="16" max="16" width="14.77734375" customWidth="1"/>
    <col min="21" max="21" width="17.33203125" customWidth="1"/>
    <col min="22" max="22" width="33.33203125" customWidth="1"/>
    <col min="23" max="23" width="26.44140625" customWidth="1"/>
    <col min="30" max="30" width="27.33203125" customWidth="1"/>
    <col min="31" max="31" width="28" customWidth="1"/>
    <col min="32" max="34" width="11.44140625" customWidth="1"/>
    <col min="36" max="37" width="11.44140625" customWidth="1"/>
    <col min="38" max="38" width="24.6640625" customWidth="1"/>
    <col min="39" max="39" width="26.33203125" customWidth="1"/>
    <col min="46" max="46" width="26.109375" customWidth="1"/>
    <col min="47" max="47" width="28.88671875" customWidth="1"/>
    <col min="54" max="54" width="27.33203125" customWidth="1"/>
    <col min="55" max="55" width="29.5546875" customWidth="1"/>
    <col min="56" max="58" width="11.88671875" customWidth="1"/>
    <col min="60" max="60" width="11.88671875" customWidth="1"/>
    <col min="61" max="61" width="9.109375" customWidth="1"/>
    <col min="62" max="62" width="26" customWidth="1"/>
    <col min="63" max="63" width="29" customWidth="1"/>
    <col min="64" max="66" width="10" customWidth="1"/>
    <col min="68" max="68" width="10" customWidth="1"/>
    <col min="69" max="69" width="11.6640625" customWidth="1"/>
    <col min="70" max="70" width="27.88671875" customWidth="1"/>
    <col min="71" max="71" width="26" customWidth="1"/>
    <col min="78" max="78" width="37.21875" customWidth="1"/>
    <col min="79" max="79" width="26.5546875" customWidth="1"/>
    <col min="86" max="86" width="27.88671875" customWidth="1"/>
    <col min="87" max="87" width="25.44140625" customWidth="1"/>
    <col min="88" max="88" width="34.21875" customWidth="1"/>
    <col min="94" max="94" width="30.6640625" customWidth="1"/>
    <col min="95" max="95" width="23.77734375" customWidth="1"/>
    <col min="97" max="97" width="16.77734375" customWidth="1"/>
    <col min="99" max="99" width="36.5546875" customWidth="1"/>
    <col min="100" max="100" width="43.109375" customWidth="1"/>
    <col min="101" max="101" width="30.6640625" customWidth="1"/>
    <col min="102" max="102" width="31.77734375" customWidth="1"/>
    <col min="103" max="103" width="17.88671875" customWidth="1"/>
  </cols>
  <sheetData>
    <row r="1" spans="1:104" x14ac:dyDescent="0.3">
      <c r="A1" s="1" t="s">
        <v>91</v>
      </c>
      <c r="B1" s="1" t="s">
        <v>92</v>
      </c>
      <c r="C1" s="1" t="s">
        <v>93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82</v>
      </c>
      <c r="J1" s="1" t="s">
        <v>83</v>
      </c>
      <c r="K1" s="1" t="s">
        <v>86</v>
      </c>
      <c r="L1" s="1" t="s">
        <v>85</v>
      </c>
      <c r="M1" s="1" t="s">
        <v>87</v>
      </c>
      <c r="N1" s="1" t="s">
        <v>88</v>
      </c>
      <c r="O1" s="1" t="s">
        <v>89</v>
      </c>
      <c r="P1" s="1" t="s">
        <v>94</v>
      </c>
      <c r="Q1" s="1" t="s">
        <v>90</v>
      </c>
      <c r="R1" s="1" t="s">
        <v>104</v>
      </c>
      <c r="S1" s="1" t="s">
        <v>85</v>
      </c>
      <c r="T1" s="2" t="s">
        <v>1459</v>
      </c>
      <c r="U1" s="1" t="s">
        <v>1468</v>
      </c>
      <c r="V1" s="1" t="s">
        <v>1478</v>
      </c>
      <c r="W1" s="1" t="s">
        <v>1488</v>
      </c>
      <c r="X1" s="1" t="s">
        <v>95</v>
      </c>
      <c r="Y1" s="1" t="s">
        <v>1506</v>
      </c>
      <c r="Z1" s="1" t="s">
        <v>105</v>
      </c>
      <c r="AA1" s="1" t="s">
        <v>85</v>
      </c>
      <c r="AB1" s="2" t="s">
        <v>1460</v>
      </c>
      <c r="AC1" s="1" t="s">
        <v>1469</v>
      </c>
      <c r="AD1" s="1" t="s">
        <v>1479</v>
      </c>
      <c r="AE1" s="1" t="s">
        <v>1489</v>
      </c>
      <c r="AF1" s="1" t="s">
        <v>96</v>
      </c>
      <c r="AG1" s="1" t="s">
        <v>1507</v>
      </c>
      <c r="AH1" s="1" t="s">
        <v>106</v>
      </c>
      <c r="AI1" s="1" t="s">
        <v>85</v>
      </c>
      <c r="AJ1" s="2" t="s">
        <v>1508</v>
      </c>
      <c r="AK1" s="1" t="s">
        <v>1470</v>
      </c>
      <c r="AL1" s="1" t="s">
        <v>1480</v>
      </c>
      <c r="AM1" s="1" t="s">
        <v>1490</v>
      </c>
      <c r="AN1" s="1" t="s">
        <v>97</v>
      </c>
      <c r="AO1" s="1" t="s">
        <v>1509</v>
      </c>
      <c r="AP1" s="1" t="s">
        <v>107</v>
      </c>
      <c r="AQ1" s="1" t="s">
        <v>85</v>
      </c>
      <c r="AR1" s="2" t="s">
        <v>1461</v>
      </c>
      <c r="AS1" s="1" t="s">
        <v>1471</v>
      </c>
      <c r="AT1" s="1" t="s">
        <v>1481</v>
      </c>
      <c r="AU1" s="1" t="s">
        <v>1491</v>
      </c>
      <c r="AV1" s="1" t="s">
        <v>98</v>
      </c>
      <c r="AW1" s="1" t="s">
        <v>1510</v>
      </c>
      <c r="AX1" s="1" t="s">
        <v>108</v>
      </c>
      <c r="AY1" s="1" t="s">
        <v>85</v>
      </c>
      <c r="AZ1" s="2" t="s">
        <v>1462</v>
      </c>
      <c r="BA1" s="1" t="s">
        <v>1472</v>
      </c>
      <c r="BB1" s="1" t="s">
        <v>1482</v>
      </c>
      <c r="BC1" s="1" t="s">
        <v>1492</v>
      </c>
      <c r="BD1" s="1" t="s">
        <v>99</v>
      </c>
      <c r="BE1" s="1" t="s">
        <v>1511</v>
      </c>
      <c r="BF1" s="1" t="s">
        <v>109</v>
      </c>
      <c r="BG1" s="1" t="s">
        <v>85</v>
      </c>
      <c r="BH1" s="2" t="s">
        <v>1463</v>
      </c>
      <c r="BI1" s="1" t="s">
        <v>1473</v>
      </c>
      <c r="BJ1" s="1" t="s">
        <v>1483</v>
      </c>
      <c r="BK1" s="1" t="s">
        <v>1493</v>
      </c>
      <c r="BL1" s="1" t="s">
        <v>100</v>
      </c>
      <c r="BM1" s="1" t="s">
        <v>1512</v>
      </c>
      <c r="BN1" s="1" t="s">
        <v>110</v>
      </c>
      <c r="BO1" s="1" t="s">
        <v>85</v>
      </c>
      <c r="BP1" s="2" t="s">
        <v>1464</v>
      </c>
      <c r="BQ1" s="1" t="s">
        <v>1474</v>
      </c>
      <c r="BR1" s="1" t="s">
        <v>1484</v>
      </c>
      <c r="BS1" s="1" t="s">
        <v>1494</v>
      </c>
      <c r="BT1" s="1" t="s">
        <v>101</v>
      </c>
      <c r="BU1" s="1" t="s">
        <v>1513</v>
      </c>
      <c r="BV1" s="1" t="s">
        <v>111</v>
      </c>
      <c r="BW1" s="1" t="s">
        <v>85</v>
      </c>
      <c r="BX1" s="2" t="s">
        <v>1465</v>
      </c>
      <c r="BY1" s="1" t="s">
        <v>1475</v>
      </c>
      <c r="BZ1" s="1" t="s">
        <v>1485</v>
      </c>
      <c r="CA1" s="1" t="s">
        <v>1495</v>
      </c>
      <c r="CB1" s="1" t="s">
        <v>102</v>
      </c>
      <c r="CC1" s="1" t="s">
        <v>1514</v>
      </c>
      <c r="CD1" s="1" t="s">
        <v>112</v>
      </c>
      <c r="CE1" s="1" t="s">
        <v>85</v>
      </c>
      <c r="CF1" s="2" t="s">
        <v>1466</v>
      </c>
      <c r="CG1" s="1" t="s">
        <v>1476</v>
      </c>
      <c r="CH1" s="1" t="s">
        <v>1486</v>
      </c>
      <c r="CI1" s="1" t="s">
        <v>1496</v>
      </c>
      <c r="CJ1" s="1" t="s">
        <v>103</v>
      </c>
      <c r="CK1" s="1" t="s">
        <v>1515</v>
      </c>
      <c r="CL1" s="1" t="s">
        <v>113</v>
      </c>
      <c r="CM1" s="1" t="s">
        <v>85</v>
      </c>
      <c r="CN1" s="2" t="s">
        <v>1467</v>
      </c>
      <c r="CO1" s="1" t="s">
        <v>1477</v>
      </c>
      <c r="CP1" s="1" t="s">
        <v>1487</v>
      </c>
      <c r="CQ1" s="1" t="s">
        <v>1497</v>
      </c>
      <c r="CR1" t="s">
        <v>1498</v>
      </c>
      <c r="CS1" s="1" t="s">
        <v>84</v>
      </c>
      <c r="CT1" s="1" t="s">
        <v>85</v>
      </c>
      <c r="CU1" s="1" t="s">
        <v>1499</v>
      </c>
      <c r="CV1" s="1" t="s">
        <v>1500</v>
      </c>
      <c r="CW1" s="1" t="s">
        <v>1501</v>
      </c>
      <c r="CX1" s="1" t="s">
        <v>1502</v>
      </c>
      <c r="CY1" s="1" t="s">
        <v>1503</v>
      </c>
      <c r="CZ1" s="1" t="s">
        <v>1504</v>
      </c>
    </row>
    <row r="2" spans="1:104" x14ac:dyDescent="0.3">
      <c r="A2" s="1" t="s">
        <v>6</v>
      </c>
      <c r="B2" s="1" t="s">
        <v>5</v>
      </c>
      <c r="C2" s="1" t="s">
        <v>10</v>
      </c>
      <c r="D2" s="1">
        <v>10</v>
      </c>
      <c r="E2" s="1">
        <v>662</v>
      </c>
      <c r="F2" s="1">
        <v>107</v>
      </c>
      <c r="G2" s="1" t="s">
        <v>12</v>
      </c>
      <c r="H2" s="1" t="s">
        <v>172</v>
      </c>
      <c r="I2" s="1">
        <v>2</v>
      </c>
      <c r="J2" s="1">
        <v>80</v>
      </c>
      <c r="K2" s="1">
        <f>RANK(J2,J2:J30)</f>
        <v>6</v>
      </c>
      <c r="L2" s="1">
        <v>29</v>
      </c>
      <c r="M2" s="1">
        <v>2</v>
      </c>
      <c r="N2" s="1" t="s">
        <v>300</v>
      </c>
      <c r="O2" s="1" t="s">
        <v>424</v>
      </c>
      <c r="P2" s="1">
        <v>0</v>
      </c>
      <c r="Q2" s="1">
        <f>P2-J2</f>
        <v>-80</v>
      </c>
      <c r="R2" s="1">
        <v>29</v>
      </c>
      <c r="S2" s="1">
        <v>29</v>
      </c>
      <c r="T2" s="1">
        <f>R2-K2</f>
        <v>23</v>
      </c>
      <c r="U2" s="1">
        <v>0</v>
      </c>
      <c r="V2" s="1" t="s">
        <v>4</v>
      </c>
      <c r="W2" s="1" t="s">
        <v>4</v>
      </c>
      <c r="X2" s="1">
        <v>0</v>
      </c>
      <c r="Y2" s="1">
        <f t="shared" ref="Y2:Y33" si="0">X2-P2</f>
        <v>0</v>
      </c>
      <c r="Z2" s="1">
        <v>29</v>
      </c>
      <c r="AA2" s="1">
        <v>29</v>
      </c>
      <c r="AB2" s="1">
        <f t="shared" ref="AB2:AB33" si="1">Z2-R2</f>
        <v>0</v>
      </c>
      <c r="AC2" s="1">
        <v>0</v>
      </c>
      <c r="AD2" s="1" t="s">
        <v>4</v>
      </c>
      <c r="AE2" s="1" t="s">
        <v>4</v>
      </c>
      <c r="AF2" s="1">
        <v>0</v>
      </c>
      <c r="AG2" s="1">
        <f t="shared" ref="AG2:AG33" si="2">AF2-X2</f>
        <v>0</v>
      </c>
      <c r="AH2" s="1">
        <v>29</v>
      </c>
      <c r="AI2" s="1">
        <v>29</v>
      </c>
      <c r="AJ2" s="1">
        <f t="shared" ref="AJ2:AJ33" si="3">AH2-Z2</f>
        <v>0</v>
      </c>
      <c r="AK2" s="1">
        <v>0</v>
      </c>
      <c r="AL2" s="1" t="s">
        <v>4</v>
      </c>
      <c r="AM2" s="1" t="s">
        <v>4</v>
      </c>
      <c r="AN2" s="1">
        <v>0</v>
      </c>
      <c r="AO2" s="1">
        <f t="shared" ref="AO2:AO33" si="4">AN2-AF2</f>
        <v>0</v>
      </c>
      <c r="AP2" s="1">
        <v>29</v>
      </c>
      <c r="AQ2" s="1">
        <v>29</v>
      </c>
      <c r="AR2" s="1">
        <f t="shared" ref="AR2:AR33" si="5">AP2-AH2</f>
        <v>0</v>
      </c>
      <c r="AS2" s="1">
        <v>0</v>
      </c>
      <c r="AT2" s="1" t="s">
        <v>4</v>
      </c>
      <c r="AU2" s="1" t="s">
        <v>4</v>
      </c>
      <c r="AV2" s="1">
        <v>0</v>
      </c>
      <c r="AW2" s="1">
        <f t="shared" ref="AW2:AW33" si="6">AV2-AN2</f>
        <v>0</v>
      </c>
      <c r="AX2" s="1">
        <v>29</v>
      </c>
      <c r="AY2" s="1">
        <v>29</v>
      </c>
      <c r="AZ2" s="1">
        <f t="shared" ref="AZ2:AZ33" si="7">AX2-AP2</f>
        <v>0</v>
      </c>
      <c r="BA2" s="1">
        <v>0</v>
      </c>
      <c r="BB2" s="1" t="s">
        <v>4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4</v>
      </c>
      <c r="BJ2" s="1" t="s">
        <v>4</v>
      </c>
      <c r="BK2" s="1" t="s">
        <v>4</v>
      </c>
      <c r="BL2" s="1" t="s">
        <v>4</v>
      </c>
      <c r="BM2" s="1" t="s">
        <v>4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>
        <v>0</v>
      </c>
      <c r="BU2" s="1">
        <f t="shared" ref="BU2:BU30" si="8">BT2-AV2</f>
        <v>0</v>
      </c>
      <c r="BV2" s="1">
        <v>29</v>
      </c>
      <c r="BW2" s="1">
        <v>29</v>
      </c>
      <c r="BX2" s="1">
        <f t="shared" ref="BX2:BX30" si="9">BV2-AX2</f>
        <v>0</v>
      </c>
      <c r="BY2" s="1">
        <v>0</v>
      </c>
      <c r="BZ2" s="1" t="s">
        <v>4</v>
      </c>
      <c r="CA2" s="1" t="s">
        <v>4</v>
      </c>
      <c r="CB2" s="1">
        <v>0</v>
      </c>
      <c r="CC2" s="1">
        <f t="shared" ref="CC2:CC33" si="10">CB2-BT2</f>
        <v>0</v>
      </c>
      <c r="CD2" s="1">
        <v>29</v>
      </c>
      <c r="CE2" s="1">
        <v>29</v>
      </c>
      <c r="CF2" s="1">
        <f t="shared" ref="CF2:CF33" si="11">CD2-BV2</f>
        <v>0</v>
      </c>
      <c r="CG2" s="1">
        <v>0</v>
      </c>
      <c r="CH2" s="1" t="s">
        <v>4</v>
      </c>
      <c r="CI2" s="1" t="s">
        <v>4</v>
      </c>
      <c r="CJ2" s="1" t="s">
        <v>4</v>
      </c>
      <c r="CK2" s="1" t="s">
        <v>4</v>
      </c>
      <c r="CL2" s="1" t="s">
        <v>4</v>
      </c>
      <c r="CM2" s="1" t="s">
        <v>4</v>
      </c>
      <c r="CN2" s="1" t="s">
        <v>4</v>
      </c>
      <c r="CO2" s="1" t="s">
        <v>4</v>
      </c>
      <c r="CP2" s="1" t="s">
        <v>4</v>
      </c>
      <c r="CQ2" s="1" t="s">
        <v>4</v>
      </c>
      <c r="CR2">
        <f t="shared" ref="CR2:CR30" si="12">SUM(J2,P2,X2,AF2,AN2,AV2,BT2,CB2)/8</f>
        <v>10</v>
      </c>
      <c r="CS2">
        <f t="shared" ref="CS2:CS30" si="13">ROUND(AVERAGE(K2,R2,Z2,AH2,AP2,AX2,BV2,CD2),0)</f>
        <v>26</v>
      </c>
      <c r="CT2" s="1">
        <v>29</v>
      </c>
      <c r="CU2">
        <f>100*(1/8)</f>
        <v>12.5</v>
      </c>
      <c r="CV2">
        <f>F2/MAX(F2:F30)*100</f>
        <v>20.037453183520597</v>
      </c>
      <c r="CW2">
        <f>E2/MAX(E2:E30)*100</f>
        <v>36.655592469545958</v>
      </c>
      <c r="CX2">
        <f>D2/MAX(D2:D30)*100</f>
        <v>55.555555555555557</v>
      </c>
      <c r="CY2">
        <f>AVERAGE(CV2,CW2,CX2)</f>
        <v>37.41620040287404</v>
      </c>
      <c r="CZ2" t="str">
        <f>IF(AND(CY2&gt;50,CR2&gt;50),"E+P+",IF(AND(CY2&gt;50,CR2&lt;50),"E+P-",IF(AND(CY2&lt;50,CR2&gt;50),"E-P+",IF(AND(CY2&lt;50,CR2&lt;50),"E-P-"))))</f>
        <v>E-P-</v>
      </c>
    </row>
    <row r="3" spans="1:104" x14ac:dyDescent="0.3">
      <c r="A3" s="1" t="s">
        <v>6</v>
      </c>
      <c r="B3" s="1" t="s">
        <v>5</v>
      </c>
      <c r="C3" s="1" t="s">
        <v>10</v>
      </c>
      <c r="D3" s="1">
        <v>7</v>
      </c>
      <c r="E3" s="1">
        <v>132</v>
      </c>
      <c r="F3" s="1">
        <v>98</v>
      </c>
      <c r="G3" s="1" t="s">
        <v>13</v>
      </c>
      <c r="H3" s="1" t="s">
        <v>173</v>
      </c>
      <c r="I3" s="1">
        <v>3</v>
      </c>
      <c r="J3" s="1">
        <v>80</v>
      </c>
      <c r="K3" s="1">
        <f>RANK(J3,J2:J30)</f>
        <v>6</v>
      </c>
      <c r="L3" s="1">
        <v>29</v>
      </c>
      <c r="M3" s="1">
        <v>2</v>
      </c>
      <c r="N3" s="1" t="s">
        <v>301</v>
      </c>
      <c r="O3" s="1" t="s">
        <v>425</v>
      </c>
      <c r="P3" s="1">
        <v>100</v>
      </c>
      <c r="Q3" s="1">
        <f t="shared" ref="Q3:Q66" si="14">P3-J3</f>
        <v>20</v>
      </c>
      <c r="R3" s="1">
        <f>RANK(P3,P2:P30)</f>
        <v>1</v>
      </c>
      <c r="S3" s="1">
        <v>29</v>
      </c>
      <c r="T3" s="1">
        <f t="shared" ref="T3:T66" si="15">R3-K3</f>
        <v>-5</v>
      </c>
      <c r="U3" s="1">
        <v>1</v>
      </c>
      <c r="V3" s="1" t="s">
        <v>1297</v>
      </c>
      <c r="W3" s="1" t="s">
        <v>1297</v>
      </c>
      <c r="X3" s="1">
        <v>0</v>
      </c>
      <c r="Y3" s="1">
        <f t="shared" si="0"/>
        <v>-100</v>
      </c>
      <c r="Z3" s="1">
        <v>29</v>
      </c>
      <c r="AA3" s="1">
        <v>29</v>
      </c>
      <c r="AB3" s="1">
        <f t="shared" si="1"/>
        <v>28</v>
      </c>
      <c r="AC3" s="1">
        <v>0</v>
      </c>
      <c r="AD3" s="1" t="s">
        <v>4</v>
      </c>
      <c r="AE3" s="1" t="s">
        <v>4</v>
      </c>
      <c r="AF3" s="1">
        <v>0</v>
      </c>
      <c r="AG3" s="1">
        <f t="shared" si="2"/>
        <v>0</v>
      </c>
      <c r="AH3" s="1">
        <v>29</v>
      </c>
      <c r="AI3" s="1">
        <v>29</v>
      </c>
      <c r="AJ3" s="1">
        <f t="shared" si="3"/>
        <v>0</v>
      </c>
      <c r="AK3" s="1">
        <v>0</v>
      </c>
      <c r="AL3" s="1" t="s">
        <v>4</v>
      </c>
      <c r="AM3" s="1" t="s">
        <v>4</v>
      </c>
      <c r="AN3" s="1">
        <v>0</v>
      </c>
      <c r="AO3" s="1">
        <f t="shared" si="4"/>
        <v>0</v>
      </c>
      <c r="AP3" s="1">
        <v>29</v>
      </c>
      <c r="AQ3" s="1">
        <v>29</v>
      </c>
      <c r="AR3" s="1">
        <f t="shared" si="5"/>
        <v>0</v>
      </c>
      <c r="AS3" s="1">
        <v>0</v>
      </c>
      <c r="AT3" s="1" t="s">
        <v>4</v>
      </c>
      <c r="AU3" s="1" t="s">
        <v>4</v>
      </c>
      <c r="AV3" s="1">
        <v>0</v>
      </c>
      <c r="AW3" s="1">
        <f t="shared" si="6"/>
        <v>0</v>
      </c>
      <c r="AX3" s="1">
        <v>29</v>
      </c>
      <c r="AY3" s="1">
        <v>29</v>
      </c>
      <c r="AZ3" s="1">
        <f t="shared" si="7"/>
        <v>0</v>
      </c>
      <c r="BA3" s="1">
        <v>0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>
        <v>0</v>
      </c>
      <c r="BU3" s="1">
        <f t="shared" si="8"/>
        <v>0</v>
      </c>
      <c r="BV3" s="1">
        <v>29</v>
      </c>
      <c r="BW3" s="1">
        <v>29</v>
      </c>
      <c r="BX3" s="1">
        <f t="shared" si="9"/>
        <v>0</v>
      </c>
      <c r="BY3" s="1">
        <v>0</v>
      </c>
      <c r="BZ3" s="1" t="s">
        <v>4</v>
      </c>
      <c r="CA3" s="1" t="s">
        <v>4</v>
      </c>
      <c r="CB3" s="1">
        <v>0</v>
      </c>
      <c r="CC3" s="1">
        <f t="shared" si="10"/>
        <v>0</v>
      </c>
      <c r="CD3" s="1">
        <v>29</v>
      </c>
      <c r="CE3" s="1">
        <v>29</v>
      </c>
      <c r="CF3" s="1">
        <f t="shared" si="11"/>
        <v>0</v>
      </c>
      <c r="CG3" s="1">
        <v>0</v>
      </c>
      <c r="CH3" s="1" t="s">
        <v>4</v>
      </c>
      <c r="CI3" s="1" t="s">
        <v>4</v>
      </c>
      <c r="CJ3" s="1" t="s">
        <v>4</v>
      </c>
      <c r="CK3" s="1" t="s">
        <v>4</v>
      </c>
      <c r="CL3" s="1" t="s">
        <v>4</v>
      </c>
      <c r="CM3" s="1" t="s">
        <v>4</v>
      </c>
      <c r="CN3" s="1" t="s">
        <v>4</v>
      </c>
      <c r="CO3" s="1" t="s">
        <v>4</v>
      </c>
      <c r="CP3" s="1" t="s">
        <v>4</v>
      </c>
      <c r="CQ3" s="1" t="s">
        <v>4</v>
      </c>
      <c r="CR3">
        <f t="shared" si="12"/>
        <v>22.5</v>
      </c>
      <c r="CS3">
        <f t="shared" si="13"/>
        <v>23</v>
      </c>
      <c r="CT3" s="1">
        <v>29</v>
      </c>
      <c r="CU3">
        <f>100*2/8</f>
        <v>25</v>
      </c>
      <c r="CV3">
        <f>F3/MAX(F2:F30)*100</f>
        <v>18.352059925093634</v>
      </c>
      <c r="CW3">
        <f>E3/MAX(E2:E30)*100</f>
        <v>7.3089700996677749</v>
      </c>
      <c r="CX3">
        <f>D3/MAX(D2:D30)*100</f>
        <v>38.888888888888893</v>
      </c>
      <c r="CY3">
        <f>AVERAGE(CV3,CW3,CX3)</f>
        <v>21.516639637883433</v>
      </c>
      <c r="CZ3" t="str">
        <f t="shared" ref="CZ3:CZ66" si="16">IF(AND(CY3&gt;50,CR3&gt;50),"E+P+",IF(AND(CY3&gt;50,CR3&lt;50),"E+P-",IF(AND(CY3&lt;50,CR3&gt;50),"E-P+",IF(AND(CY3&lt;50,CR3&lt;50),"E-P-"))))</f>
        <v>E-P-</v>
      </c>
    </row>
    <row r="4" spans="1:104" x14ac:dyDescent="0.3">
      <c r="A4" s="1" t="s">
        <v>6</v>
      </c>
      <c r="B4" s="1" t="s">
        <v>5</v>
      </c>
      <c r="C4" s="1" t="s">
        <v>10</v>
      </c>
      <c r="D4" s="1">
        <v>8</v>
      </c>
      <c r="E4" s="1">
        <v>935</v>
      </c>
      <c r="F4" s="1">
        <v>229</v>
      </c>
      <c r="G4" s="1" t="s">
        <v>14</v>
      </c>
      <c r="H4" s="1" t="s">
        <v>174</v>
      </c>
      <c r="I4" s="1">
        <v>8</v>
      </c>
      <c r="J4" s="1">
        <v>80</v>
      </c>
      <c r="K4" s="1">
        <f>RANK(J4,J2:J30)</f>
        <v>6</v>
      </c>
      <c r="L4" s="1">
        <v>29</v>
      </c>
      <c r="M4" s="1">
        <v>6</v>
      </c>
      <c r="N4" s="1" t="s">
        <v>302</v>
      </c>
      <c r="O4" s="1" t="s">
        <v>426</v>
      </c>
      <c r="P4" s="1">
        <v>70</v>
      </c>
      <c r="Q4" s="1">
        <f t="shared" si="14"/>
        <v>-10</v>
      </c>
      <c r="R4" s="1">
        <f>RANK(P4,P2:P30)</f>
        <v>26</v>
      </c>
      <c r="S4" s="1">
        <v>29</v>
      </c>
      <c r="T4" s="1">
        <f t="shared" si="15"/>
        <v>20</v>
      </c>
      <c r="U4" s="1">
        <v>1</v>
      </c>
      <c r="V4" s="1" t="s">
        <v>1298</v>
      </c>
      <c r="W4" s="1" t="s">
        <v>1298</v>
      </c>
      <c r="X4" s="1">
        <v>100</v>
      </c>
      <c r="Y4" s="1">
        <f t="shared" si="0"/>
        <v>30</v>
      </c>
      <c r="Z4" s="1">
        <f>RANK(X4,X2:X30)</f>
        <v>1</v>
      </c>
      <c r="AA4" s="1">
        <v>29</v>
      </c>
      <c r="AB4" s="1">
        <f t="shared" si="1"/>
        <v>-25</v>
      </c>
      <c r="AC4" s="1">
        <v>1</v>
      </c>
      <c r="AD4" s="1" t="s">
        <v>1152</v>
      </c>
      <c r="AE4" s="1" t="s">
        <v>1152</v>
      </c>
      <c r="AF4" s="1">
        <v>80</v>
      </c>
      <c r="AG4" s="1">
        <f t="shared" si="2"/>
        <v>-20</v>
      </c>
      <c r="AH4" s="1">
        <f>RANK(AF4,AF2:AF30)</f>
        <v>9</v>
      </c>
      <c r="AI4" s="1">
        <v>29</v>
      </c>
      <c r="AJ4" s="1">
        <f t="shared" si="3"/>
        <v>8</v>
      </c>
      <c r="AK4" s="1">
        <v>1</v>
      </c>
      <c r="AL4" s="1" t="s">
        <v>1041</v>
      </c>
      <c r="AM4" s="1" t="s">
        <v>1041</v>
      </c>
      <c r="AN4" s="1">
        <v>88.89</v>
      </c>
      <c r="AO4" s="1">
        <f t="shared" si="4"/>
        <v>8.89</v>
      </c>
      <c r="AP4" s="1">
        <f>RANK(AN4,AN2:AN30)</f>
        <v>1</v>
      </c>
      <c r="AQ4" s="1">
        <v>29</v>
      </c>
      <c r="AR4" s="1">
        <f t="shared" si="5"/>
        <v>-8</v>
      </c>
      <c r="AS4" s="1">
        <v>1</v>
      </c>
      <c r="AT4" s="1" t="s">
        <v>931</v>
      </c>
      <c r="AU4" s="1" t="s">
        <v>931</v>
      </c>
      <c r="AV4" s="1">
        <v>0</v>
      </c>
      <c r="AW4" s="1">
        <f t="shared" si="6"/>
        <v>-88.89</v>
      </c>
      <c r="AX4" s="1">
        <v>29</v>
      </c>
      <c r="AY4" s="1">
        <v>29</v>
      </c>
      <c r="AZ4" s="1">
        <f t="shared" si="7"/>
        <v>28</v>
      </c>
      <c r="BA4" s="1">
        <v>0</v>
      </c>
      <c r="BB4" s="1" t="s">
        <v>4</v>
      </c>
      <c r="BC4" s="1" t="s">
        <v>4</v>
      </c>
      <c r="BD4" s="1" t="s">
        <v>4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4</v>
      </c>
      <c r="BK4" s="1" t="s">
        <v>4</v>
      </c>
      <c r="BL4" s="1" t="s">
        <v>4</v>
      </c>
      <c r="BM4" s="1" t="s">
        <v>4</v>
      </c>
      <c r="BN4" s="1" t="s">
        <v>4</v>
      </c>
      <c r="BO4" s="1" t="s">
        <v>4</v>
      </c>
      <c r="BP4" s="1" t="s">
        <v>4</v>
      </c>
      <c r="BQ4" s="1" t="s">
        <v>4</v>
      </c>
      <c r="BR4" s="1" t="s">
        <v>4</v>
      </c>
      <c r="BS4" s="1" t="s">
        <v>4</v>
      </c>
      <c r="BT4" s="1">
        <v>0</v>
      </c>
      <c r="BU4" s="1">
        <f t="shared" si="8"/>
        <v>0</v>
      </c>
      <c r="BV4" s="1">
        <v>29</v>
      </c>
      <c r="BW4" s="1">
        <v>29</v>
      </c>
      <c r="BX4" s="1">
        <f t="shared" si="9"/>
        <v>0</v>
      </c>
      <c r="BY4" s="1">
        <v>0</v>
      </c>
      <c r="BZ4" s="1" t="s">
        <v>4</v>
      </c>
      <c r="CA4" s="1" t="s">
        <v>4</v>
      </c>
      <c r="CB4" s="1">
        <v>0</v>
      </c>
      <c r="CC4" s="1">
        <f t="shared" si="10"/>
        <v>0</v>
      </c>
      <c r="CD4" s="1">
        <v>29</v>
      </c>
      <c r="CE4" s="1">
        <v>29</v>
      </c>
      <c r="CF4" s="1">
        <f t="shared" si="11"/>
        <v>0</v>
      </c>
      <c r="CG4" s="1">
        <v>0</v>
      </c>
      <c r="CH4" s="1" t="s">
        <v>4</v>
      </c>
      <c r="CI4" s="1" t="s">
        <v>4</v>
      </c>
      <c r="CJ4" s="1" t="s">
        <v>4</v>
      </c>
      <c r="CK4" s="1" t="s">
        <v>4</v>
      </c>
      <c r="CL4" s="1" t="s">
        <v>4</v>
      </c>
      <c r="CM4" s="1" t="s">
        <v>4</v>
      </c>
      <c r="CN4" s="1" t="s">
        <v>4</v>
      </c>
      <c r="CO4" s="1" t="s">
        <v>4</v>
      </c>
      <c r="CP4" s="1" t="s">
        <v>4</v>
      </c>
      <c r="CQ4" s="1" t="s">
        <v>4</v>
      </c>
      <c r="CR4">
        <f t="shared" si="12"/>
        <v>52.361249999999998</v>
      </c>
      <c r="CS4">
        <f t="shared" si="13"/>
        <v>16</v>
      </c>
      <c r="CT4" s="1">
        <v>29</v>
      </c>
      <c r="CU4">
        <f>100*5/8</f>
        <v>62.5</v>
      </c>
      <c r="CV4">
        <f>F4/MAX(F2:F30)*100</f>
        <v>42.883895131086142</v>
      </c>
      <c r="CW4">
        <f>E4/MAX(E2:E30)*100</f>
        <v>51.771871539313395</v>
      </c>
      <c r="CX4">
        <f>D4/MAX(D2:D30)*100</f>
        <v>44.444444444444443</v>
      </c>
      <c r="CY4">
        <f t="shared" ref="CY4:CY66" si="17">AVERAGE(CV4,CW4,CX4)</f>
        <v>46.366737038281336</v>
      </c>
      <c r="CZ4" t="str">
        <f t="shared" si="16"/>
        <v>E-P+</v>
      </c>
    </row>
    <row r="5" spans="1:104" x14ac:dyDescent="0.3">
      <c r="A5" s="1" t="s">
        <v>6</v>
      </c>
      <c r="B5" s="1" t="s">
        <v>5</v>
      </c>
      <c r="C5" s="1" t="s">
        <v>10</v>
      </c>
      <c r="D5" s="1">
        <v>18</v>
      </c>
      <c r="E5" s="1">
        <v>1560</v>
      </c>
      <c r="F5" s="1">
        <v>534</v>
      </c>
      <c r="G5" s="1" t="s">
        <v>15</v>
      </c>
      <c r="H5" s="1" t="s">
        <v>175</v>
      </c>
      <c r="I5" s="1">
        <v>10</v>
      </c>
      <c r="J5" s="1">
        <v>70</v>
      </c>
      <c r="K5" s="1">
        <f>RANK(J5,J2:J30)</f>
        <v>25</v>
      </c>
      <c r="L5" s="1">
        <v>29</v>
      </c>
      <c r="M5" s="1">
        <v>2</v>
      </c>
      <c r="N5" s="1" t="s">
        <v>303</v>
      </c>
      <c r="O5" s="1" t="s">
        <v>427</v>
      </c>
      <c r="P5" s="1">
        <v>90</v>
      </c>
      <c r="Q5" s="1">
        <f t="shared" si="14"/>
        <v>20</v>
      </c>
      <c r="R5" s="1">
        <f>RANK(P5,P2:P30)</f>
        <v>15</v>
      </c>
      <c r="S5" s="1">
        <v>29</v>
      </c>
      <c r="T5" s="1">
        <f t="shared" si="15"/>
        <v>-10</v>
      </c>
      <c r="U5" s="1">
        <v>1</v>
      </c>
      <c r="V5" s="1" t="s">
        <v>1299</v>
      </c>
      <c r="W5" s="1" t="s">
        <v>1299</v>
      </c>
      <c r="X5" s="1">
        <v>85</v>
      </c>
      <c r="Y5" s="1">
        <f t="shared" si="0"/>
        <v>-5</v>
      </c>
      <c r="Z5" s="1">
        <f>RANK(X5,X2:X30)</f>
        <v>16</v>
      </c>
      <c r="AA5" s="1">
        <v>29</v>
      </c>
      <c r="AB5" s="1">
        <f t="shared" si="1"/>
        <v>1</v>
      </c>
      <c r="AC5" s="1">
        <v>1</v>
      </c>
      <c r="AD5" s="1" t="s">
        <v>1153</v>
      </c>
      <c r="AE5" s="1" t="s">
        <v>1153</v>
      </c>
      <c r="AF5" s="1">
        <v>100</v>
      </c>
      <c r="AG5" s="1">
        <f t="shared" si="2"/>
        <v>15</v>
      </c>
      <c r="AH5" s="1">
        <f>RANK(AF5,AF2:AF30)</f>
        <v>1</v>
      </c>
      <c r="AI5" s="1">
        <v>29</v>
      </c>
      <c r="AJ5" s="1">
        <f t="shared" si="3"/>
        <v>-15</v>
      </c>
      <c r="AK5" s="1">
        <v>1</v>
      </c>
      <c r="AL5" s="1" t="s">
        <v>1042</v>
      </c>
      <c r="AM5" s="1" t="s">
        <v>1042</v>
      </c>
      <c r="AN5" s="1">
        <v>77.78</v>
      </c>
      <c r="AO5" s="1">
        <f t="shared" si="4"/>
        <v>-22.22</v>
      </c>
      <c r="AP5" s="1">
        <f>RANK(AN5,AN2:AN30)</f>
        <v>3</v>
      </c>
      <c r="AQ5" s="1">
        <v>29</v>
      </c>
      <c r="AR5" s="1">
        <f t="shared" si="5"/>
        <v>2</v>
      </c>
      <c r="AS5" s="1">
        <v>2</v>
      </c>
      <c r="AT5" s="1" t="s">
        <v>932</v>
      </c>
      <c r="AU5" s="1" t="s">
        <v>999</v>
      </c>
      <c r="AV5" s="1">
        <v>90</v>
      </c>
      <c r="AW5" s="1">
        <f t="shared" si="6"/>
        <v>12.219999999999999</v>
      </c>
      <c r="AX5" s="1">
        <f>RANK(AV5,AV2:AV30)</f>
        <v>5</v>
      </c>
      <c r="AY5" s="1">
        <v>29</v>
      </c>
      <c r="AZ5" s="1">
        <f t="shared" si="7"/>
        <v>2</v>
      </c>
      <c r="BA5" s="1">
        <v>1</v>
      </c>
      <c r="BB5" s="1" t="s">
        <v>847</v>
      </c>
      <c r="BC5" s="1" t="s">
        <v>847</v>
      </c>
      <c r="BD5" s="1" t="s">
        <v>4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4</v>
      </c>
      <c r="BK5" s="1" t="s">
        <v>4</v>
      </c>
      <c r="BL5" s="1" t="s">
        <v>4</v>
      </c>
      <c r="BM5" s="1" t="s">
        <v>4</v>
      </c>
      <c r="BN5" s="1" t="s">
        <v>4</v>
      </c>
      <c r="BO5" s="1" t="s">
        <v>4</v>
      </c>
      <c r="BP5" s="1" t="s">
        <v>4</v>
      </c>
      <c r="BQ5" s="1" t="s">
        <v>4</v>
      </c>
      <c r="BR5" s="1" t="s">
        <v>4</v>
      </c>
      <c r="BS5" s="1" t="s">
        <v>4</v>
      </c>
      <c r="BT5" s="1">
        <v>60</v>
      </c>
      <c r="BU5" s="1">
        <f t="shared" si="8"/>
        <v>-30</v>
      </c>
      <c r="BV5" s="1">
        <f>RANK(BT5,BT2:BT30)</f>
        <v>7</v>
      </c>
      <c r="BW5" s="1">
        <v>29</v>
      </c>
      <c r="BX5" s="1">
        <f t="shared" si="9"/>
        <v>2</v>
      </c>
      <c r="BY5" s="1">
        <v>1</v>
      </c>
      <c r="BZ5" s="1" t="s">
        <v>632</v>
      </c>
      <c r="CA5" s="1" t="s">
        <v>632</v>
      </c>
      <c r="CB5" s="1">
        <v>100</v>
      </c>
      <c r="CC5" s="1">
        <f t="shared" si="10"/>
        <v>40</v>
      </c>
      <c r="CD5" s="1">
        <f>RANK(CB5,CB2:CB30)</f>
        <v>1</v>
      </c>
      <c r="CE5" s="1">
        <v>29</v>
      </c>
      <c r="CF5" s="1">
        <f t="shared" si="11"/>
        <v>-6</v>
      </c>
      <c r="CG5" s="1">
        <v>1</v>
      </c>
      <c r="CH5" s="1" t="s">
        <v>564</v>
      </c>
      <c r="CI5" s="1" t="s">
        <v>564</v>
      </c>
      <c r="CJ5" s="1" t="s">
        <v>4</v>
      </c>
      <c r="CK5" s="1" t="s">
        <v>4</v>
      </c>
      <c r="CL5" s="1" t="s">
        <v>4</v>
      </c>
      <c r="CM5" s="1" t="s">
        <v>4</v>
      </c>
      <c r="CN5" s="1" t="s">
        <v>4</v>
      </c>
      <c r="CO5" s="1" t="s">
        <v>4</v>
      </c>
      <c r="CP5" s="1" t="s">
        <v>4</v>
      </c>
      <c r="CQ5" s="1" t="s">
        <v>4</v>
      </c>
      <c r="CR5">
        <f t="shared" si="12"/>
        <v>84.097499999999997</v>
      </c>
      <c r="CS5">
        <f t="shared" si="13"/>
        <v>9</v>
      </c>
      <c r="CT5" s="1">
        <v>29</v>
      </c>
      <c r="CU5">
        <f>100*8/8</f>
        <v>100</v>
      </c>
      <c r="CV5">
        <f>F5/MAX(F2:F30)*100</f>
        <v>100</v>
      </c>
      <c r="CW5">
        <f>E5/MAX(E2:E30)*100</f>
        <v>86.378737541528238</v>
      </c>
      <c r="CX5">
        <f>D5/MAX(D2:D30)*100</f>
        <v>100</v>
      </c>
      <c r="CY5">
        <f t="shared" si="17"/>
        <v>95.459579180509422</v>
      </c>
      <c r="CZ5" t="str">
        <f t="shared" si="16"/>
        <v>E+P+</v>
      </c>
    </row>
    <row r="6" spans="1:104" x14ac:dyDescent="0.3">
      <c r="A6" s="1" t="s">
        <v>6</v>
      </c>
      <c r="B6" s="1" t="s">
        <v>5</v>
      </c>
      <c r="C6" s="1" t="s">
        <v>10</v>
      </c>
      <c r="D6" s="1">
        <v>8</v>
      </c>
      <c r="E6" s="1">
        <v>687</v>
      </c>
      <c r="F6" s="1">
        <v>156</v>
      </c>
      <c r="G6" s="1" t="s">
        <v>16</v>
      </c>
      <c r="H6" s="1" t="s">
        <v>176</v>
      </c>
      <c r="I6" s="1">
        <v>4</v>
      </c>
      <c r="J6" s="1">
        <v>80</v>
      </c>
      <c r="K6" s="1">
        <f>RANK(J6,J2:J30)</f>
        <v>6</v>
      </c>
      <c r="L6" s="1">
        <v>29</v>
      </c>
      <c r="M6" s="1">
        <v>2</v>
      </c>
      <c r="N6" s="1" t="s">
        <v>304</v>
      </c>
      <c r="O6" s="1" t="s">
        <v>428</v>
      </c>
      <c r="P6" s="1">
        <v>100</v>
      </c>
      <c r="Q6" s="1">
        <f t="shared" si="14"/>
        <v>20</v>
      </c>
      <c r="R6" s="1">
        <f>RANK(P6,P2:P30)</f>
        <v>1</v>
      </c>
      <c r="S6" s="1">
        <v>29</v>
      </c>
      <c r="T6" s="1">
        <f t="shared" si="15"/>
        <v>-5</v>
      </c>
      <c r="U6" s="1">
        <v>1</v>
      </c>
      <c r="V6" s="1" t="s">
        <v>1300</v>
      </c>
      <c r="W6" s="1" t="s">
        <v>1300</v>
      </c>
      <c r="X6" s="1">
        <v>85</v>
      </c>
      <c r="Y6" s="1">
        <f t="shared" si="0"/>
        <v>-15</v>
      </c>
      <c r="Z6" s="1">
        <f>RANK(X6,X2:X30)</f>
        <v>16</v>
      </c>
      <c r="AA6" s="1">
        <v>29</v>
      </c>
      <c r="AB6" s="1">
        <f t="shared" si="1"/>
        <v>15</v>
      </c>
      <c r="AC6" s="1">
        <v>1</v>
      </c>
      <c r="AD6" s="1" t="s">
        <v>1154</v>
      </c>
      <c r="AE6" s="1" t="s">
        <v>1154</v>
      </c>
      <c r="AF6" s="1">
        <v>0</v>
      </c>
      <c r="AG6" s="1">
        <f t="shared" si="2"/>
        <v>-85</v>
      </c>
      <c r="AH6" s="1">
        <v>29</v>
      </c>
      <c r="AI6" s="1">
        <v>29</v>
      </c>
      <c r="AJ6" s="1">
        <f t="shared" si="3"/>
        <v>13</v>
      </c>
      <c r="AK6" s="1">
        <v>0</v>
      </c>
      <c r="AL6" s="1" t="s">
        <v>4</v>
      </c>
      <c r="AM6" s="1" t="s">
        <v>4</v>
      </c>
      <c r="AN6" s="1">
        <v>0</v>
      </c>
      <c r="AO6" s="1">
        <f t="shared" si="4"/>
        <v>0</v>
      </c>
      <c r="AP6" s="1">
        <v>29</v>
      </c>
      <c r="AQ6" s="1">
        <v>29</v>
      </c>
      <c r="AR6" s="1">
        <f t="shared" si="5"/>
        <v>0</v>
      </c>
      <c r="AS6" s="1">
        <v>0</v>
      </c>
      <c r="AT6" s="1" t="s">
        <v>4</v>
      </c>
      <c r="AU6" s="1" t="s">
        <v>4</v>
      </c>
      <c r="AV6" s="1">
        <v>0</v>
      </c>
      <c r="AW6" s="1">
        <f t="shared" si="6"/>
        <v>0</v>
      </c>
      <c r="AX6" s="1">
        <v>29</v>
      </c>
      <c r="AY6" s="1">
        <v>29</v>
      </c>
      <c r="AZ6" s="1">
        <f t="shared" si="7"/>
        <v>0</v>
      </c>
      <c r="BA6" s="1">
        <v>0</v>
      </c>
      <c r="BB6" s="1" t="s">
        <v>4</v>
      </c>
      <c r="BC6" s="1" t="s">
        <v>4</v>
      </c>
      <c r="BD6" s="1" t="s">
        <v>4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4</v>
      </c>
      <c r="BK6" s="1" t="s">
        <v>4</v>
      </c>
      <c r="BL6" s="1" t="s">
        <v>4</v>
      </c>
      <c r="BM6" s="1" t="s">
        <v>4</v>
      </c>
      <c r="BN6" s="1" t="s">
        <v>4</v>
      </c>
      <c r="BO6" s="1" t="s">
        <v>4</v>
      </c>
      <c r="BP6" s="1" t="s">
        <v>4</v>
      </c>
      <c r="BQ6" s="1" t="s">
        <v>4</v>
      </c>
      <c r="BR6" s="1" t="s">
        <v>4</v>
      </c>
      <c r="BS6" s="1" t="s">
        <v>4</v>
      </c>
      <c r="BT6" s="1">
        <v>0</v>
      </c>
      <c r="BU6" s="1">
        <f t="shared" si="8"/>
        <v>0</v>
      </c>
      <c r="BV6" s="1">
        <v>29</v>
      </c>
      <c r="BW6" s="1">
        <v>29</v>
      </c>
      <c r="BX6" s="1">
        <f t="shared" si="9"/>
        <v>0</v>
      </c>
      <c r="BY6" s="1">
        <v>0</v>
      </c>
      <c r="BZ6" s="1" t="s">
        <v>4</v>
      </c>
      <c r="CA6" s="1" t="s">
        <v>4</v>
      </c>
      <c r="CB6" s="1">
        <v>0</v>
      </c>
      <c r="CC6" s="1">
        <f t="shared" si="10"/>
        <v>0</v>
      </c>
      <c r="CD6" s="1">
        <v>29</v>
      </c>
      <c r="CE6" s="1">
        <v>29</v>
      </c>
      <c r="CF6" s="1">
        <f t="shared" si="11"/>
        <v>0</v>
      </c>
      <c r="CG6" s="1">
        <v>0</v>
      </c>
      <c r="CH6" s="1" t="s">
        <v>4</v>
      </c>
      <c r="CI6" s="1" t="s">
        <v>4</v>
      </c>
      <c r="CJ6" s="1" t="s">
        <v>4</v>
      </c>
      <c r="CK6" s="1" t="s">
        <v>4</v>
      </c>
      <c r="CL6" s="1" t="s">
        <v>4</v>
      </c>
      <c r="CM6" s="1" t="s">
        <v>4</v>
      </c>
      <c r="CN6" s="1" t="s">
        <v>4</v>
      </c>
      <c r="CO6" s="1" t="s">
        <v>4</v>
      </c>
      <c r="CP6" s="1" t="s">
        <v>4</v>
      </c>
      <c r="CQ6" s="1" t="s">
        <v>4</v>
      </c>
      <c r="CR6">
        <f t="shared" si="12"/>
        <v>33.125</v>
      </c>
      <c r="CS6">
        <f t="shared" si="13"/>
        <v>21</v>
      </c>
      <c r="CT6" s="1">
        <v>29</v>
      </c>
      <c r="CU6">
        <f>100*3/8</f>
        <v>37.5</v>
      </c>
      <c r="CV6">
        <f>F6/MAX(F2:F30)*100</f>
        <v>29.213483146067414</v>
      </c>
      <c r="CW6">
        <f>E6/MAX(E2:E30)*100</f>
        <v>38.03986710963455</v>
      </c>
      <c r="CX6">
        <f>D6/MAX(D2:D30)*100</f>
        <v>44.444444444444443</v>
      </c>
      <c r="CY6">
        <f t="shared" si="17"/>
        <v>37.232598233382134</v>
      </c>
      <c r="CZ6" t="str">
        <f t="shared" si="16"/>
        <v>E-P-</v>
      </c>
    </row>
    <row r="7" spans="1:104" x14ac:dyDescent="0.3">
      <c r="A7" s="1" t="s">
        <v>6</v>
      </c>
      <c r="B7" s="1" t="s">
        <v>5</v>
      </c>
      <c r="C7" s="1" t="s">
        <v>10</v>
      </c>
      <c r="D7" s="1">
        <v>10</v>
      </c>
      <c r="E7" s="1">
        <v>1615</v>
      </c>
      <c r="F7" s="1">
        <v>278</v>
      </c>
      <c r="G7" s="1" t="s">
        <v>17</v>
      </c>
      <c r="H7" s="1" t="s">
        <v>177</v>
      </c>
      <c r="I7" s="1">
        <v>8</v>
      </c>
      <c r="J7" s="1">
        <v>80</v>
      </c>
      <c r="K7" s="1">
        <f>RANK(J7,J2:J30)</f>
        <v>6</v>
      </c>
      <c r="L7" s="1">
        <v>29</v>
      </c>
      <c r="M7" s="1">
        <v>2</v>
      </c>
      <c r="N7" s="1" t="s">
        <v>305</v>
      </c>
      <c r="O7" s="1" t="s">
        <v>429</v>
      </c>
      <c r="P7" s="1">
        <v>100</v>
      </c>
      <c r="Q7" s="1">
        <f t="shared" si="14"/>
        <v>20</v>
      </c>
      <c r="R7" s="1">
        <f>RANK(P7,P2:P30)</f>
        <v>1</v>
      </c>
      <c r="S7" s="1">
        <v>29</v>
      </c>
      <c r="T7" s="1">
        <f t="shared" si="15"/>
        <v>-5</v>
      </c>
      <c r="U7" s="1">
        <v>1</v>
      </c>
      <c r="V7" s="1" t="s">
        <v>1301</v>
      </c>
      <c r="W7" s="1" t="s">
        <v>1406</v>
      </c>
      <c r="X7" s="1">
        <v>95</v>
      </c>
      <c r="Y7" s="1">
        <f t="shared" si="0"/>
        <v>-5</v>
      </c>
      <c r="Z7" s="1">
        <f>RANK(X7,X2:X30)</f>
        <v>7</v>
      </c>
      <c r="AA7" s="1">
        <v>29</v>
      </c>
      <c r="AB7" s="1">
        <f t="shared" si="1"/>
        <v>6</v>
      </c>
      <c r="AC7" s="1">
        <v>1</v>
      </c>
      <c r="AD7" s="1" t="s">
        <v>1155</v>
      </c>
      <c r="AE7" s="1" t="s">
        <v>1155</v>
      </c>
      <c r="AF7" s="1">
        <v>70</v>
      </c>
      <c r="AG7" s="1">
        <f t="shared" si="2"/>
        <v>-25</v>
      </c>
      <c r="AH7" s="1">
        <f>RANK(AF7,AF2:AF30)</f>
        <v>15</v>
      </c>
      <c r="AI7" s="1">
        <v>29</v>
      </c>
      <c r="AJ7" s="1">
        <f t="shared" si="3"/>
        <v>8</v>
      </c>
      <c r="AK7" s="1">
        <v>1</v>
      </c>
      <c r="AL7" s="1" t="s">
        <v>1043</v>
      </c>
      <c r="AM7" s="1" t="s">
        <v>1043</v>
      </c>
      <c r="AN7" s="1">
        <v>72.22</v>
      </c>
      <c r="AO7" s="1">
        <f t="shared" si="4"/>
        <v>2.2199999999999989</v>
      </c>
      <c r="AP7" s="1">
        <f>RANK(AN7,AN2:AN30)</f>
        <v>9</v>
      </c>
      <c r="AQ7" s="1">
        <v>29</v>
      </c>
      <c r="AR7" s="1">
        <f t="shared" si="5"/>
        <v>-6</v>
      </c>
      <c r="AS7" s="1">
        <v>1</v>
      </c>
      <c r="AT7" s="1" t="s">
        <v>933</v>
      </c>
      <c r="AU7" s="1" t="s">
        <v>933</v>
      </c>
      <c r="AV7" s="1">
        <v>90</v>
      </c>
      <c r="AW7" s="1">
        <f t="shared" si="6"/>
        <v>17.78</v>
      </c>
      <c r="AX7" s="1">
        <f>RANK(AV7,AV2:AV30)</f>
        <v>5</v>
      </c>
      <c r="AY7" s="1">
        <v>29</v>
      </c>
      <c r="AZ7" s="1">
        <f t="shared" si="7"/>
        <v>-4</v>
      </c>
      <c r="BA7" s="1">
        <v>1</v>
      </c>
      <c r="BB7" s="1" t="s">
        <v>848</v>
      </c>
      <c r="BC7" s="1" t="s">
        <v>848</v>
      </c>
      <c r="BD7" s="1" t="s">
        <v>4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4</v>
      </c>
      <c r="BK7" s="1" t="s">
        <v>4</v>
      </c>
      <c r="BL7" s="1" t="s">
        <v>4</v>
      </c>
      <c r="BM7" s="1" t="s">
        <v>4</v>
      </c>
      <c r="BN7" s="1" t="s">
        <v>4</v>
      </c>
      <c r="BO7" s="1" t="s">
        <v>4</v>
      </c>
      <c r="BP7" s="1" t="s">
        <v>4</v>
      </c>
      <c r="BQ7" s="1" t="s">
        <v>4</v>
      </c>
      <c r="BR7" s="1" t="s">
        <v>4</v>
      </c>
      <c r="BS7" s="1" t="s">
        <v>4</v>
      </c>
      <c r="BT7" s="1">
        <v>80</v>
      </c>
      <c r="BU7" s="1">
        <f t="shared" si="8"/>
        <v>-10</v>
      </c>
      <c r="BV7" s="1">
        <f>RANK(BT7,BT2:BT30)</f>
        <v>4</v>
      </c>
      <c r="BW7" s="1">
        <v>29</v>
      </c>
      <c r="BX7" s="1">
        <f t="shared" si="9"/>
        <v>-1</v>
      </c>
      <c r="BY7" s="1">
        <v>1</v>
      </c>
      <c r="BZ7" s="1" t="s">
        <v>633</v>
      </c>
      <c r="CA7" s="1" t="s">
        <v>633</v>
      </c>
      <c r="CB7" s="1">
        <v>0</v>
      </c>
      <c r="CC7" s="1">
        <f t="shared" si="10"/>
        <v>-80</v>
      </c>
      <c r="CD7" s="1">
        <v>29</v>
      </c>
      <c r="CE7" s="1">
        <v>29</v>
      </c>
      <c r="CF7" s="1">
        <f t="shared" si="11"/>
        <v>25</v>
      </c>
      <c r="CG7" s="1">
        <v>0</v>
      </c>
      <c r="CH7" s="1" t="s">
        <v>4</v>
      </c>
      <c r="CI7" s="1" t="s">
        <v>4</v>
      </c>
      <c r="CJ7" s="1" t="s">
        <v>4</v>
      </c>
      <c r="CK7" s="1" t="s">
        <v>4</v>
      </c>
      <c r="CL7" s="1" t="s">
        <v>4</v>
      </c>
      <c r="CM7" s="1" t="s">
        <v>4</v>
      </c>
      <c r="CN7" s="1" t="s">
        <v>4</v>
      </c>
      <c r="CO7" s="1" t="s">
        <v>4</v>
      </c>
      <c r="CP7" s="1" t="s">
        <v>4</v>
      </c>
      <c r="CQ7" s="1" t="s">
        <v>4</v>
      </c>
      <c r="CR7">
        <f t="shared" si="12"/>
        <v>73.402500000000003</v>
      </c>
      <c r="CS7">
        <f t="shared" si="13"/>
        <v>10</v>
      </c>
      <c r="CT7" s="1">
        <v>29</v>
      </c>
      <c r="CU7">
        <f>100*7/8</f>
        <v>87.5</v>
      </c>
      <c r="CV7">
        <f>F7/MAX(F2:F30)*100</f>
        <v>52.059925093632963</v>
      </c>
      <c r="CW7">
        <f>E7/MAX(E2:E30)*100</f>
        <v>89.424141749723134</v>
      </c>
      <c r="CX7">
        <f>D7/MAX(D2:D30)*100</f>
        <v>55.555555555555557</v>
      </c>
      <c r="CY7">
        <f t="shared" si="17"/>
        <v>65.679874132970554</v>
      </c>
      <c r="CZ7" t="str">
        <f t="shared" si="16"/>
        <v>E+P+</v>
      </c>
    </row>
    <row r="8" spans="1:104" x14ac:dyDescent="0.3">
      <c r="A8" s="1" t="s">
        <v>6</v>
      </c>
      <c r="B8" s="1" t="s">
        <v>5</v>
      </c>
      <c r="C8" s="1" t="s">
        <v>10</v>
      </c>
      <c r="D8" s="1">
        <v>17</v>
      </c>
      <c r="E8" s="1">
        <v>1028</v>
      </c>
      <c r="F8" s="1">
        <v>341</v>
      </c>
      <c r="G8" s="1" t="s">
        <v>18</v>
      </c>
      <c r="H8" s="1" t="s">
        <v>178</v>
      </c>
      <c r="I8" s="1">
        <v>10</v>
      </c>
      <c r="J8" s="1">
        <v>90</v>
      </c>
      <c r="K8" s="1">
        <f>RANK(J8,J2:J30)</f>
        <v>1</v>
      </c>
      <c r="L8" s="1">
        <v>29</v>
      </c>
      <c r="M8" s="1">
        <v>2</v>
      </c>
      <c r="N8" s="1" t="s">
        <v>306</v>
      </c>
      <c r="O8" s="1" t="s">
        <v>430</v>
      </c>
      <c r="P8" s="1">
        <v>100</v>
      </c>
      <c r="Q8" s="1">
        <f t="shared" si="14"/>
        <v>10</v>
      </c>
      <c r="R8" s="1">
        <f>RANK(P8,P2:P30)</f>
        <v>1</v>
      </c>
      <c r="S8" s="1">
        <v>29</v>
      </c>
      <c r="T8" s="1">
        <f t="shared" si="15"/>
        <v>0</v>
      </c>
      <c r="U8" s="1">
        <v>1</v>
      </c>
      <c r="V8" s="1" t="s">
        <v>1302</v>
      </c>
      <c r="W8" s="1" t="s">
        <v>1302</v>
      </c>
      <c r="X8" s="1">
        <v>95</v>
      </c>
      <c r="Y8" s="1">
        <f t="shared" si="0"/>
        <v>-5</v>
      </c>
      <c r="Z8" s="1">
        <f>RANK(X8,X2:X30)</f>
        <v>7</v>
      </c>
      <c r="AA8" s="1">
        <v>29</v>
      </c>
      <c r="AB8" s="1">
        <f t="shared" si="1"/>
        <v>6</v>
      </c>
      <c r="AC8" s="1">
        <v>3</v>
      </c>
      <c r="AD8" s="1" t="s">
        <v>1156</v>
      </c>
      <c r="AE8" s="1" t="s">
        <v>1249</v>
      </c>
      <c r="AF8" s="1">
        <v>90</v>
      </c>
      <c r="AG8" s="1">
        <f t="shared" si="2"/>
        <v>-5</v>
      </c>
      <c r="AH8" s="1">
        <f>RANK(AF8,AF2:AF30)</f>
        <v>5</v>
      </c>
      <c r="AI8" s="1">
        <v>29</v>
      </c>
      <c r="AJ8" s="1">
        <f t="shared" si="3"/>
        <v>-2</v>
      </c>
      <c r="AK8" s="1">
        <v>1</v>
      </c>
      <c r="AL8" s="1" t="s">
        <v>1044</v>
      </c>
      <c r="AM8" s="1" t="s">
        <v>1044</v>
      </c>
      <c r="AN8" s="1">
        <v>77.78</v>
      </c>
      <c r="AO8" s="1">
        <f t="shared" si="4"/>
        <v>-12.219999999999999</v>
      </c>
      <c r="AP8" s="1">
        <f>RANK(AN8,AN2:AN30)</f>
        <v>3</v>
      </c>
      <c r="AQ8" s="1">
        <v>29</v>
      </c>
      <c r="AR8" s="1">
        <f t="shared" si="5"/>
        <v>-2</v>
      </c>
      <c r="AS8" s="1">
        <v>2</v>
      </c>
      <c r="AT8" s="1" t="s">
        <v>934</v>
      </c>
      <c r="AU8" s="1" t="s">
        <v>1000</v>
      </c>
      <c r="AV8" s="1">
        <v>90</v>
      </c>
      <c r="AW8" s="1">
        <f t="shared" si="6"/>
        <v>12.219999999999999</v>
      </c>
      <c r="AX8" s="1">
        <f>RANK(AV8,AV2:AV30)</f>
        <v>5</v>
      </c>
      <c r="AY8" s="1">
        <v>29</v>
      </c>
      <c r="AZ8" s="1">
        <f t="shared" si="7"/>
        <v>2</v>
      </c>
      <c r="BA8" s="1">
        <v>1</v>
      </c>
      <c r="BB8" s="1" t="s">
        <v>849</v>
      </c>
      <c r="BC8" s="1" t="s">
        <v>849</v>
      </c>
      <c r="BD8" s="1" t="s">
        <v>4</v>
      </c>
      <c r="BE8" s="1" t="s">
        <v>4</v>
      </c>
      <c r="BF8" s="1" t="s">
        <v>4</v>
      </c>
      <c r="BG8" s="1" t="s">
        <v>4</v>
      </c>
      <c r="BH8" s="1" t="s">
        <v>4</v>
      </c>
      <c r="BI8" s="1" t="s">
        <v>4</v>
      </c>
      <c r="BJ8" s="1" t="s">
        <v>4</v>
      </c>
      <c r="BK8" s="1" t="s">
        <v>4</v>
      </c>
      <c r="BL8" s="1" t="s">
        <v>4</v>
      </c>
      <c r="BM8" s="1" t="s">
        <v>4</v>
      </c>
      <c r="BN8" s="1" t="s">
        <v>4</v>
      </c>
      <c r="BO8" s="1" t="s">
        <v>4</v>
      </c>
      <c r="BP8" s="1" t="s">
        <v>4</v>
      </c>
      <c r="BQ8" s="1" t="s">
        <v>4</v>
      </c>
      <c r="BR8" s="1" t="s">
        <v>4</v>
      </c>
      <c r="BS8" s="1" t="s">
        <v>4</v>
      </c>
      <c r="BT8" s="1">
        <v>0</v>
      </c>
      <c r="BU8" s="1">
        <f t="shared" si="8"/>
        <v>-90</v>
      </c>
      <c r="BV8" s="1">
        <v>29</v>
      </c>
      <c r="BW8" s="1">
        <v>29</v>
      </c>
      <c r="BX8" s="1">
        <f t="shared" si="9"/>
        <v>24</v>
      </c>
      <c r="BY8" s="1">
        <v>0</v>
      </c>
      <c r="BZ8" s="1" t="s">
        <v>4</v>
      </c>
      <c r="CA8" s="1" t="s">
        <v>4</v>
      </c>
      <c r="CB8" s="1">
        <v>0</v>
      </c>
      <c r="CC8" s="1">
        <f t="shared" si="10"/>
        <v>0</v>
      </c>
      <c r="CD8" s="1">
        <v>29</v>
      </c>
      <c r="CE8" s="1">
        <v>29</v>
      </c>
      <c r="CF8" s="1">
        <f t="shared" si="11"/>
        <v>0</v>
      </c>
      <c r="CG8" s="1">
        <v>0</v>
      </c>
      <c r="CH8" s="1" t="s">
        <v>4</v>
      </c>
      <c r="CI8" s="1" t="s">
        <v>4</v>
      </c>
      <c r="CJ8" s="1" t="s">
        <v>4</v>
      </c>
      <c r="CK8" s="1" t="s">
        <v>4</v>
      </c>
      <c r="CL8" s="1" t="s">
        <v>4</v>
      </c>
      <c r="CM8" s="1" t="s">
        <v>4</v>
      </c>
      <c r="CN8" s="1" t="s">
        <v>4</v>
      </c>
      <c r="CO8" s="1" t="s">
        <v>4</v>
      </c>
      <c r="CP8" s="1" t="s">
        <v>4</v>
      </c>
      <c r="CQ8" s="1" t="s">
        <v>4</v>
      </c>
      <c r="CR8">
        <f t="shared" si="12"/>
        <v>67.847499999999997</v>
      </c>
      <c r="CS8">
        <f t="shared" si="13"/>
        <v>10</v>
      </c>
      <c r="CT8" s="1">
        <v>29</v>
      </c>
      <c r="CU8">
        <f>100*6/8</f>
        <v>75</v>
      </c>
      <c r="CV8">
        <f>F8/MAX(F2:F30)*100</f>
        <v>63.857677902621724</v>
      </c>
      <c r="CW8">
        <f>E8/MAX(E2:E30)*100</f>
        <v>56.921373200442972</v>
      </c>
      <c r="CX8">
        <f>D8/MAX(D2:D30)*100</f>
        <v>94.444444444444443</v>
      </c>
      <c r="CY8">
        <f t="shared" si="17"/>
        <v>71.741165182503039</v>
      </c>
      <c r="CZ8" t="str">
        <f t="shared" si="16"/>
        <v>E+P+</v>
      </c>
    </row>
    <row r="9" spans="1:104" x14ac:dyDescent="0.3">
      <c r="A9" s="1" t="s">
        <v>6</v>
      </c>
      <c r="B9" s="1" t="s">
        <v>5</v>
      </c>
      <c r="C9" s="1" t="s">
        <v>10</v>
      </c>
      <c r="D9" s="1">
        <v>7</v>
      </c>
      <c r="E9" s="1">
        <v>182</v>
      </c>
      <c r="F9" s="1">
        <v>34</v>
      </c>
      <c r="G9" s="1" t="s">
        <v>19</v>
      </c>
      <c r="H9" s="1" t="s">
        <v>179</v>
      </c>
      <c r="I9" s="1">
        <v>1</v>
      </c>
      <c r="J9" s="1">
        <v>0</v>
      </c>
      <c r="K9" s="1">
        <f>RANK(J9,J2:J30)</f>
        <v>29</v>
      </c>
      <c r="L9" s="1">
        <v>29</v>
      </c>
      <c r="M9" s="1">
        <v>0</v>
      </c>
      <c r="N9" s="1" t="s">
        <v>4</v>
      </c>
      <c r="O9" s="1" t="s">
        <v>4</v>
      </c>
      <c r="P9" s="1">
        <v>0</v>
      </c>
      <c r="Q9" s="1">
        <f t="shared" si="14"/>
        <v>0</v>
      </c>
      <c r="R9" s="1">
        <v>29</v>
      </c>
      <c r="S9" s="1">
        <v>29</v>
      </c>
      <c r="T9" s="1">
        <f t="shared" si="15"/>
        <v>0</v>
      </c>
      <c r="U9" s="1">
        <v>0</v>
      </c>
      <c r="V9" s="1" t="s">
        <v>4</v>
      </c>
      <c r="W9" s="1" t="s">
        <v>4</v>
      </c>
      <c r="X9" s="1">
        <v>0</v>
      </c>
      <c r="Y9" s="1">
        <f t="shared" si="0"/>
        <v>0</v>
      </c>
      <c r="Z9" s="1">
        <v>29</v>
      </c>
      <c r="AA9" s="1">
        <v>29</v>
      </c>
      <c r="AB9" s="1">
        <f t="shared" si="1"/>
        <v>0</v>
      </c>
      <c r="AC9" s="1">
        <v>0</v>
      </c>
      <c r="AD9" s="1" t="s">
        <v>4</v>
      </c>
      <c r="AE9" s="1" t="s">
        <v>4</v>
      </c>
      <c r="AF9" s="1">
        <v>0</v>
      </c>
      <c r="AG9" s="1">
        <f t="shared" si="2"/>
        <v>0</v>
      </c>
      <c r="AH9" s="1">
        <v>29</v>
      </c>
      <c r="AI9" s="1">
        <v>29</v>
      </c>
      <c r="AJ9" s="1">
        <f t="shared" si="3"/>
        <v>0</v>
      </c>
      <c r="AK9" s="1">
        <v>0</v>
      </c>
      <c r="AL9" s="1" t="s">
        <v>4</v>
      </c>
      <c r="AM9" s="1" t="s">
        <v>4</v>
      </c>
      <c r="AN9" s="1">
        <v>0</v>
      </c>
      <c r="AO9" s="1">
        <f t="shared" si="4"/>
        <v>0</v>
      </c>
      <c r="AP9" s="1">
        <v>29</v>
      </c>
      <c r="AQ9" s="1">
        <v>29</v>
      </c>
      <c r="AR9" s="1">
        <f t="shared" si="5"/>
        <v>0</v>
      </c>
      <c r="AS9" s="1">
        <v>0</v>
      </c>
      <c r="AT9" s="1" t="s">
        <v>4</v>
      </c>
      <c r="AU9" s="1" t="s">
        <v>4</v>
      </c>
      <c r="AV9" s="1">
        <v>0</v>
      </c>
      <c r="AW9" s="1">
        <f t="shared" si="6"/>
        <v>0</v>
      </c>
      <c r="AX9" s="1">
        <v>29</v>
      </c>
      <c r="AY9" s="1">
        <v>29</v>
      </c>
      <c r="AZ9" s="1">
        <f t="shared" si="7"/>
        <v>0</v>
      </c>
      <c r="BA9" s="1">
        <v>0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  <c r="BJ9" s="1" t="s">
        <v>4</v>
      </c>
      <c r="BK9" s="1" t="s">
        <v>4</v>
      </c>
      <c r="BL9" s="1" t="s">
        <v>4</v>
      </c>
      <c r="BM9" s="1" t="s">
        <v>4</v>
      </c>
      <c r="BN9" s="1" t="s">
        <v>4</v>
      </c>
      <c r="BO9" s="1" t="s">
        <v>4</v>
      </c>
      <c r="BP9" s="1" t="s">
        <v>4</v>
      </c>
      <c r="BQ9" s="1" t="s">
        <v>4</v>
      </c>
      <c r="BR9" s="1" t="s">
        <v>4</v>
      </c>
      <c r="BS9" s="1" t="s">
        <v>4</v>
      </c>
      <c r="BT9" s="1">
        <v>0</v>
      </c>
      <c r="BU9" s="1">
        <f t="shared" si="8"/>
        <v>0</v>
      </c>
      <c r="BV9" s="1">
        <v>29</v>
      </c>
      <c r="BW9" s="1">
        <v>29</v>
      </c>
      <c r="BX9" s="1">
        <f t="shared" si="9"/>
        <v>0</v>
      </c>
      <c r="BY9" s="1">
        <v>0</v>
      </c>
      <c r="BZ9" s="1" t="s">
        <v>4</v>
      </c>
      <c r="CA9" s="1" t="s">
        <v>4</v>
      </c>
      <c r="CB9" s="1">
        <v>0</v>
      </c>
      <c r="CC9" s="1">
        <f t="shared" si="10"/>
        <v>0</v>
      </c>
      <c r="CD9" s="1">
        <v>29</v>
      </c>
      <c r="CE9" s="1">
        <v>29</v>
      </c>
      <c r="CF9" s="1">
        <f t="shared" si="11"/>
        <v>0</v>
      </c>
      <c r="CG9" s="1">
        <v>0</v>
      </c>
      <c r="CH9" s="1" t="s">
        <v>4</v>
      </c>
      <c r="CI9" s="1" t="s">
        <v>4</v>
      </c>
      <c r="CJ9" s="1" t="s">
        <v>4</v>
      </c>
      <c r="CK9" s="1" t="s">
        <v>4</v>
      </c>
      <c r="CL9" s="1" t="s">
        <v>4</v>
      </c>
      <c r="CM9" s="1" t="s">
        <v>4</v>
      </c>
      <c r="CN9" s="1" t="s">
        <v>4</v>
      </c>
      <c r="CO9" s="1" t="s">
        <v>4</v>
      </c>
      <c r="CP9" s="1" t="s">
        <v>4</v>
      </c>
      <c r="CQ9" s="1" t="s">
        <v>4</v>
      </c>
      <c r="CR9">
        <f t="shared" si="12"/>
        <v>0</v>
      </c>
      <c r="CS9">
        <f t="shared" si="13"/>
        <v>29</v>
      </c>
      <c r="CT9" s="1">
        <v>29</v>
      </c>
      <c r="CU9">
        <f>100*1/8</f>
        <v>12.5</v>
      </c>
      <c r="CV9">
        <f>F9/MAX(F2:F30)*100</f>
        <v>6.3670411985018731</v>
      </c>
      <c r="CW9">
        <f>E9/MAX(E2:E30)*100</f>
        <v>10.077519379844961</v>
      </c>
      <c r="CX9">
        <f>D9/MAX(D2:D30)*100</f>
        <v>38.888888888888893</v>
      </c>
      <c r="CY9">
        <f t="shared" si="17"/>
        <v>18.444483155745242</v>
      </c>
      <c r="CZ9" t="str">
        <f t="shared" si="16"/>
        <v>E-P-</v>
      </c>
    </row>
    <row r="10" spans="1:104" x14ac:dyDescent="0.3">
      <c r="A10" s="1" t="s">
        <v>6</v>
      </c>
      <c r="B10" s="1" t="s">
        <v>5</v>
      </c>
      <c r="C10" s="1" t="s">
        <v>10</v>
      </c>
      <c r="D10" s="1">
        <v>16</v>
      </c>
      <c r="E10" s="1">
        <v>1254</v>
      </c>
      <c r="F10" s="1">
        <v>291</v>
      </c>
      <c r="G10" s="1" t="s">
        <v>20</v>
      </c>
      <c r="H10" s="1" t="s">
        <v>180</v>
      </c>
      <c r="I10" s="1">
        <v>13</v>
      </c>
      <c r="J10" s="1">
        <v>90</v>
      </c>
      <c r="K10" s="1">
        <f>RANK(J10,J2:J30)</f>
        <v>1</v>
      </c>
      <c r="L10" s="1">
        <v>29</v>
      </c>
      <c r="M10" s="1">
        <v>5</v>
      </c>
      <c r="N10" s="1" t="s">
        <v>307</v>
      </c>
      <c r="O10" s="1" t="s">
        <v>431</v>
      </c>
      <c r="P10" s="1">
        <v>90</v>
      </c>
      <c r="Q10" s="1">
        <f t="shared" si="14"/>
        <v>0</v>
      </c>
      <c r="R10" s="1">
        <f>RANK(P10,P2:P30)</f>
        <v>15</v>
      </c>
      <c r="S10" s="1">
        <v>29</v>
      </c>
      <c r="T10" s="1">
        <f t="shared" si="15"/>
        <v>14</v>
      </c>
      <c r="U10" s="1">
        <v>1</v>
      </c>
      <c r="V10" s="1" t="s">
        <v>1303</v>
      </c>
      <c r="W10" s="1" t="s">
        <v>1303</v>
      </c>
      <c r="X10" s="1">
        <v>90</v>
      </c>
      <c r="Y10" s="1">
        <f t="shared" si="0"/>
        <v>0</v>
      </c>
      <c r="Z10" s="1">
        <f>RANK(X10,X2:X30)</f>
        <v>12</v>
      </c>
      <c r="AA10" s="1">
        <v>29</v>
      </c>
      <c r="AB10" s="1">
        <f t="shared" si="1"/>
        <v>-3</v>
      </c>
      <c r="AC10" s="1">
        <v>6</v>
      </c>
      <c r="AD10" s="1" t="s">
        <v>1157</v>
      </c>
      <c r="AE10" s="1" t="s">
        <v>1250</v>
      </c>
      <c r="AF10" s="1">
        <v>90</v>
      </c>
      <c r="AG10" s="1">
        <f t="shared" si="2"/>
        <v>0</v>
      </c>
      <c r="AH10" s="1">
        <f>RANK(AF10,AF2:AF30)</f>
        <v>5</v>
      </c>
      <c r="AI10" s="1">
        <v>29</v>
      </c>
      <c r="AJ10" s="1">
        <f t="shared" si="3"/>
        <v>-7</v>
      </c>
      <c r="AK10" s="1">
        <v>1</v>
      </c>
      <c r="AL10" s="1" t="s">
        <v>1045</v>
      </c>
      <c r="AM10" s="1" t="s">
        <v>1045</v>
      </c>
      <c r="AN10" s="1">
        <v>72.22</v>
      </c>
      <c r="AO10" s="1">
        <f t="shared" si="4"/>
        <v>-17.78</v>
      </c>
      <c r="AP10" s="1">
        <f>RANK(AN10,AN2:AN30)</f>
        <v>9</v>
      </c>
      <c r="AQ10" s="1">
        <v>29</v>
      </c>
      <c r="AR10" s="1">
        <f t="shared" si="5"/>
        <v>4</v>
      </c>
      <c r="AS10" s="1">
        <v>1</v>
      </c>
      <c r="AT10" s="1" t="s">
        <v>935</v>
      </c>
      <c r="AU10" s="1" t="s">
        <v>935</v>
      </c>
      <c r="AV10" s="1">
        <v>0</v>
      </c>
      <c r="AW10" s="1">
        <f t="shared" si="6"/>
        <v>-72.22</v>
      </c>
      <c r="AX10" s="1">
        <v>29</v>
      </c>
      <c r="AY10" s="1">
        <v>29</v>
      </c>
      <c r="AZ10" s="1">
        <f t="shared" si="7"/>
        <v>20</v>
      </c>
      <c r="BA10" s="1">
        <v>0</v>
      </c>
      <c r="BB10" s="1" t="s">
        <v>4</v>
      </c>
      <c r="BC10" s="1" t="s">
        <v>4</v>
      </c>
      <c r="BD10" s="1" t="s">
        <v>4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4</v>
      </c>
      <c r="BK10" s="1" t="s">
        <v>4</v>
      </c>
      <c r="BL10" s="1" t="s">
        <v>4</v>
      </c>
      <c r="BM10" s="1" t="s">
        <v>4</v>
      </c>
      <c r="BN10" s="1" t="s">
        <v>4</v>
      </c>
      <c r="BO10" s="1" t="s">
        <v>4</v>
      </c>
      <c r="BP10" s="1" t="s">
        <v>4</v>
      </c>
      <c r="BQ10" s="1" t="s">
        <v>4</v>
      </c>
      <c r="BR10" s="1" t="s">
        <v>4</v>
      </c>
      <c r="BS10" s="1" t="s">
        <v>4</v>
      </c>
      <c r="BT10" s="1">
        <v>0</v>
      </c>
      <c r="BU10" s="1">
        <f t="shared" si="8"/>
        <v>0</v>
      </c>
      <c r="BV10" s="1">
        <v>29</v>
      </c>
      <c r="BW10" s="1">
        <v>29</v>
      </c>
      <c r="BX10" s="1">
        <f t="shared" si="9"/>
        <v>0</v>
      </c>
      <c r="BY10" s="1">
        <v>0</v>
      </c>
      <c r="BZ10" s="1" t="s">
        <v>4</v>
      </c>
      <c r="CA10" s="1" t="s">
        <v>4</v>
      </c>
      <c r="CB10" s="1">
        <v>0</v>
      </c>
      <c r="CC10" s="1">
        <f t="shared" si="10"/>
        <v>0</v>
      </c>
      <c r="CD10" s="1">
        <v>29</v>
      </c>
      <c r="CE10" s="1">
        <v>29</v>
      </c>
      <c r="CF10" s="1">
        <f t="shared" si="11"/>
        <v>0</v>
      </c>
      <c r="CG10" s="1">
        <v>0</v>
      </c>
      <c r="CH10" s="1" t="s">
        <v>4</v>
      </c>
      <c r="CI10" s="1" t="s">
        <v>4</v>
      </c>
      <c r="CJ10" s="1" t="s">
        <v>4</v>
      </c>
      <c r="CK10" s="1" t="s">
        <v>4</v>
      </c>
      <c r="CL10" s="1" t="s">
        <v>4</v>
      </c>
      <c r="CM10" s="1" t="s">
        <v>4</v>
      </c>
      <c r="CN10" s="1" t="s">
        <v>4</v>
      </c>
      <c r="CO10" s="1" t="s">
        <v>4</v>
      </c>
      <c r="CP10" s="1" t="s">
        <v>4</v>
      </c>
      <c r="CQ10" s="1" t="s">
        <v>4</v>
      </c>
      <c r="CR10">
        <f t="shared" si="12"/>
        <v>54.027500000000003</v>
      </c>
      <c r="CS10">
        <f t="shared" si="13"/>
        <v>16</v>
      </c>
      <c r="CT10" s="1">
        <v>29</v>
      </c>
      <c r="CU10">
        <f>100*6/8</f>
        <v>75</v>
      </c>
      <c r="CV10">
        <f>F10/MAX(F2:F30)*100</f>
        <v>54.49438202247191</v>
      </c>
      <c r="CW10">
        <f>E10/MAX(E2:E30)*100</f>
        <v>69.435215946843854</v>
      </c>
      <c r="CX10">
        <f>D10/MAX(D2:D30)*100</f>
        <v>88.888888888888886</v>
      </c>
      <c r="CY10">
        <f t="shared" si="17"/>
        <v>70.939495619401555</v>
      </c>
      <c r="CZ10" t="str">
        <f t="shared" si="16"/>
        <v>E+P+</v>
      </c>
    </row>
    <row r="11" spans="1:104" x14ac:dyDescent="0.3">
      <c r="A11" s="1" t="s">
        <v>6</v>
      </c>
      <c r="B11" s="1" t="s">
        <v>5</v>
      </c>
      <c r="C11" s="1" t="s">
        <v>10</v>
      </c>
      <c r="D11" s="1">
        <v>9</v>
      </c>
      <c r="E11" s="1">
        <v>535</v>
      </c>
      <c r="F11" s="1">
        <v>160</v>
      </c>
      <c r="G11" s="1" t="s">
        <v>21</v>
      </c>
      <c r="H11" s="1" t="s">
        <v>181</v>
      </c>
      <c r="I11" s="1">
        <v>7</v>
      </c>
      <c r="J11" s="1">
        <v>80</v>
      </c>
      <c r="K11" s="1">
        <f>RANK(J11,J2:J30)</f>
        <v>6</v>
      </c>
      <c r="L11" s="1">
        <v>29</v>
      </c>
      <c r="M11" s="1">
        <v>2</v>
      </c>
      <c r="N11" s="1" t="s">
        <v>308</v>
      </c>
      <c r="O11" s="1" t="s">
        <v>432</v>
      </c>
      <c r="P11" s="1">
        <v>100</v>
      </c>
      <c r="Q11" s="1">
        <f t="shared" si="14"/>
        <v>20</v>
      </c>
      <c r="R11" s="1">
        <f>RANK(P11,P2:P30)</f>
        <v>1</v>
      </c>
      <c r="S11" s="1">
        <v>29</v>
      </c>
      <c r="T11" s="1">
        <f t="shared" si="15"/>
        <v>-5</v>
      </c>
      <c r="U11" s="1">
        <v>2</v>
      </c>
      <c r="V11" s="1" t="s">
        <v>1304</v>
      </c>
      <c r="W11" s="1" t="s">
        <v>1407</v>
      </c>
      <c r="X11" s="1">
        <v>90</v>
      </c>
      <c r="Y11" s="1">
        <f t="shared" si="0"/>
        <v>-10</v>
      </c>
      <c r="Z11" s="1">
        <f>RANK(X11,X2:X30)</f>
        <v>12</v>
      </c>
      <c r="AA11" s="1">
        <v>29</v>
      </c>
      <c r="AB11" s="1">
        <f t="shared" si="1"/>
        <v>11</v>
      </c>
      <c r="AC11" s="1">
        <v>1</v>
      </c>
      <c r="AD11" s="1" t="s">
        <v>1158</v>
      </c>
      <c r="AE11" s="1" t="s">
        <v>1158</v>
      </c>
      <c r="AF11" s="1">
        <v>100</v>
      </c>
      <c r="AG11" s="1">
        <f t="shared" si="2"/>
        <v>10</v>
      </c>
      <c r="AH11" s="1">
        <f>RANK(AF11,AF2:AF30)</f>
        <v>1</v>
      </c>
      <c r="AI11" s="1">
        <v>29</v>
      </c>
      <c r="AJ11" s="1">
        <f t="shared" si="3"/>
        <v>-11</v>
      </c>
      <c r="AK11" s="1">
        <v>1</v>
      </c>
      <c r="AL11" s="1" t="s">
        <v>1046</v>
      </c>
      <c r="AM11" s="1" t="s">
        <v>1046</v>
      </c>
      <c r="AN11" s="1">
        <v>0</v>
      </c>
      <c r="AO11" s="1">
        <f t="shared" si="4"/>
        <v>-100</v>
      </c>
      <c r="AP11" s="1">
        <v>29</v>
      </c>
      <c r="AQ11" s="1">
        <v>29</v>
      </c>
      <c r="AR11" s="1">
        <f t="shared" si="5"/>
        <v>28</v>
      </c>
      <c r="AS11" s="1">
        <v>0</v>
      </c>
      <c r="AT11" s="1" t="s">
        <v>4</v>
      </c>
      <c r="AU11" s="1" t="s">
        <v>4</v>
      </c>
      <c r="AV11" s="1">
        <v>0</v>
      </c>
      <c r="AW11" s="1">
        <f t="shared" si="6"/>
        <v>0</v>
      </c>
      <c r="AX11" s="1">
        <v>29</v>
      </c>
      <c r="AY11" s="1">
        <v>29</v>
      </c>
      <c r="AZ11" s="1">
        <f t="shared" si="7"/>
        <v>0</v>
      </c>
      <c r="BA11" s="1">
        <v>0</v>
      </c>
      <c r="BB11" s="1" t="s">
        <v>4</v>
      </c>
      <c r="BC11" s="1" t="s">
        <v>4</v>
      </c>
      <c r="BD11" s="1" t="s">
        <v>4</v>
      </c>
      <c r="BE11" s="1" t="s">
        <v>4</v>
      </c>
      <c r="BF11" s="1" t="s">
        <v>4</v>
      </c>
      <c r="BG11" s="1" t="s">
        <v>4</v>
      </c>
      <c r="BH11" s="1" t="s">
        <v>4</v>
      </c>
      <c r="BI11" s="1" t="s">
        <v>4</v>
      </c>
      <c r="BJ11" s="1" t="s">
        <v>4</v>
      </c>
      <c r="BK11" s="1" t="s">
        <v>4</v>
      </c>
      <c r="BL11" s="1" t="s">
        <v>4</v>
      </c>
      <c r="BM11" s="1" t="s">
        <v>4</v>
      </c>
      <c r="BN11" s="1" t="s">
        <v>4</v>
      </c>
      <c r="BO11" s="1" t="s">
        <v>4</v>
      </c>
      <c r="BP11" s="1" t="s">
        <v>4</v>
      </c>
      <c r="BQ11" s="1" t="s">
        <v>4</v>
      </c>
      <c r="BR11" s="1" t="s">
        <v>4</v>
      </c>
      <c r="BS11" s="1" t="s">
        <v>4</v>
      </c>
      <c r="BT11" s="1">
        <v>0</v>
      </c>
      <c r="BU11" s="1">
        <f t="shared" si="8"/>
        <v>0</v>
      </c>
      <c r="BV11" s="1">
        <v>29</v>
      </c>
      <c r="BW11" s="1">
        <v>29</v>
      </c>
      <c r="BX11" s="1">
        <f t="shared" si="9"/>
        <v>0</v>
      </c>
      <c r="BY11" s="1">
        <v>0</v>
      </c>
      <c r="BZ11" s="1" t="s">
        <v>4</v>
      </c>
      <c r="CA11" s="1" t="s">
        <v>4</v>
      </c>
      <c r="CB11" s="1">
        <v>0</v>
      </c>
      <c r="CC11" s="1">
        <f t="shared" si="10"/>
        <v>0</v>
      </c>
      <c r="CD11" s="1">
        <v>29</v>
      </c>
      <c r="CE11" s="1">
        <v>29</v>
      </c>
      <c r="CF11" s="1">
        <f t="shared" si="11"/>
        <v>0</v>
      </c>
      <c r="CG11" s="1">
        <v>0</v>
      </c>
      <c r="CH11" s="1" t="s">
        <v>4</v>
      </c>
      <c r="CI11" s="1" t="s">
        <v>4</v>
      </c>
      <c r="CJ11" s="1" t="s">
        <v>4</v>
      </c>
      <c r="CK11" s="1" t="s">
        <v>4</v>
      </c>
      <c r="CL11" s="1" t="s">
        <v>4</v>
      </c>
      <c r="CM11" s="1" t="s">
        <v>4</v>
      </c>
      <c r="CN11" s="1" t="s">
        <v>4</v>
      </c>
      <c r="CO11" s="1" t="s">
        <v>4</v>
      </c>
      <c r="CP11" s="1" t="s">
        <v>4</v>
      </c>
      <c r="CQ11" s="1" t="s">
        <v>4</v>
      </c>
      <c r="CR11">
        <f t="shared" si="12"/>
        <v>46.25</v>
      </c>
      <c r="CS11">
        <f t="shared" si="13"/>
        <v>17</v>
      </c>
      <c r="CT11" s="1">
        <v>29</v>
      </c>
      <c r="CU11">
        <f>100*4/8</f>
        <v>50</v>
      </c>
      <c r="CV11">
        <f>F11/MAX(F2:F30)*100</f>
        <v>29.962546816479403</v>
      </c>
      <c r="CW11">
        <f>E11/MAX(E2:E30)*100</f>
        <v>29.623477297895899</v>
      </c>
      <c r="CX11">
        <f>D11/MAX(D2:D30)*100</f>
        <v>50</v>
      </c>
      <c r="CY11">
        <f t="shared" si="17"/>
        <v>36.528674704791769</v>
      </c>
      <c r="CZ11" t="str">
        <f t="shared" si="16"/>
        <v>E-P-</v>
      </c>
    </row>
    <row r="12" spans="1:104" x14ac:dyDescent="0.3">
      <c r="A12" s="1" t="s">
        <v>6</v>
      </c>
      <c r="B12" s="1" t="s">
        <v>5</v>
      </c>
      <c r="C12" s="1" t="s">
        <v>10</v>
      </c>
      <c r="D12" s="1">
        <v>15</v>
      </c>
      <c r="E12" s="1">
        <v>1806</v>
      </c>
      <c r="F12" s="1">
        <v>243</v>
      </c>
      <c r="G12" s="1" t="s">
        <v>22</v>
      </c>
      <c r="H12" s="1" t="s">
        <v>182</v>
      </c>
      <c r="I12" s="1">
        <v>9</v>
      </c>
      <c r="J12" s="1">
        <v>80</v>
      </c>
      <c r="K12" s="1">
        <f>RANK(J12,J2:J30)</f>
        <v>6</v>
      </c>
      <c r="L12" s="1">
        <v>29</v>
      </c>
      <c r="M12" s="1">
        <v>4</v>
      </c>
      <c r="N12" s="1" t="s">
        <v>309</v>
      </c>
      <c r="O12" s="1" t="s">
        <v>433</v>
      </c>
      <c r="P12" s="1">
        <v>90</v>
      </c>
      <c r="Q12" s="1">
        <f t="shared" si="14"/>
        <v>10</v>
      </c>
      <c r="R12" s="1">
        <f>RANK(P12,P2:P30)</f>
        <v>15</v>
      </c>
      <c r="S12" s="1">
        <v>29</v>
      </c>
      <c r="T12" s="1">
        <f t="shared" si="15"/>
        <v>9</v>
      </c>
      <c r="U12" s="1">
        <v>2</v>
      </c>
      <c r="V12" s="1" t="s">
        <v>1305</v>
      </c>
      <c r="W12" s="1" t="s">
        <v>1408</v>
      </c>
      <c r="X12" s="1">
        <v>100</v>
      </c>
      <c r="Y12" s="1">
        <f t="shared" si="0"/>
        <v>10</v>
      </c>
      <c r="Z12" s="1">
        <f>RANK(X12,X2:X30)</f>
        <v>1</v>
      </c>
      <c r="AA12" s="1">
        <v>29</v>
      </c>
      <c r="AB12" s="1">
        <f t="shared" si="1"/>
        <v>-14</v>
      </c>
      <c r="AC12" s="1">
        <v>2</v>
      </c>
      <c r="AD12" s="1" t="s">
        <v>1159</v>
      </c>
      <c r="AE12" s="1" t="s">
        <v>1251</v>
      </c>
      <c r="AF12" s="1">
        <v>60</v>
      </c>
      <c r="AG12" s="1">
        <f t="shared" si="2"/>
        <v>-40</v>
      </c>
      <c r="AH12" s="1">
        <f>RANK(AF12,AF2:AF30)</f>
        <v>20</v>
      </c>
      <c r="AI12" s="1">
        <v>29</v>
      </c>
      <c r="AJ12" s="1">
        <f t="shared" si="3"/>
        <v>19</v>
      </c>
      <c r="AK12" s="1">
        <v>1</v>
      </c>
      <c r="AL12" s="1" t="s">
        <v>1047</v>
      </c>
      <c r="AM12" s="1" t="s">
        <v>1047</v>
      </c>
      <c r="AN12" s="1">
        <v>0</v>
      </c>
      <c r="AO12" s="1">
        <f t="shared" si="4"/>
        <v>-60</v>
      </c>
      <c r="AP12" s="1">
        <v>29</v>
      </c>
      <c r="AQ12" s="1">
        <v>29</v>
      </c>
      <c r="AR12" s="1">
        <f t="shared" si="5"/>
        <v>9</v>
      </c>
      <c r="AS12" s="1">
        <v>0</v>
      </c>
      <c r="AT12" s="1" t="s">
        <v>4</v>
      </c>
      <c r="AU12" s="1" t="s">
        <v>4</v>
      </c>
      <c r="AV12" s="1">
        <v>0</v>
      </c>
      <c r="AW12" s="1">
        <f t="shared" si="6"/>
        <v>0</v>
      </c>
      <c r="AX12" s="1">
        <v>29</v>
      </c>
      <c r="AY12" s="1">
        <v>29</v>
      </c>
      <c r="AZ12" s="1">
        <f t="shared" si="7"/>
        <v>0</v>
      </c>
      <c r="BA12" s="1">
        <v>0</v>
      </c>
      <c r="BB12" s="1" t="s">
        <v>4</v>
      </c>
      <c r="BC12" s="1" t="s">
        <v>4</v>
      </c>
      <c r="BD12" s="1" t="s">
        <v>4</v>
      </c>
      <c r="BE12" s="1" t="s">
        <v>4</v>
      </c>
      <c r="BF12" s="1" t="s">
        <v>4</v>
      </c>
      <c r="BG12" s="1" t="s">
        <v>4</v>
      </c>
      <c r="BH12" s="1" t="s">
        <v>4</v>
      </c>
      <c r="BI12" s="1" t="s">
        <v>4</v>
      </c>
      <c r="BJ12" s="1" t="s">
        <v>4</v>
      </c>
      <c r="BK12" s="1" t="s">
        <v>4</v>
      </c>
      <c r="BL12" s="1" t="s">
        <v>4</v>
      </c>
      <c r="BM12" s="1" t="s">
        <v>4</v>
      </c>
      <c r="BN12" s="1" t="s">
        <v>4</v>
      </c>
      <c r="BO12" s="1" t="s">
        <v>4</v>
      </c>
      <c r="BP12" s="1" t="s">
        <v>4</v>
      </c>
      <c r="BQ12" s="1" t="s">
        <v>4</v>
      </c>
      <c r="BR12" s="1" t="s">
        <v>4</v>
      </c>
      <c r="BS12" s="1" t="s">
        <v>4</v>
      </c>
      <c r="BT12" s="1">
        <v>0</v>
      </c>
      <c r="BU12" s="1">
        <f t="shared" si="8"/>
        <v>0</v>
      </c>
      <c r="BV12" s="1">
        <v>29</v>
      </c>
      <c r="BW12" s="1">
        <v>29</v>
      </c>
      <c r="BX12" s="1">
        <f t="shared" si="9"/>
        <v>0</v>
      </c>
      <c r="BY12" s="1">
        <v>0</v>
      </c>
      <c r="BZ12" s="1" t="s">
        <v>4</v>
      </c>
      <c r="CA12" s="1" t="s">
        <v>4</v>
      </c>
      <c r="CB12" s="1">
        <v>0</v>
      </c>
      <c r="CC12" s="1">
        <f t="shared" si="10"/>
        <v>0</v>
      </c>
      <c r="CD12" s="1">
        <v>29</v>
      </c>
      <c r="CE12" s="1">
        <v>29</v>
      </c>
      <c r="CF12" s="1">
        <f t="shared" si="11"/>
        <v>0</v>
      </c>
      <c r="CG12" s="1">
        <v>0</v>
      </c>
      <c r="CH12" s="1" t="s">
        <v>4</v>
      </c>
      <c r="CI12" s="1" t="s">
        <v>4</v>
      </c>
      <c r="CJ12" s="1" t="s">
        <v>4</v>
      </c>
      <c r="CK12" s="1" t="s">
        <v>4</v>
      </c>
      <c r="CL12" s="1" t="s">
        <v>4</v>
      </c>
      <c r="CM12" s="1" t="s">
        <v>4</v>
      </c>
      <c r="CN12" s="1" t="s">
        <v>4</v>
      </c>
      <c r="CO12" s="1" t="s">
        <v>4</v>
      </c>
      <c r="CP12" s="1" t="s">
        <v>4</v>
      </c>
      <c r="CQ12" s="1" t="s">
        <v>4</v>
      </c>
      <c r="CR12">
        <f t="shared" si="12"/>
        <v>41.25</v>
      </c>
      <c r="CS12">
        <f t="shared" si="13"/>
        <v>20</v>
      </c>
      <c r="CT12" s="1">
        <v>29</v>
      </c>
      <c r="CU12">
        <f>100*4/8</f>
        <v>50</v>
      </c>
      <c r="CV12">
        <f>F12/MAX(F2:F30)*100</f>
        <v>45.50561797752809</v>
      </c>
      <c r="CW12">
        <f>E12/MAX(E2:E30)*100</f>
        <v>100</v>
      </c>
      <c r="CX12">
        <f>D12/MAX(D2:D30)*100</f>
        <v>83.333333333333343</v>
      </c>
      <c r="CY12">
        <f t="shared" si="17"/>
        <v>76.279650436953816</v>
      </c>
      <c r="CZ12" t="str">
        <f t="shared" si="16"/>
        <v>E+P-</v>
      </c>
    </row>
    <row r="13" spans="1:104" x14ac:dyDescent="0.3">
      <c r="A13" s="1" t="s">
        <v>6</v>
      </c>
      <c r="B13" s="1" t="s">
        <v>5</v>
      </c>
      <c r="C13" s="1" t="s">
        <v>10</v>
      </c>
      <c r="D13" s="1">
        <v>9</v>
      </c>
      <c r="E13" s="1">
        <v>771</v>
      </c>
      <c r="F13" s="1">
        <v>187</v>
      </c>
      <c r="G13" s="1" t="s">
        <v>23</v>
      </c>
      <c r="H13" s="1" t="s">
        <v>183</v>
      </c>
      <c r="I13" s="1">
        <v>4</v>
      </c>
      <c r="J13" s="1">
        <v>80</v>
      </c>
      <c r="K13" s="1">
        <f>RANK(J13,J2:J30)</f>
        <v>6</v>
      </c>
      <c r="L13" s="1">
        <v>29</v>
      </c>
      <c r="M13" s="1">
        <v>2</v>
      </c>
      <c r="N13" s="1" t="s">
        <v>310</v>
      </c>
      <c r="O13" s="1" t="s">
        <v>434</v>
      </c>
      <c r="P13" s="1">
        <v>100</v>
      </c>
      <c r="Q13" s="1">
        <f t="shared" si="14"/>
        <v>20</v>
      </c>
      <c r="R13" s="1">
        <f>RANK(P13,P2:P30)</f>
        <v>1</v>
      </c>
      <c r="S13" s="1">
        <v>29</v>
      </c>
      <c r="T13" s="1">
        <f t="shared" si="15"/>
        <v>-5</v>
      </c>
      <c r="U13" s="1">
        <v>1</v>
      </c>
      <c r="V13" s="1" t="s">
        <v>1306</v>
      </c>
      <c r="W13" s="1" t="s">
        <v>1306</v>
      </c>
      <c r="X13" s="1">
        <v>85</v>
      </c>
      <c r="Y13" s="1">
        <f t="shared" si="0"/>
        <v>-15</v>
      </c>
      <c r="Z13" s="1">
        <f>RANK(X13,X2:X30)</f>
        <v>16</v>
      </c>
      <c r="AA13" s="1">
        <v>29</v>
      </c>
      <c r="AB13" s="1">
        <f t="shared" si="1"/>
        <v>15</v>
      </c>
      <c r="AC13" s="1">
        <v>1</v>
      </c>
      <c r="AD13" s="1" t="s">
        <v>1160</v>
      </c>
      <c r="AE13" s="1" t="s">
        <v>1160</v>
      </c>
      <c r="AF13" s="1">
        <v>0</v>
      </c>
      <c r="AG13" s="1">
        <f t="shared" si="2"/>
        <v>-85</v>
      </c>
      <c r="AH13" s="1">
        <v>29</v>
      </c>
      <c r="AI13" s="1">
        <v>29</v>
      </c>
      <c r="AJ13" s="1">
        <f t="shared" si="3"/>
        <v>13</v>
      </c>
      <c r="AK13" s="1">
        <v>0</v>
      </c>
      <c r="AL13" s="1" t="s">
        <v>4</v>
      </c>
      <c r="AM13" s="1" t="s">
        <v>4</v>
      </c>
      <c r="AN13" s="1">
        <v>0</v>
      </c>
      <c r="AO13" s="1">
        <f t="shared" si="4"/>
        <v>0</v>
      </c>
      <c r="AP13" s="1">
        <v>29</v>
      </c>
      <c r="AQ13" s="1">
        <v>29</v>
      </c>
      <c r="AR13" s="1">
        <f t="shared" si="5"/>
        <v>0</v>
      </c>
      <c r="AS13" s="1">
        <v>0</v>
      </c>
      <c r="AT13" s="1" t="s">
        <v>4</v>
      </c>
      <c r="AU13" s="1" t="s">
        <v>4</v>
      </c>
      <c r="AV13" s="1">
        <v>0</v>
      </c>
      <c r="AW13" s="1">
        <f t="shared" si="6"/>
        <v>0</v>
      </c>
      <c r="AX13" s="1">
        <v>29</v>
      </c>
      <c r="AY13" s="1">
        <v>29</v>
      </c>
      <c r="AZ13" s="1">
        <f t="shared" si="7"/>
        <v>0</v>
      </c>
      <c r="BA13" s="1">
        <v>0</v>
      </c>
      <c r="BB13" s="1" t="s">
        <v>4</v>
      </c>
      <c r="BC13" s="1" t="s">
        <v>4</v>
      </c>
      <c r="BD13" s="1" t="s">
        <v>4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4</v>
      </c>
      <c r="BK13" s="1" t="s">
        <v>4</v>
      </c>
      <c r="BL13" s="1" t="s">
        <v>4</v>
      </c>
      <c r="BM13" s="1" t="s">
        <v>4</v>
      </c>
      <c r="BN13" s="1" t="s">
        <v>4</v>
      </c>
      <c r="BO13" s="1" t="s">
        <v>4</v>
      </c>
      <c r="BP13" s="1" t="s">
        <v>4</v>
      </c>
      <c r="BQ13" s="1" t="s">
        <v>4</v>
      </c>
      <c r="BR13" s="1" t="s">
        <v>4</v>
      </c>
      <c r="BS13" s="1" t="s">
        <v>4</v>
      </c>
      <c r="BT13" s="1">
        <v>0</v>
      </c>
      <c r="BU13" s="1">
        <f t="shared" si="8"/>
        <v>0</v>
      </c>
      <c r="BV13" s="1">
        <v>29</v>
      </c>
      <c r="BW13" s="1">
        <v>29</v>
      </c>
      <c r="BX13" s="1">
        <f t="shared" si="9"/>
        <v>0</v>
      </c>
      <c r="BY13" s="1">
        <v>0</v>
      </c>
      <c r="BZ13" s="1" t="s">
        <v>4</v>
      </c>
      <c r="CA13" s="1" t="s">
        <v>4</v>
      </c>
      <c r="CB13" s="1">
        <v>0</v>
      </c>
      <c r="CC13" s="1">
        <f t="shared" si="10"/>
        <v>0</v>
      </c>
      <c r="CD13" s="1">
        <v>29</v>
      </c>
      <c r="CE13" s="1">
        <v>29</v>
      </c>
      <c r="CF13" s="1">
        <f t="shared" si="11"/>
        <v>0</v>
      </c>
      <c r="CG13" s="1">
        <v>0</v>
      </c>
      <c r="CH13" s="1" t="s">
        <v>4</v>
      </c>
      <c r="CI13" s="1" t="s">
        <v>4</v>
      </c>
      <c r="CJ13" s="1" t="s">
        <v>4</v>
      </c>
      <c r="CK13" s="1" t="s">
        <v>4</v>
      </c>
      <c r="CL13" s="1" t="s">
        <v>4</v>
      </c>
      <c r="CM13" s="1" t="s">
        <v>4</v>
      </c>
      <c r="CN13" s="1" t="s">
        <v>4</v>
      </c>
      <c r="CO13" s="1" t="s">
        <v>4</v>
      </c>
      <c r="CP13" s="1" t="s">
        <v>4</v>
      </c>
      <c r="CQ13" s="1" t="s">
        <v>4</v>
      </c>
      <c r="CR13">
        <f t="shared" si="12"/>
        <v>33.125</v>
      </c>
      <c r="CS13">
        <f t="shared" si="13"/>
        <v>21</v>
      </c>
      <c r="CT13" s="1">
        <v>29</v>
      </c>
      <c r="CU13">
        <f>100*3/8</f>
        <v>37.5</v>
      </c>
      <c r="CV13">
        <f>F13/MAX(F2:F30)*100</f>
        <v>35.018726591760299</v>
      </c>
      <c r="CW13">
        <f>E13/MAX(E2:E30)*100</f>
        <v>42.691029900332225</v>
      </c>
      <c r="CX13">
        <f>D13/MAX(D2:D30)*100</f>
        <v>50</v>
      </c>
      <c r="CY13">
        <f t="shared" si="17"/>
        <v>42.56991883069751</v>
      </c>
      <c r="CZ13" t="str">
        <f t="shared" si="16"/>
        <v>E-P-</v>
      </c>
    </row>
    <row r="14" spans="1:104" x14ac:dyDescent="0.3">
      <c r="A14" s="1" t="s">
        <v>6</v>
      </c>
      <c r="B14" s="1" t="s">
        <v>5</v>
      </c>
      <c r="C14" s="1" t="s">
        <v>10</v>
      </c>
      <c r="D14" s="1">
        <v>13</v>
      </c>
      <c r="E14" s="1">
        <v>880</v>
      </c>
      <c r="F14" s="1">
        <v>377</v>
      </c>
      <c r="G14" s="1" t="s">
        <v>25</v>
      </c>
      <c r="H14" s="1" t="s">
        <v>184</v>
      </c>
      <c r="I14" s="1">
        <v>11</v>
      </c>
      <c r="J14" s="1">
        <v>80</v>
      </c>
      <c r="K14" s="1">
        <f>RANK(J14,J2:J30)</f>
        <v>6</v>
      </c>
      <c r="L14" s="1">
        <v>29</v>
      </c>
      <c r="M14" s="1">
        <v>2</v>
      </c>
      <c r="N14" s="1" t="s">
        <v>311</v>
      </c>
      <c r="O14" s="1" t="s">
        <v>435</v>
      </c>
      <c r="P14" s="1">
        <v>100</v>
      </c>
      <c r="Q14" s="1">
        <f t="shared" si="14"/>
        <v>20</v>
      </c>
      <c r="R14" s="1">
        <f>RANK(P14,P2:P30)</f>
        <v>1</v>
      </c>
      <c r="S14" s="1">
        <v>29</v>
      </c>
      <c r="T14" s="1">
        <f t="shared" si="15"/>
        <v>-5</v>
      </c>
      <c r="U14" s="1">
        <v>1</v>
      </c>
      <c r="V14" s="1" t="s">
        <v>1307</v>
      </c>
      <c r="W14" s="1" t="s">
        <v>1307</v>
      </c>
      <c r="X14" s="1">
        <v>90</v>
      </c>
      <c r="Y14" s="1">
        <f t="shared" si="0"/>
        <v>-10</v>
      </c>
      <c r="Z14" s="1">
        <f>RANK(X14,X2:X30)</f>
        <v>12</v>
      </c>
      <c r="AA14" s="1">
        <v>29</v>
      </c>
      <c r="AB14" s="1">
        <f t="shared" si="1"/>
        <v>11</v>
      </c>
      <c r="AC14" s="1">
        <v>1</v>
      </c>
      <c r="AD14" s="1" t="s">
        <v>1161</v>
      </c>
      <c r="AE14" s="1" t="s">
        <v>1161</v>
      </c>
      <c r="AF14" s="1">
        <v>90</v>
      </c>
      <c r="AG14" s="1">
        <f t="shared" si="2"/>
        <v>0</v>
      </c>
      <c r="AH14" s="1">
        <f>RANK(AF14,AF2:AF30)</f>
        <v>5</v>
      </c>
      <c r="AI14" s="1">
        <v>29</v>
      </c>
      <c r="AJ14" s="1">
        <f t="shared" si="3"/>
        <v>-7</v>
      </c>
      <c r="AK14" s="1">
        <v>2</v>
      </c>
      <c r="AL14" s="1" t="s">
        <v>1048</v>
      </c>
      <c r="AM14" s="1" t="s">
        <v>1123</v>
      </c>
      <c r="AN14" s="1">
        <v>77.78</v>
      </c>
      <c r="AO14" s="1">
        <f t="shared" si="4"/>
        <v>-12.219999999999999</v>
      </c>
      <c r="AP14" s="1">
        <f>RANK(AN14,AN2:AN30)</f>
        <v>3</v>
      </c>
      <c r="AQ14" s="1">
        <v>29</v>
      </c>
      <c r="AR14" s="1">
        <f t="shared" si="5"/>
        <v>-2</v>
      </c>
      <c r="AS14" s="1">
        <v>2</v>
      </c>
      <c r="AT14" s="1" t="s">
        <v>936</v>
      </c>
      <c r="AU14" s="1" t="s">
        <v>1001</v>
      </c>
      <c r="AV14" s="1">
        <v>100</v>
      </c>
      <c r="AW14" s="1">
        <f t="shared" si="6"/>
        <v>22.22</v>
      </c>
      <c r="AX14" s="1">
        <f>RANK(AV14,AV2:AV30)</f>
        <v>1</v>
      </c>
      <c r="AY14" s="1">
        <v>29</v>
      </c>
      <c r="AZ14" s="1">
        <f t="shared" si="7"/>
        <v>-2</v>
      </c>
      <c r="BA14" s="1">
        <v>1</v>
      </c>
      <c r="BB14" s="1" t="s">
        <v>850</v>
      </c>
      <c r="BC14" s="1" t="s">
        <v>850</v>
      </c>
      <c r="BD14" s="1" t="s">
        <v>4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4</v>
      </c>
      <c r="BK14" s="1" t="s">
        <v>4</v>
      </c>
      <c r="BL14" s="1" t="s">
        <v>4</v>
      </c>
      <c r="BM14" s="1" t="s">
        <v>4</v>
      </c>
      <c r="BN14" s="1" t="s">
        <v>4</v>
      </c>
      <c r="BO14" s="1" t="s">
        <v>4</v>
      </c>
      <c r="BP14" s="1" t="s">
        <v>4</v>
      </c>
      <c r="BQ14" s="1" t="s">
        <v>4</v>
      </c>
      <c r="BR14" s="1" t="s">
        <v>4</v>
      </c>
      <c r="BS14" s="1" t="s">
        <v>4</v>
      </c>
      <c r="BT14" s="1">
        <v>70</v>
      </c>
      <c r="BU14" s="1">
        <f t="shared" si="8"/>
        <v>-30</v>
      </c>
      <c r="BV14" s="1">
        <f>RANK(BT14,BT2:BT30)</f>
        <v>5</v>
      </c>
      <c r="BW14" s="1">
        <v>29</v>
      </c>
      <c r="BX14" s="1">
        <f t="shared" si="9"/>
        <v>4</v>
      </c>
      <c r="BY14" s="1">
        <v>1</v>
      </c>
      <c r="BZ14" s="1" t="s">
        <v>634</v>
      </c>
      <c r="CA14" s="1" t="s">
        <v>634</v>
      </c>
      <c r="CB14" s="1">
        <v>100</v>
      </c>
      <c r="CC14" s="1">
        <f t="shared" si="10"/>
        <v>30</v>
      </c>
      <c r="CD14" s="1">
        <f>RANK(CB14,CB2:CB30)</f>
        <v>1</v>
      </c>
      <c r="CE14" s="1">
        <v>29</v>
      </c>
      <c r="CF14" s="1">
        <f t="shared" si="11"/>
        <v>-4</v>
      </c>
      <c r="CG14" s="1">
        <v>1</v>
      </c>
      <c r="CH14" s="1" t="s">
        <v>565</v>
      </c>
      <c r="CI14" s="1" t="s">
        <v>565</v>
      </c>
      <c r="CJ14" s="1" t="s">
        <v>4</v>
      </c>
      <c r="CK14" s="1" t="s">
        <v>4</v>
      </c>
      <c r="CL14" s="1" t="s">
        <v>4</v>
      </c>
      <c r="CM14" s="1" t="s">
        <v>4</v>
      </c>
      <c r="CN14" s="1" t="s">
        <v>4</v>
      </c>
      <c r="CO14" s="1" t="s">
        <v>4</v>
      </c>
      <c r="CP14" s="1" t="s">
        <v>4</v>
      </c>
      <c r="CQ14" s="1" t="s">
        <v>4</v>
      </c>
      <c r="CR14">
        <f t="shared" si="12"/>
        <v>88.472499999999997</v>
      </c>
      <c r="CS14">
        <f t="shared" si="13"/>
        <v>4</v>
      </c>
      <c r="CT14" s="1">
        <v>29</v>
      </c>
      <c r="CU14">
        <f>100*1/8</f>
        <v>12.5</v>
      </c>
      <c r="CV14">
        <f>F14/MAX(F2:F30)*100</f>
        <v>70.599250936329582</v>
      </c>
      <c r="CW14">
        <f>E14/MAX(E2:E30)*100</f>
        <v>48.726467331118492</v>
      </c>
      <c r="CX14">
        <f>D14/MAX(D2:D30)*100</f>
        <v>72.222222222222214</v>
      </c>
      <c r="CY14">
        <f t="shared" si="17"/>
        <v>63.849313496556761</v>
      </c>
      <c r="CZ14" t="str">
        <f t="shared" si="16"/>
        <v>E+P+</v>
      </c>
    </row>
    <row r="15" spans="1:104" x14ac:dyDescent="0.3">
      <c r="A15" s="1" t="s">
        <v>6</v>
      </c>
      <c r="B15" s="1" t="s">
        <v>5</v>
      </c>
      <c r="C15" s="1" t="s">
        <v>10</v>
      </c>
      <c r="D15" s="1">
        <v>11</v>
      </c>
      <c r="E15" s="1">
        <v>1017</v>
      </c>
      <c r="F15" s="1">
        <v>229</v>
      </c>
      <c r="G15" s="1" t="s">
        <v>24</v>
      </c>
      <c r="H15" s="1" t="s">
        <v>185</v>
      </c>
      <c r="I15" s="1">
        <v>6</v>
      </c>
      <c r="J15" s="1">
        <v>90</v>
      </c>
      <c r="K15" s="1">
        <f>RANK(J15,J2:J30)</f>
        <v>1</v>
      </c>
      <c r="L15" s="1">
        <v>29</v>
      </c>
      <c r="M15" s="1">
        <v>4</v>
      </c>
      <c r="N15" s="1" t="s">
        <v>312</v>
      </c>
      <c r="O15" s="1" t="s">
        <v>436</v>
      </c>
      <c r="P15" s="1">
        <v>80</v>
      </c>
      <c r="Q15" s="1">
        <f t="shared" si="14"/>
        <v>-10</v>
      </c>
      <c r="R15" s="1">
        <f>RANK(P15,P2:P30)</f>
        <v>23</v>
      </c>
      <c r="S15" s="1">
        <v>29</v>
      </c>
      <c r="T15" s="1">
        <f t="shared" si="15"/>
        <v>22</v>
      </c>
      <c r="U15" s="1">
        <v>1</v>
      </c>
      <c r="V15" s="1" t="s">
        <v>1308</v>
      </c>
      <c r="W15" s="1" t="s">
        <v>1308</v>
      </c>
      <c r="X15" s="1">
        <v>80</v>
      </c>
      <c r="Y15" s="1">
        <f t="shared" si="0"/>
        <v>0</v>
      </c>
      <c r="Z15" s="1">
        <f>RANK(X15,X2:X30)</f>
        <v>22</v>
      </c>
      <c r="AA15" s="1">
        <v>29</v>
      </c>
      <c r="AB15" s="1">
        <f t="shared" si="1"/>
        <v>-1</v>
      </c>
      <c r="AC15" s="1">
        <v>1</v>
      </c>
      <c r="AD15" s="1" t="s">
        <v>1162</v>
      </c>
      <c r="AE15" s="1" t="s">
        <v>1162</v>
      </c>
      <c r="AF15" s="1">
        <v>80</v>
      </c>
      <c r="AG15" s="1">
        <f t="shared" si="2"/>
        <v>0</v>
      </c>
      <c r="AH15" s="1">
        <f>RANK(AF15,AF2:AF30)</f>
        <v>9</v>
      </c>
      <c r="AI15" s="1">
        <v>29</v>
      </c>
      <c r="AJ15" s="1">
        <f t="shared" si="3"/>
        <v>-13</v>
      </c>
      <c r="AK15" s="1">
        <v>1</v>
      </c>
      <c r="AL15" s="1" t="s">
        <v>1049</v>
      </c>
      <c r="AM15" s="1" t="s">
        <v>1049</v>
      </c>
      <c r="AN15" s="1">
        <v>0</v>
      </c>
      <c r="AO15" s="1">
        <f t="shared" si="4"/>
        <v>-80</v>
      </c>
      <c r="AP15" s="1">
        <v>29</v>
      </c>
      <c r="AQ15" s="1">
        <v>29</v>
      </c>
      <c r="AR15" s="1">
        <f t="shared" si="5"/>
        <v>20</v>
      </c>
      <c r="AS15" s="1">
        <v>0</v>
      </c>
      <c r="AT15" s="1" t="s">
        <v>4</v>
      </c>
      <c r="AU15" s="1" t="s">
        <v>4</v>
      </c>
      <c r="AV15" s="1">
        <v>0</v>
      </c>
      <c r="AW15" s="1">
        <f t="shared" si="6"/>
        <v>0</v>
      </c>
      <c r="AX15" s="1">
        <v>29</v>
      </c>
      <c r="AY15" s="1">
        <v>29</v>
      </c>
      <c r="AZ15" s="1">
        <f t="shared" si="7"/>
        <v>0</v>
      </c>
      <c r="BA15" s="1">
        <v>0</v>
      </c>
      <c r="BB15" s="1" t="s">
        <v>4</v>
      </c>
      <c r="BC15" s="1" t="s">
        <v>4</v>
      </c>
      <c r="BD15" s="1" t="s">
        <v>4</v>
      </c>
      <c r="BE15" s="1" t="s">
        <v>4</v>
      </c>
      <c r="BF15" s="1" t="s">
        <v>4</v>
      </c>
      <c r="BG15" s="1" t="s">
        <v>4</v>
      </c>
      <c r="BH15" s="1" t="s">
        <v>4</v>
      </c>
      <c r="BI15" s="1" t="s">
        <v>4</v>
      </c>
      <c r="BJ15" s="1" t="s">
        <v>4</v>
      </c>
      <c r="BK15" s="1" t="s">
        <v>4</v>
      </c>
      <c r="BL15" s="1" t="s">
        <v>4</v>
      </c>
      <c r="BM15" s="1" t="s">
        <v>4</v>
      </c>
      <c r="BN15" s="1" t="s">
        <v>4</v>
      </c>
      <c r="BO15" s="1" t="s">
        <v>4</v>
      </c>
      <c r="BP15" s="1" t="s">
        <v>4</v>
      </c>
      <c r="BQ15" s="1" t="s">
        <v>4</v>
      </c>
      <c r="BR15" s="1" t="s">
        <v>4</v>
      </c>
      <c r="BS15" s="1" t="s">
        <v>4</v>
      </c>
      <c r="BT15" s="1">
        <v>0</v>
      </c>
      <c r="BU15" s="1">
        <f t="shared" si="8"/>
        <v>0</v>
      </c>
      <c r="BV15" s="1">
        <v>29</v>
      </c>
      <c r="BW15" s="1">
        <v>29</v>
      </c>
      <c r="BX15" s="1">
        <f t="shared" si="9"/>
        <v>0</v>
      </c>
      <c r="BY15" s="1">
        <v>0</v>
      </c>
      <c r="BZ15" s="1" t="s">
        <v>4</v>
      </c>
      <c r="CA15" s="1" t="s">
        <v>4</v>
      </c>
      <c r="CB15" s="1">
        <v>0</v>
      </c>
      <c r="CC15" s="1">
        <f t="shared" si="10"/>
        <v>0</v>
      </c>
      <c r="CD15" s="1">
        <v>29</v>
      </c>
      <c r="CE15" s="1">
        <v>29</v>
      </c>
      <c r="CF15" s="1">
        <f t="shared" si="11"/>
        <v>0</v>
      </c>
      <c r="CG15" s="1">
        <v>0</v>
      </c>
      <c r="CH15" s="1" t="s">
        <v>4</v>
      </c>
      <c r="CI15" s="1" t="s">
        <v>4</v>
      </c>
      <c r="CJ15" s="1" t="s">
        <v>4</v>
      </c>
      <c r="CK15" s="1" t="s">
        <v>4</v>
      </c>
      <c r="CL15" s="1" t="s">
        <v>4</v>
      </c>
      <c r="CM15" s="1" t="s">
        <v>4</v>
      </c>
      <c r="CN15" s="1" t="s">
        <v>4</v>
      </c>
      <c r="CO15" s="1" t="s">
        <v>4</v>
      </c>
      <c r="CP15" s="1" t="s">
        <v>4</v>
      </c>
      <c r="CQ15" s="1" t="s">
        <v>4</v>
      </c>
      <c r="CR15">
        <f t="shared" si="12"/>
        <v>41.25</v>
      </c>
      <c r="CS15">
        <f t="shared" si="13"/>
        <v>21</v>
      </c>
      <c r="CT15" s="1">
        <v>29</v>
      </c>
      <c r="CU15">
        <f>100*4/8</f>
        <v>50</v>
      </c>
      <c r="CV15">
        <f>F15/MAX(F2:F30)*100</f>
        <v>42.883895131086142</v>
      </c>
      <c r="CW15">
        <f>E15/MAX(E2:E30)*100</f>
        <v>56.312292358803987</v>
      </c>
      <c r="CX15">
        <f>D15/MAX(D2:D30)*100</f>
        <v>61.111111111111114</v>
      </c>
      <c r="CY15">
        <f t="shared" si="17"/>
        <v>53.435766200333745</v>
      </c>
      <c r="CZ15" t="str">
        <f t="shared" si="16"/>
        <v>E+P-</v>
      </c>
    </row>
    <row r="16" spans="1:104" x14ac:dyDescent="0.3">
      <c r="A16" s="1" t="s">
        <v>6</v>
      </c>
      <c r="B16" s="1" t="s">
        <v>5</v>
      </c>
      <c r="C16" s="1" t="s">
        <v>10</v>
      </c>
      <c r="D16" s="1">
        <v>17</v>
      </c>
      <c r="E16" s="1">
        <v>1031</v>
      </c>
      <c r="F16" s="1">
        <v>222</v>
      </c>
      <c r="G16" s="1" t="s">
        <v>26</v>
      </c>
      <c r="H16" s="1" t="s">
        <v>186</v>
      </c>
      <c r="I16" s="1">
        <v>5</v>
      </c>
      <c r="J16" s="1">
        <v>80</v>
      </c>
      <c r="K16" s="1">
        <f>RANK(J16,J2:J30)</f>
        <v>6</v>
      </c>
      <c r="L16" s="1">
        <v>29</v>
      </c>
      <c r="M16" s="1">
        <v>2</v>
      </c>
      <c r="N16" s="1" t="s">
        <v>313</v>
      </c>
      <c r="O16" s="1" t="s">
        <v>437</v>
      </c>
      <c r="P16" s="1">
        <v>100</v>
      </c>
      <c r="Q16" s="1">
        <f t="shared" si="14"/>
        <v>20</v>
      </c>
      <c r="R16" s="1">
        <f>RANK(P16,P2:P30)</f>
        <v>1</v>
      </c>
      <c r="S16" s="1">
        <v>29</v>
      </c>
      <c r="T16" s="1">
        <f t="shared" si="15"/>
        <v>-5</v>
      </c>
      <c r="U16" s="1">
        <v>1</v>
      </c>
      <c r="V16" s="1" t="s">
        <v>1309</v>
      </c>
      <c r="W16" s="1" t="s">
        <v>1309</v>
      </c>
      <c r="X16" s="1">
        <v>95</v>
      </c>
      <c r="Y16" s="1">
        <f t="shared" si="0"/>
        <v>-5</v>
      </c>
      <c r="Z16" s="1">
        <f>RANK(X16,X2:X30)</f>
        <v>7</v>
      </c>
      <c r="AA16" s="1">
        <v>29</v>
      </c>
      <c r="AB16" s="1">
        <f t="shared" si="1"/>
        <v>6</v>
      </c>
      <c r="AC16" s="1">
        <v>1</v>
      </c>
      <c r="AD16" s="1" t="s">
        <v>1163</v>
      </c>
      <c r="AE16" s="1" t="s">
        <v>1163</v>
      </c>
      <c r="AF16" s="1">
        <v>80</v>
      </c>
      <c r="AG16" s="1">
        <f t="shared" si="2"/>
        <v>-15</v>
      </c>
      <c r="AH16" s="1">
        <f>RANK(AF16,AF2:AF30)</f>
        <v>9</v>
      </c>
      <c r="AI16" s="1">
        <v>29</v>
      </c>
      <c r="AJ16" s="1">
        <f t="shared" si="3"/>
        <v>2</v>
      </c>
      <c r="AK16" s="1">
        <v>1</v>
      </c>
      <c r="AL16" s="1" t="s">
        <v>1050</v>
      </c>
      <c r="AM16" s="1" t="s">
        <v>1050</v>
      </c>
      <c r="AN16" s="1">
        <v>0</v>
      </c>
      <c r="AO16" s="1">
        <f t="shared" si="4"/>
        <v>-80</v>
      </c>
      <c r="AP16" s="1">
        <v>29</v>
      </c>
      <c r="AQ16" s="1">
        <v>29</v>
      </c>
      <c r="AR16" s="1">
        <f t="shared" si="5"/>
        <v>20</v>
      </c>
      <c r="AS16" s="1">
        <v>0</v>
      </c>
      <c r="AT16" s="1" t="s">
        <v>4</v>
      </c>
      <c r="AU16" s="1" t="s">
        <v>4</v>
      </c>
      <c r="AV16" s="1">
        <v>0</v>
      </c>
      <c r="AW16" s="1">
        <f t="shared" si="6"/>
        <v>0</v>
      </c>
      <c r="AX16" s="1">
        <v>29</v>
      </c>
      <c r="AY16" s="1">
        <v>29</v>
      </c>
      <c r="AZ16" s="1">
        <f t="shared" si="7"/>
        <v>0</v>
      </c>
      <c r="BA16" s="1">
        <v>0</v>
      </c>
      <c r="BB16" s="1" t="s">
        <v>4</v>
      </c>
      <c r="BC16" s="1" t="s">
        <v>4</v>
      </c>
      <c r="BD16" s="1" t="s">
        <v>4</v>
      </c>
      <c r="BE16" s="1" t="s">
        <v>4</v>
      </c>
      <c r="BF16" s="1" t="s">
        <v>4</v>
      </c>
      <c r="BG16" s="1" t="s">
        <v>4</v>
      </c>
      <c r="BH16" s="1" t="s">
        <v>4</v>
      </c>
      <c r="BI16" s="1" t="s">
        <v>4</v>
      </c>
      <c r="BJ16" s="1" t="s">
        <v>4</v>
      </c>
      <c r="BK16" s="1" t="s">
        <v>4</v>
      </c>
      <c r="BL16" s="1" t="s">
        <v>4</v>
      </c>
      <c r="BM16" s="1" t="s">
        <v>4</v>
      </c>
      <c r="BN16" s="1" t="s">
        <v>4</v>
      </c>
      <c r="BO16" s="1" t="s">
        <v>4</v>
      </c>
      <c r="BP16" s="1" t="s">
        <v>4</v>
      </c>
      <c r="BQ16" s="1" t="s">
        <v>4</v>
      </c>
      <c r="BR16" s="1" t="s">
        <v>4</v>
      </c>
      <c r="BS16" s="1" t="s">
        <v>4</v>
      </c>
      <c r="BT16" s="1">
        <v>0</v>
      </c>
      <c r="BU16" s="1">
        <f t="shared" si="8"/>
        <v>0</v>
      </c>
      <c r="BV16" s="1">
        <v>29</v>
      </c>
      <c r="BW16" s="1">
        <v>29</v>
      </c>
      <c r="BX16" s="1">
        <f t="shared" si="9"/>
        <v>0</v>
      </c>
      <c r="BY16" s="1">
        <v>0</v>
      </c>
      <c r="BZ16" s="1" t="s">
        <v>4</v>
      </c>
      <c r="CA16" s="1" t="s">
        <v>4</v>
      </c>
      <c r="CB16" s="1">
        <v>0</v>
      </c>
      <c r="CC16" s="1">
        <f t="shared" si="10"/>
        <v>0</v>
      </c>
      <c r="CD16" s="1">
        <v>29</v>
      </c>
      <c r="CE16" s="1">
        <v>29</v>
      </c>
      <c r="CF16" s="1">
        <f t="shared" si="11"/>
        <v>0</v>
      </c>
      <c r="CG16" s="1">
        <v>0</v>
      </c>
      <c r="CH16" s="1" t="s">
        <v>4</v>
      </c>
      <c r="CI16" s="1" t="s">
        <v>4</v>
      </c>
      <c r="CJ16" s="1" t="s">
        <v>4</v>
      </c>
      <c r="CK16" s="1" t="s">
        <v>4</v>
      </c>
      <c r="CL16" s="1" t="s">
        <v>4</v>
      </c>
      <c r="CM16" s="1" t="s">
        <v>4</v>
      </c>
      <c r="CN16" s="1" t="s">
        <v>4</v>
      </c>
      <c r="CO16" s="1" t="s">
        <v>4</v>
      </c>
      <c r="CP16" s="1" t="s">
        <v>4</v>
      </c>
      <c r="CQ16" s="1" t="s">
        <v>4</v>
      </c>
      <c r="CR16">
        <f t="shared" si="12"/>
        <v>44.375</v>
      </c>
      <c r="CS16">
        <f t="shared" si="13"/>
        <v>17</v>
      </c>
      <c r="CT16" s="1">
        <v>29</v>
      </c>
      <c r="CU16">
        <f>100*4/8</f>
        <v>50</v>
      </c>
      <c r="CV16">
        <f>F16/MAX(F2:F30)*100</f>
        <v>41.573033707865171</v>
      </c>
      <c r="CW16">
        <f>E16/MAX(E2:E30)*100</f>
        <v>57.087486157253601</v>
      </c>
      <c r="CX16">
        <f>D16/MAX(D2:D30)*100</f>
        <v>94.444444444444443</v>
      </c>
      <c r="CY16">
        <f t="shared" si="17"/>
        <v>64.368321436521072</v>
      </c>
      <c r="CZ16" t="str">
        <f t="shared" si="16"/>
        <v>E+P-</v>
      </c>
    </row>
    <row r="17" spans="1:104" x14ac:dyDescent="0.3">
      <c r="A17" s="1" t="s">
        <v>6</v>
      </c>
      <c r="B17" s="1" t="s">
        <v>5</v>
      </c>
      <c r="C17" s="1" t="s">
        <v>10</v>
      </c>
      <c r="D17" s="1">
        <v>7</v>
      </c>
      <c r="E17" s="1">
        <v>831</v>
      </c>
      <c r="F17" s="1">
        <v>136</v>
      </c>
      <c r="G17" s="1" t="s">
        <v>27</v>
      </c>
      <c r="H17" s="1" t="s">
        <v>187</v>
      </c>
      <c r="I17" s="1">
        <v>5</v>
      </c>
      <c r="J17" s="1">
        <v>80</v>
      </c>
      <c r="K17" s="1">
        <f>RANK(J17,J2:J30)</f>
        <v>6</v>
      </c>
      <c r="L17" s="1">
        <v>29</v>
      </c>
      <c r="M17" s="1">
        <v>2</v>
      </c>
      <c r="N17" s="1" t="s">
        <v>314</v>
      </c>
      <c r="O17" s="1" t="s">
        <v>438</v>
      </c>
      <c r="P17" s="1">
        <v>100</v>
      </c>
      <c r="Q17" s="1">
        <f t="shared" si="14"/>
        <v>20</v>
      </c>
      <c r="R17" s="1">
        <f>RANK(P17,P2:P30)</f>
        <v>1</v>
      </c>
      <c r="S17" s="1">
        <v>29</v>
      </c>
      <c r="T17" s="1">
        <f t="shared" si="15"/>
        <v>-5</v>
      </c>
      <c r="U17" s="1">
        <v>2</v>
      </c>
      <c r="V17" s="1" t="s">
        <v>1310</v>
      </c>
      <c r="W17" s="1" t="s">
        <v>1409</v>
      </c>
      <c r="X17" s="1">
        <v>95</v>
      </c>
      <c r="Y17" s="1">
        <f t="shared" si="0"/>
        <v>-5</v>
      </c>
      <c r="Z17" s="1">
        <f>RANK(X17,X2:X30)</f>
        <v>7</v>
      </c>
      <c r="AA17" s="1">
        <v>29</v>
      </c>
      <c r="AB17" s="1">
        <f t="shared" si="1"/>
        <v>6</v>
      </c>
      <c r="AC17" s="1">
        <v>1</v>
      </c>
      <c r="AD17" s="1" t="s">
        <v>1164</v>
      </c>
      <c r="AE17" s="1" t="s">
        <v>1164</v>
      </c>
      <c r="AF17" s="1">
        <v>0</v>
      </c>
      <c r="AG17" s="1">
        <f t="shared" si="2"/>
        <v>-95</v>
      </c>
      <c r="AH17" s="1">
        <v>29</v>
      </c>
      <c r="AI17" s="1">
        <v>29</v>
      </c>
      <c r="AJ17" s="1">
        <f t="shared" si="3"/>
        <v>22</v>
      </c>
      <c r="AK17" s="1">
        <v>0</v>
      </c>
      <c r="AL17" s="1" t="s">
        <v>4</v>
      </c>
      <c r="AM17" s="1" t="s">
        <v>4</v>
      </c>
      <c r="AN17" s="1">
        <v>0</v>
      </c>
      <c r="AO17" s="1">
        <f t="shared" si="4"/>
        <v>0</v>
      </c>
      <c r="AP17" s="1">
        <v>29</v>
      </c>
      <c r="AQ17" s="1">
        <v>29</v>
      </c>
      <c r="AR17" s="1">
        <f t="shared" si="5"/>
        <v>0</v>
      </c>
      <c r="AS17" s="1">
        <v>0</v>
      </c>
      <c r="AT17" s="1" t="s">
        <v>4</v>
      </c>
      <c r="AU17" s="1" t="s">
        <v>4</v>
      </c>
      <c r="AV17" s="1">
        <v>0</v>
      </c>
      <c r="AW17" s="1">
        <f t="shared" si="6"/>
        <v>0</v>
      </c>
      <c r="AX17" s="1">
        <v>29</v>
      </c>
      <c r="AY17" s="1">
        <v>29</v>
      </c>
      <c r="AZ17" s="1">
        <f t="shared" si="7"/>
        <v>0</v>
      </c>
      <c r="BA17" s="1">
        <v>0</v>
      </c>
      <c r="BB17" s="1" t="s">
        <v>4</v>
      </c>
      <c r="BC17" s="1" t="s">
        <v>4</v>
      </c>
      <c r="BD17" s="1" t="s">
        <v>4</v>
      </c>
      <c r="BE17" s="1" t="s">
        <v>4</v>
      </c>
      <c r="BF17" s="1" t="s">
        <v>4</v>
      </c>
      <c r="BG17" s="1" t="s">
        <v>4</v>
      </c>
      <c r="BH17" s="1" t="s">
        <v>4</v>
      </c>
      <c r="BI17" s="1" t="s">
        <v>4</v>
      </c>
      <c r="BJ17" s="1" t="s">
        <v>4</v>
      </c>
      <c r="BK17" s="1" t="s">
        <v>4</v>
      </c>
      <c r="BL17" s="1" t="s">
        <v>4</v>
      </c>
      <c r="BM17" s="1" t="s">
        <v>4</v>
      </c>
      <c r="BN17" s="1" t="s">
        <v>4</v>
      </c>
      <c r="BO17" s="1" t="s">
        <v>4</v>
      </c>
      <c r="BP17" s="1" t="s">
        <v>4</v>
      </c>
      <c r="BQ17" s="1" t="s">
        <v>4</v>
      </c>
      <c r="BR17" s="1" t="s">
        <v>4</v>
      </c>
      <c r="BS17" s="1" t="s">
        <v>4</v>
      </c>
      <c r="BT17" s="1">
        <v>0</v>
      </c>
      <c r="BU17" s="1">
        <f t="shared" si="8"/>
        <v>0</v>
      </c>
      <c r="BV17" s="1">
        <v>29</v>
      </c>
      <c r="BW17" s="1">
        <v>29</v>
      </c>
      <c r="BX17" s="1">
        <f t="shared" si="9"/>
        <v>0</v>
      </c>
      <c r="BY17" s="1">
        <v>0</v>
      </c>
      <c r="BZ17" s="1" t="s">
        <v>4</v>
      </c>
      <c r="CA17" s="1" t="s">
        <v>4</v>
      </c>
      <c r="CB17" s="1">
        <v>0</v>
      </c>
      <c r="CC17" s="1">
        <f t="shared" si="10"/>
        <v>0</v>
      </c>
      <c r="CD17" s="1">
        <v>29</v>
      </c>
      <c r="CE17" s="1">
        <v>29</v>
      </c>
      <c r="CF17" s="1">
        <f t="shared" si="11"/>
        <v>0</v>
      </c>
      <c r="CG17" s="1">
        <v>0</v>
      </c>
      <c r="CH17" s="1" t="s">
        <v>4</v>
      </c>
      <c r="CI17" s="1" t="s">
        <v>4</v>
      </c>
      <c r="CJ17" s="1" t="s">
        <v>4</v>
      </c>
      <c r="CK17" s="1" t="s">
        <v>4</v>
      </c>
      <c r="CL17" s="1" t="s">
        <v>4</v>
      </c>
      <c r="CM17" s="1" t="s">
        <v>4</v>
      </c>
      <c r="CN17" s="1" t="s">
        <v>4</v>
      </c>
      <c r="CO17" s="1" t="s">
        <v>4</v>
      </c>
      <c r="CP17" s="1" t="s">
        <v>4</v>
      </c>
      <c r="CQ17" s="1" t="s">
        <v>4</v>
      </c>
      <c r="CR17">
        <f t="shared" si="12"/>
        <v>34.375</v>
      </c>
      <c r="CS17">
        <f t="shared" si="13"/>
        <v>20</v>
      </c>
      <c r="CT17" s="1">
        <v>29</v>
      </c>
      <c r="CU17">
        <f>100*3/8</f>
        <v>37.5</v>
      </c>
      <c r="CV17">
        <f>F17/MAX(F2:F30)*100</f>
        <v>25.468164794007492</v>
      </c>
      <c r="CW17">
        <f>E17/MAX(E2:E30)*100</f>
        <v>46.013289036544855</v>
      </c>
      <c r="CX17">
        <f>D17/MAX(D2:D30)*100</f>
        <v>38.888888888888893</v>
      </c>
      <c r="CY17">
        <f t="shared" si="17"/>
        <v>36.79011423981374</v>
      </c>
      <c r="CZ17" t="str">
        <f t="shared" si="16"/>
        <v>E-P-</v>
      </c>
    </row>
    <row r="18" spans="1:104" x14ac:dyDescent="0.3">
      <c r="A18" s="1" t="s">
        <v>6</v>
      </c>
      <c r="B18" s="1" t="s">
        <v>5</v>
      </c>
      <c r="C18" s="1" t="s">
        <v>10</v>
      </c>
      <c r="D18" s="1">
        <v>12</v>
      </c>
      <c r="E18" s="1">
        <v>431</v>
      </c>
      <c r="F18" s="1">
        <v>176</v>
      </c>
      <c r="G18" s="1" t="s">
        <v>28</v>
      </c>
      <c r="H18" s="1" t="s">
        <v>188</v>
      </c>
      <c r="I18" s="1">
        <v>4</v>
      </c>
      <c r="J18" s="1">
        <v>60</v>
      </c>
      <c r="K18" s="1">
        <f>RANK(J18,J2:J30)</f>
        <v>27</v>
      </c>
      <c r="L18" s="1">
        <v>29</v>
      </c>
      <c r="M18" s="1">
        <v>2</v>
      </c>
      <c r="N18" s="1" t="s">
        <v>315</v>
      </c>
      <c r="O18" s="1" t="s">
        <v>439</v>
      </c>
      <c r="P18" s="1">
        <v>100</v>
      </c>
      <c r="Q18" s="1">
        <f t="shared" si="14"/>
        <v>40</v>
      </c>
      <c r="R18" s="1">
        <f>RANK(P18,P2:P30)</f>
        <v>1</v>
      </c>
      <c r="S18" s="1">
        <v>29</v>
      </c>
      <c r="T18" s="1">
        <f t="shared" si="15"/>
        <v>-26</v>
      </c>
      <c r="U18" s="1">
        <v>1</v>
      </c>
      <c r="V18" s="1" t="s">
        <v>1311</v>
      </c>
      <c r="W18" s="1" t="s">
        <v>1311</v>
      </c>
      <c r="X18" s="1">
        <v>100</v>
      </c>
      <c r="Y18" s="1">
        <f t="shared" si="0"/>
        <v>0</v>
      </c>
      <c r="Z18" s="1">
        <f>RANK(X18,X2:X30)</f>
        <v>1</v>
      </c>
      <c r="AA18" s="1">
        <v>29</v>
      </c>
      <c r="AB18" s="1">
        <f t="shared" si="1"/>
        <v>0</v>
      </c>
      <c r="AC18" s="1">
        <v>1</v>
      </c>
      <c r="AD18" s="1" t="s">
        <v>1165</v>
      </c>
      <c r="AE18" s="1" t="s">
        <v>1165</v>
      </c>
      <c r="AF18" s="1">
        <v>0</v>
      </c>
      <c r="AG18" s="1">
        <f t="shared" si="2"/>
        <v>-100</v>
      </c>
      <c r="AH18" s="1">
        <v>29</v>
      </c>
      <c r="AI18" s="1">
        <v>29</v>
      </c>
      <c r="AJ18" s="1">
        <f t="shared" si="3"/>
        <v>28</v>
      </c>
      <c r="AK18" s="1">
        <v>0</v>
      </c>
      <c r="AL18" s="1" t="s">
        <v>4</v>
      </c>
      <c r="AM18" s="1" t="s">
        <v>4</v>
      </c>
      <c r="AN18" s="1">
        <v>0</v>
      </c>
      <c r="AO18" s="1">
        <f t="shared" si="4"/>
        <v>0</v>
      </c>
      <c r="AP18" s="1">
        <v>29</v>
      </c>
      <c r="AQ18" s="1">
        <v>29</v>
      </c>
      <c r="AR18" s="1">
        <f t="shared" si="5"/>
        <v>0</v>
      </c>
      <c r="AS18" s="1">
        <v>0</v>
      </c>
      <c r="AT18" s="1" t="s">
        <v>4</v>
      </c>
      <c r="AU18" s="1" t="s">
        <v>4</v>
      </c>
      <c r="AV18" s="1">
        <v>0</v>
      </c>
      <c r="AW18" s="1">
        <f t="shared" si="6"/>
        <v>0</v>
      </c>
      <c r="AX18" s="1">
        <v>29</v>
      </c>
      <c r="AY18" s="1">
        <v>29</v>
      </c>
      <c r="AZ18" s="1">
        <f t="shared" si="7"/>
        <v>0</v>
      </c>
      <c r="BA18" s="1">
        <v>0</v>
      </c>
      <c r="BB18" s="1" t="s">
        <v>4</v>
      </c>
      <c r="BC18" s="1" t="s">
        <v>4</v>
      </c>
      <c r="BD18" s="1" t="s">
        <v>4</v>
      </c>
      <c r="BE18" s="1" t="s">
        <v>4</v>
      </c>
      <c r="BF18" s="1" t="s">
        <v>4</v>
      </c>
      <c r="BG18" s="1" t="s">
        <v>4</v>
      </c>
      <c r="BH18" s="1" t="s">
        <v>4</v>
      </c>
      <c r="BI18" s="1" t="s">
        <v>4</v>
      </c>
      <c r="BJ18" s="1" t="s">
        <v>4</v>
      </c>
      <c r="BK18" s="1" t="s">
        <v>4</v>
      </c>
      <c r="BL18" s="1" t="s">
        <v>4</v>
      </c>
      <c r="BM18" s="1" t="s">
        <v>4</v>
      </c>
      <c r="BN18" s="1" t="s">
        <v>4</v>
      </c>
      <c r="BO18" s="1" t="s">
        <v>4</v>
      </c>
      <c r="BP18" s="1" t="s">
        <v>4</v>
      </c>
      <c r="BQ18" s="1" t="s">
        <v>4</v>
      </c>
      <c r="BR18" s="1" t="s">
        <v>4</v>
      </c>
      <c r="BS18" s="1" t="s">
        <v>4</v>
      </c>
      <c r="BT18" s="1">
        <v>0</v>
      </c>
      <c r="BU18" s="1">
        <f t="shared" si="8"/>
        <v>0</v>
      </c>
      <c r="BV18" s="1">
        <v>29</v>
      </c>
      <c r="BW18" s="1">
        <v>29</v>
      </c>
      <c r="BX18" s="1">
        <f t="shared" si="9"/>
        <v>0</v>
      </c>
      <c r="BY18" s="1">
        <v>0</v>
      </c>
      <c r="BZ18" s="1" t="s">
        <v>4</v>
      </c>
      <c r="CA18" s="1" t="s">
        <v>4</v>
      </c>
      <c r="CB18" s="1">
        <v>0</v>
      </c>
      <c r="CC18" s="1">
        <f t="shared" si="10"/>
        <v>0</v>
      </c>
      <c r="CD18" s="1">
        <v>29</v>
      </c>
      <c r="CE18" s="1">
        <v>29</v>
      </c>
      <c r="CF18" s="1">
        <f t="shared" si="11"/>
        <v>0</v>
      </c>
      <c r="CG18" s="1">
        <v>0</v>
      </c>
      <c r="CH18" s="1" t="s">
        <v>4</v>
      </c>
      <c r="CI18" s="1" t="s">
        <v>4</v>
      </c>
      <c r="CJ18" s="1" t="s">
        <v>4</v>
      </c>
      <c r="CK18" s="1" t="s">
        <v>4</v>
      </c>
      <c r="CL18" s="1" t="s">
        <v>4</v>
      </c>
      <c r="CM18" s="1" t="s">
        <v>4</v>
      </c>
      <c r="CN18" s="1" t="s">
        <v>4</v>
      </c>
      <c r="CO18" s="1" t="s">
        <v>4</v>
      </c>
      <c r="CP18" s="1" t="s">
        <v>4</v>
      </c>
      <c r="CQ18" s="1" t="s">
        <v>4</v>
      </c>
      <c r="CR18">
        <f t="shared" si="12"/>
        <v>32.5</v>
      </c>
      <c r="CS18">
        <f t="shared" si="13"/>
        <v>22</v>
      </c>
      <c r="CT18" s="1">
        <v>29</v>
      </c>
      <c r="CU18">
        <f>100*3/8</f>
        <v>37.5</v>
      </c>
      <c r="CV18">
        <f>F18/MAX(F2:F30)*100</f>
        <v>32.958801498127336</v>
      </c>
      <c r="CW18">
        <f>E18/MAX(E2:E30)*100</f>
        <v>23.864894795127352</v>
      </c>
      <c r="CX18">
        <f>D18/MAX(D2:D30)*100</f>
        <v>66.666666666666657</v>
      </c>
      <c r="CY18">
        <f t="shared" si="17"/>
        <v>41.163454319973781</v>
      </c>
      <c r="CZ18" t="str">
        <f t="shared" si="16"/>
        <v>E-P-</v>
      </c>
    </row>
    <row r="19" spans="1:104" x14ac:dyDescent="0.3">
      <c r="A19" s="1" t="s">
        <v>6</v>
      </c>
      <c r="B19" s="1" t="s">
        <v>5</v>
      </c>
      <c r="C19" s="1" t="s">
        <v>10</v>
      </c>
      <c r="D19" s="1">
        <v>9</v>
      </c>
      <c r="E19" s="1">
        <v>708</v>
      </c>
      <c r="F19" s="1">
        <v>245</v>
      </c>
      <c r="G19" s="1" t="s">
        <v>29</v>
      </c>
      <c r="H19" s="1" t="s">
        <v>189</v>
      </c>
      <c r="I19" s="1">
        <v>11</v>
      </c>
      <c r="J19" s="1">
        <v>80</v>
      </c>
      <c r="K19" s="1">
        <f>RANK(J19,J2:J30)</f>
        <v>6</v>
      </c>
      <c r="L19" s="1">
        <v>29</v>
      </c>
      <c r="M19" s="1">
        <v>6</v>
      </c>
      <c r="N19" s="1" t="s">
        <v>316</v>
      </c>
      <c r="O19" s="1" t="s">
        <v>440</v>
      </c>
      <c r="P19" s="1">
        <v>80</v>
      </c>
      <c r="Q19" s="1">
        <f t="shared" si="14"/>
        <v>0</v>
      </c>
      <c r="R19" s="1">
        <f>RANK(P19,P2:P30)</f>
        <v>23</v>
      </c>
      <c r="S19" s="1">
        <v>29</v>
      </c>
      <c r="T19" s="1">
        <f t="shared" si="15"/>
        <v>17</v>
      </c>
      <c r="U19" s="1">
        <v>5</v>
      </c>
      <c r="V19" s="1" t="s">
        <v>1312</v>
      </c>
      <c r="W19" s="1" t="s">
        <v>1410</v>
      </c>
      <c r="X19" s="1">
        <v>80</v>
      </c>
      <c r="Y19" s="1">
        <f t="shared" si="0"/>
        <v>0</v>
      </c>
      <c r="Z19" s="1">
        <f>RANK(X19,X2:X30)</f>
        <v>22</v>
      </c>
      <c r="AA19" s="1">
        <v>29</v>
      </c>
      <c r="AB19" s="1">
        <f t="shared" si="1"/>
        <v>-1</v>
      </c>
      <c r="AC19" s="1">
        <v>1</v>
      </c>
      <c r="AD19" s="1" t="s">
        <v>1166</v>
      </c>
      <c r="AE19" s="1" t="s">
        <v>1166</v>
      </c>
      <c r="AF19" s="1">
        <v>70</v>
      </c>
      <c r="AG19" s="1">
        <f t="shared" si="2"/>
        <v>-10</v>
      </c>
      <c r="AH19" s="1">
        <f>RANK(AF19,AF2:AF30)</f>
        <v>15</v>
      </c>
      <c r="AI19" s="1">
        <v>29</v>
      </c>
      <c r="AJ19" s="1">
        <f t="shared" si="3"/>
        <v>-7</v>
      </c>
      <c r="AK19" s="1">
        <v>1</v>
      </c>
      <c r="AL19" s="1" t="s">
        <v>1051</v>
      </c>
      <c r="AM19" s="1" t="s">
        <v>1051</v>
      </c>
      <c r="AN19" s="1">
        <v>0</v>
      </c>
      <c r="AO19" s="1">
        <f t="shared" si="4"/>
        <v>-70</v>
      </c>
      <c r="AP19" s="1">
        <v>29</v>
      </c>
      <c r="AQ19" s="1">
        <v>29</v>
      </c>
      <c r="AR19" s="1">
        <f t="shared" si="5"/>
        <v>14</v>
      </c>
      <c r="AS19" s="1">
        <v>0</v>
      </c>
      <c r="AT19" s="1" t="s">
        <v>4</v>
      </c>
      <c r="AU19" s="1" t="s">
        <v>4</v>
      </c>
      <c r="AV19" s="1">
        <v>0</v>
      </c>
      <c r="AW19" s="1">
        <f t="shared" si="6"/>
        <v>0</v>
      </c>
      <c r="AX19" s="1">
        <v>29</v>
      </c>
      <c r="AY19" s="1">
        <v>29</v>
      </c>
      <c r="AZ19" s="1">
        <f t="shared" si="7"/>
        <v>0</v>
      </c>
      <c r="BA19" s="1">
        <v>0</v>
      </c>
      <c r="BB19" s="1" t="s">
        <v>4</v>
      </c>
      <c r="BC19" s="1" t="s">
        <v>4</v>
      </c>
      <c r="BD19" s="1" t="s">
        <v>4</v>
      </c>
      <c r="BE19" s="1" t="s">
        <v>4</v>
      </c>
      <c r="BF19" s="1" t="s">
        <v>4</v>
      </c>
      <c r="BG19" s="1" t="s">
        <v>4</v>
      </c>
      <c r="BH19" s="1" t="s">
        <v>4</v>
      </c>
      <c r="BI19" s="1" t="s">
        <v>4</v>
      </c>
      <c r="BJ19" s="1" t="s">
        <v>4</v>
      </c>
      <c r="BK19" s="1" t="s">
        <v>4</v>
      </c>
      <c r="BL19" s="1" t="s">
        <v>4</v>
      </c>
      <c r="BM19" s="1" t="s">
        <v>4</v>
      </c>
      <c r="BN19" s="1" t="s">
        <v>4</v>
      </c>
      <c r="BO19" s="1" t="s">
        <v>4</v>
      </c>
      <c r="BP19" s="1" t="s">
        <v>4</v>
      </c>
      <c r="BQ19" s="1" t="s">
        <v>4</v>
      </c>
      <c r="BR19" s="1" t="s">
        <v>4</v>
      </c>
      <c r="BS19" s="1" t="s">
        <v>4</v>
      </c>
      <c r="BT19" s="1">
        <v>0</v>
      </c>
      <c r="BU19" s="1">
        <f t="shared" si="8"/>
        <v>0</v>
      </c>
      <c r="BV19" s="1">
        <v>29</v>
      </c>
      <c r="BW19" s="1">
        <v>29</v>
      </c>
      <c r="BX19" s="1">
        <f t="shared" si="9"/>
        <v>0</v>
      </c>
      <c r="BY19" s="1">
        <v>0</v>
      </c>
      <c r="BZ19" s="1" t="s">
        <v>4</v>
      </c>
      <c r="CA19" s="1" t="s">
        <v>4</v>
      </c>
      <c r="CB19" s="1">
        <v>0</v>
      </c>
      <c r="CC19" s="1">
        <f t="shared" si="10"/>
        <v>0</v>
      </c>
      <c r="CD19" s="1">
        <v>29</v>
      </c>
      <c r="CE19" s="1">
        <v>29</v>
      </c>
      <c r="CF19" s="1">
        <f t="shared" si="11"/>
        <v>0</v>
      </c>
      <c r="CG19" s="1">
        <v>0</v>
      </c>
      <c r="CH19" s="1" t="s">
        <v>4</v>
      </c>
      <c r="CI19" s="1" t="s">
        <v>4</v>
      </c>
      <c r="CJ19" s="1" t="s">
        <v>4</v>
      </c>
      <c r="CK19" s="1" t="s">
        <v>4</v>
      </c>
      <c r="CL19" s="1" t="s">
        <v>4</v>
      </c>
      <c r="CM19" s="1" t="s">
        <v>4</v>
      </c>
      <c r="CN19" s="1" t="s">
        <v>4</v>
      </c>
      <c r="CO19" s="1" t="s">
        <v>4</v>
      </c>
      <c r="CP19" s="1" t="s">
        <v>4</v>
      </c>
      <c r="CQ19" s="1" t="s">
        <v>4</v>
      </c>
      <c r="CR19">
        <f t="shared" si="12"/>
        <v>38.75</v>
      </c>
      <c r="CS19">
        <f t="shared" si="13"/>
        <v>23</v>
      </c>
      <c r="CT19" s="1">
        <v>29</v>
      </c>
      <c r="CU19">
        <f>100*4/8</f>
        <v>50</v>
      </c>
      <c r="CV19">
        <f>F19/MAX(F2:F30)*100</f>
        <v>45.880149812734082</v>
      </c>
      <c r="CW19">
        <f>E19/MAX(E2:E30)*100</f>
        <v>39.202657807308974</v>
      </c>
      <c r="CX19">
        <f>D19/MAX(D2:D30)*100</f>
        <v>50</v>
      </c>
      <c r="CY19">
        <f t="shared" si="17"/>
        <v>45.027602540014357</v>
      </c>
      <c r="CZ19" t="str">
        <f t="shared" si="16"/>
        <v>E-P-</v>
      </c>
    </row>
    <row r="20" spans="1:104" x14ac:dyDescent="0.3">
      <c r="A20" s="1" t="s">
        <v>6</v>
      </c>
      <c r="B20" s="1" t="s">
        <v>5</v>
      </c>
      <c r="C20" s="1" t="s">
        <v>10</v>
      </c>
      <c r="D20" s="1">
        <v>13</v>
      </c>
      <c r="E20" s="1">
        <v>1214</v>
      </c>
      <c r="F20" s="1">
        <v>325</v>
      </c>
      <c r="G20" s="1" t="s">
        <v>30</v>
      </c>
      <c r="H20" s="1" t="s">
        <v>190</v>
      </c>
      <c r="I20" s="1">
        <v>10</v>
      </c>
      <c r="J20" s="1">
        <v>80</v>
      </c>
      <c r="K20" s="1">
        <f>RANK(J20,J2:J30)</f>
        <v>6</v>
      </c>
      <c r="L20" s="1">
        <v>29</v>
      </c>
      <c r="M20" s="1">
        <v>2</v>
      </c>
      <c r="N20" s="1" t="s">
        <v>317</v>
      </c>
      <c r="O20" s="1" t="s">
        <v>441</v>
      </c>
      <c r="P20" s="1">
        <v>100</v>
      </c>
      <c r="Q20" s="1">
        <f t="shared" si="14"/>
        <v>20</v>
      </c>
      <c r="R20" s="1">
        <f>RANK(P20,P2:P30)</f>
        <v>1</v>
      </c>
      <c r="S20" s="1">
        <v>29</v>
      </c>
      <c r="T20" s="1">
        <f t="shared" si="15"/>
        <v>-5</v>
      </c>
      <c r="U20" s="1">
        <v>1</v>
      </c>
      <c r="V20" s="1" t="s">
        <v>1313</v>
      </c>
      <c r="W20" s="1" t="s">
        <v>1313</v>
      </c>
      <c r="X20" s="1">
        <v>85</v>
      </c>
      <c r="Y20" s="1">
        <f t="shared" si="0"/>
        <v>-15</v>
      </c>
      <c r="Z20" s="1">
        <f>RANK(X20,X2:X30)</f>
        <v>16</v>
      </c>
      <c r="AA20" s="1">
        <v>29</v>
      </c>
      <c r="AB20" s="1">
        <f t="shared" si="1"/>
        <v>15</v>
      </c>
      <c r="AC20" s="1">
        <v>1</v>
      </c>
      <c r="AD20" s="1" t="s">
        <v>1167</v>
      </c>
      <c r="AE20" s="1" t="s">
        <v>1167</v>
      </c>
      <c r="AF20" s="1">
        <v>80</v>
      </c>
      <c r="AG20" s="1">
        <f t="shared" si="2"/>
        <v>-5</v>
      </c>
      <c r="AH20" s="1">
        <f>RANK(AF20,AF2:AF30)</f>
        <v>9</v>
      </c>
      <c r="AI20" s="1">
        <v>29</v>
      </c>
      <c r="AJ20" s="1">
        <f t="shared" si="3"/>
        <v>-7</v>
      </c>
      <c r="AK20" s="1">
        <v>1</v>
      </c>
      <c r="AL20" s="1" t="s">
        <v>1052</v>
      </c>
      <c r="AM20" s="1" t="s">
        <v>1052</v>
      </c>
      <c r="AN20" s="1">
        <v>72.22</v>
      </c>
      <c r="AO20" s="1">
        <f t="shared" si="4"/>
        <v>-7.7800000000000011</v>
      </c>
      <c r="AP20" s="1">
        <f>RANK(AN20,AN2:AN30)</f>
        <v>9</v>
      </c>
      <c r="AQ20" s="1">
        <v>29</v>
      </c>
      <c r="AR20" s="1">
        <f t="shared" si="5"/>
        <v>0</v>
      </c>
      <c r="AS20" s="1">
        <v>2</v>
      </c>
      <c r="AT20" s="1" t="s">
        <v>937</v>
      </c>
      <c r="AU20" s="1" t="s">
        <v>1002</v>
      </c>
      <c r="AV20" s="1">
        <v>100</v>
      </c>
      <c r="AW20" s="1">
        <f t="shared" si="6"/>
        <v>27.78</v>
      </c>
      <c r="AX20" s="1">
        <f>RANK(AV20,AV2:AV30)</f>
        <v>1</v>
      </c>
      <c r="AY20" s="1">
        <v>29</v>
      </c>
      <c r="AZ20" s="1">
        <f t="shared" si="7"/>
        <v>-8</v>
      </c>
      <c r="BA20" s="1">
        <v>1</v>
      </c>
      <c r="BB20" s="1" t="s">
        <v>851</v>
      </c>
      <c r="BC20" s="1" t="s">
        <v>851</v>
      </c>
      <c r="BD20" s="1" t="s">
        <v>4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4</v>
      </c>
      <c r="BK20" s="1" t="s">
        <v>4</v>
      </c>
      <c r="BL20" s="1" t="s">
        <v>4</v>
      </c>
      <c r="BM20" s="1" t="s">
        <v>4</v>
      </c>
      <c r="BN20" s="1" t="s">
        <v>4</v>
      </c>
      <c r="BO20" s="1" t="s">
        <v>4</v>
      </c>
      <c r="BP20" s="1" t="s">
        <v>4</v>
      </c>
      <c r="BQ20" s="1" t="s">
        <v>4</v>
      </c>
      <c r="BR20" s="1" t="s">
        <v>4</v>
      </c>
      <c r="BS20" s="1" t="s">
        <v>4</v>
      </c>
      <c r="BT20" s="1">
        <v>90</v>
      </c>
      <c r="BU20" s="1">
        <f t="shared" si="8"/>
        <v>-10</v>
      </c>
      <c r="BV20" s="1">
        <f>RANK(BT20,BT2:BT30)</f>
        <v>3</v>
      </c>
      <c r="BW20" s="1">
        <v>29</v>
      </c>
      <c r="BX20" s="1">
        <f t="shared" si="9"/>
        <v>2</v>
      </c>
      <c r="BY20" s="1">
        <v>1</v>
      </c>
      <c r="BZ20" s="1" t="s">
        <v>635</v>
      </c>
      <c r="CA20" s="1" t="s">
        <v>635</v>
      </c>
      <c r="CB20" s="1">
        <v>100</v>
      </c>
      <c r="CC20" s="1">
        <f t="shared" si="10"/>
        <v>10</v>
      </c>
      <c r="CD20" s="1">
        <f>RANK(CB20,CB2:CB30)</f>
        <v>1</v>
      </c>
      <c r="CE20" s="1">
        <v>29</v>
      </c>
      <c r="CF20" s="1">
        <f t="shared" si="11"/>
        <v>-2</v>
      </c>
      <c r="CG20" s="1">
        <v>1</v>
      </c>
      <c r="CH20" s="1" t="s">
        <v>566</v>
      </c>
      <c r="CI20" s="1" t="s">
        <v>566</v>
      </c>
      <c r="CJ20" s="1" t="s">
        <v>4</v>
      </c>
      <c r="CK20" s="1" t="s">
        <v>4</v>
      </c>
      <c r="CL20" s="1" t="s">
        <v>4</v>
      </c>
      <c r="CM20" s="1" t="s">
        <v>4</v>
      </c>
      <c r="CN20" s="1" t="s">
        <v>4</v>
      </c>
      <c r="CO20" s="1" t="s">
        <v>4</v>
      </c>
      <c r="CP20" s="1" t="s">
        <v>4</v>
      </c>
      <c r="CQ20" s="1" t="s">
        <v>4</v>
      </c>
      <c r="CR20">
        <f t="shared" si="12"/>
        <v>88.402500000000003</v>
      </c>
      <c r="CS20">
        <f t="shared" si="13"/>
        <v>6</v>
      </c>
      <c r="CT20" s="1">
        <v>29</v>
      </c>
      <c r="CU20">
        <f>100*8/8</f>
        <v>100</v>
      </c>
      <c r="CV20">
        <f>F20/MAX(F2:F30)*100</f>
        <v>60.861423220973791</v>
      </c>
      <c r="CW20">
        <f>E20/MAX(E2:E30)*100</f>
        <v>67.220376522702111</v>
      </c>
      <c r="CX20">
        <f>D20/MAX(D2:D30)*100</f>
        <v>72.222222222222214</v>
      </c>
      <c r="CY20">
        <f t="shared" si="17"/>
        <v>66.768007321966039</v>
      </c>
      <c r="CZ20" t="str">
        <f t="shared" si="16"/>
        <v>E+P+</v>
      </c>
    </row>
    <row r="21" spans="1:104" x14ac:dyDescent="0.3">
      <c r="A21" s="1" t="s">
        <v>6</v>
      </c>
      <c r="B21" s="1" t="s">
        <v>5</v>
      </c>
      <c r="C21" s="1" t="s">
        <v>10</v>
      </c>
      <c r="D21" s="1">
        <v>13</v>
      </c>
      <c r="E21" s="1">
        <v>417</v>
      </c>
      <c r="F21" s="1">
        <v>217</v>
      </c>
      <c r="G21" s="1" t="s">
        <v>31</v>
      </c>
      <c r="H21" s="1" t="s">
        <v>191</v>
      </c>
      <c r="I21" s="1">
        <v>9</v>
      </c>
      <c r="J21" s="1">
        <v>80</v>
      </c>
      <c r="K21" s="1">
        <f>RANK(J21,J2:J30)</f>
        <v>6</v>
      </c>
      <c r="L21" s="1">
        <v>29</v>
      </c>
      <c r="M21" s="1">
        <v>8</v>
      </c>
      <c r="N21" s="1" t="s">
        <v>318</v>
      </c>
      <c r="O21" s="1" t="s">
        <v>442</v>
      </c>
      <c r="P21" s="1">
        <v>90</v>
      </c>
      <c r="Q21" s="1">
        <f t="shared" si="14"/>
        <v>10</v>
      </c>
      <c r="R21" s="1">
        <f>RANK(P21,P2:P30)</f>
        <v>15</v>
      </c>
      <c r="S21" s="1">
        <v>29</v>
      </c>
      <c r="T21" s="1">
        <f t="shared" si="15"/>
        <v>9</v>
      </c>
      <c r="U21" s="1">
        <v>1</v>
      </c>
      <c r="V21" s="1" t="s">
        <v>1314</v>
      </c>
      <c r="W21" s="1" t="s">
        <v>1314</v>
      </c>
      <c r="X21" s="1">
        <v>95</v>
      </c>
      <c r="Y21" s="1">
        <f t="shared" si="0"/>
        <v>5</v>
      </c>
      <c r="Z21" s="1">
        <f>RANK(X21,X2:X30)</f>
        <v>7</v>
      </c>
      <c r="AA21" s="1">
        <v>29</v>
      </c>
      <c r="AB21" s="1">
        <f t="shared" si="1"/>
        <v>-8</v>
      </c>
      <c r="AC21" s="1">
        <v>1</v>
      </c>
      <c r="AD21" s="1" t="s">
        <v>1168</v>
      </c>
      <c r="AE21" s="1" t="s">
        <v>1168</v>
      </c>
      <c r="AF21" s="1">
        <v>80</v>
      </c>
      <c r="AG21" s="1">
        <f t="shared" si="2"/>
        <v>-15</v>
      </c>
      <c r="AH21" s="1">
        <f>RANK(AF21,AF2:AF30)</f>
        <v>9</v>
      </c>
      <c r="AI21" s="1">
        <v>29</v>
      </c>
      <c r="AJ21" s="1">
        <f t="shared" si="3"/>
        <v>2</v>
      </c>
      <c r="AK21" s="1">
        <v>2</v>
      </c>
      <c r="AL21" s="1" t="s">
        <v>1053</v>
      </c>
      <c r="AM21" s="1" t="s">
        <v>1124</v>
      </c>
      <c r="AN21" s="1">
        <v>0</v>
      </c>
      <c r="AO21" s="1">
        <f t="shared" si="4"/>
        <v>-80</v>
      </c>
      <c r="AP21" s="1">
        <v>29</v>
      </c>
      <c r="AQ21" s="1">
        <v>29</v>
      </c>
      <c r="AR21" s="1">
        <f t="shared" si="5"/>
        <v>20</v>
      </c>
      <c r="AS21" s="1">
        <v>0</v>
      </c>
      <c r="AT21" s="1" t="s">
        <v>4</v>
      </c>
      <c r="AU21" s="1" t="s">
        <v>4</v>
      </c>
      <c r="AV21" s="1">
        <v>0</v>
      </c>
      <c r="AW21" s="1">
        <f t="shared" si="6"/>
        <v>0</v>
      </c>
      <c r="AX21" s="1">
        <v>29</v>
      </c>
      <c r="AY21" s="1">
        <v>29</v>
      </c>
      <c r="AZ21" s="1">
        <f t="shared" si="7"/>
        <v>0</v>
      </c>
      <c r="BA21" s="1">
        <v>0</v>
      </c>
      <c r="BB21" s="1" t="s">
        <v>4</v>
      </c>
      <c r="BC21" s="1" t="s">
        <v>4</v>
      </c>
      <c r="BD21" s="1" t="s">
        <v>4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4</v>
      </c>
      <c r="BK21" s="1" t="s">
        <v>4</v>
      </c>
      <c r="BL21" s="1" t="s">
        <v>4</v>
      </c>
      <c r="BM21" s="1" t="s">
        <v>4</v>
      </c>
      <c r="BN21" s="1" t="s">
        <v>4</v>
      </c>
      <c r="BO21" s="1" t="s">
        <v>4</v>
      </c>
      <c r="BP21" s="1" t="s">
        <v>4</v>
      </c>
      <c r="BQ21" s="1" t="s">
        <v>4</v>
      </c>
      <c r="BR21" s="1" t="s">
        <v>4</v>
      </c>
      <c r="BS21" s="1" t="s">
        <v>4</v>
      </c>
      <c r="BT21" s="1">
        <v>0</v>
      </c>
      <c r="BU21" s="1">
        <f t="shared" si="8"/>
        <v>0</v>
      </c>
      <c r="BV21" s="1">
        <v>29</v>
      </c>
      <c r="BW21" s="1">
        <v>29</v>
      </c>
      <c r="BX21" s="1">
        <f t="shared" si="9"/>
        <v>0</v>
      </c>
      <c r="BY21" s="1">
        <v>0</v>
      </c>
      <c r="BZ21" s="1" t="s">
        <v>4</v>
      </c>
      <c r="CA21" s="1" t="s">
        <v>4</v>
      </c>
      <c r="CB21" s="1">
        <v>0</v>
      </c>
      <c r="CC21" s="1">
        <f t="shared" si="10"/>
        <v>0</v>
      </c>
      <c r="CD21" s="1">
        <v>29</v>
      </c>
      <c r="CE21" s="1">
        <v>29</v>
      </c>
      <c r="CF21" s="1">
        <f t="shared" si="11"/>
        <v>0</v>
      </c>
      <c r="CG21" s="1">
        <v>0</v>
      </c>
      <c r="CH21" s="1" t="s">
        <v>4</v>
      </c>
      <c r="CI21" s="1" t="s">
        <v>4</v>
      </c>
      <c r="CJ21" s="1" t="s">
        <v>4</v>
      </c>
      <c r="CK21" s="1" t="s">
        <v>4</v>
      </c>
      <c r="CL21" s="1" t="s">
        <v>4</v>
      </c>
      <c r="CM21" s="1" t="s">
        <v>4</v>
      </c>
      <c r="CN21" s="1" t="s">
        <v>4</v>
      </c>
      <c r="CO21" s="1" t="s">
        <v>4</v>
      </c>
      <c r="CP21" s="1" t="s">
        <v>4</v>
      </c>
      <c r="CQ21" s="1" t="s">
        <v>4</v>
      </c>
      <c r="CR21">
        <f t="shared" si="12"/>
        <v>43.125</v>
      </c>
      <c r="CS21">
        <f t="shared" si="13"/>
        <v>19</v>
      </c>
      <c r="CT21" s="1">
        <v>29</v>
      </c>
      <c r="CU21">
        <f>100*4/8</f>
        <v>50</v>
      </c>
      <c r="CV21">
        <f>F21/MAX(F2:F30)*100</f>
        <v>40.636704119850187</v>
      </c>
      <c r="CW21">
        <f>E21/MAX(E2:E30)*100</f>
        <v>23.089700996677742</v>
      </c>
      <c r="CX21">
        <f>D21/MAX(D2:D30)*100</f>
        <v>72.222222222222214</v>
      </c>
      <c r="CY21">
        <f t="shared" si="17"/>
        <v>45.316209112916717</v>
      </c>
      <c r="CZ21" t="str">
        <f t="shared" si="16"/>
        <v>E-P-</v>
      </c>
    </row>
    <row r="22" spans="1:104" x14ac:dyDescent="0.3">
      <c r="A22" s="1" t="s">
        <v>6</v>
      </c>
      <c r="B22" s="1" t="s">
        <v>5</v>
      </c>
      <c r="C22" s="1" t="s">
        <v>10</v>
      </c>
      <c r="D22" s="1">
        <v>10</v>
      </c>
      <c r="E22" s="1">
        <v>718</v>
      </c>
      <c r="F22" s="1">
        <v>203</v>
      </c>
      <c r="G22" s="1" t="s">
        <v>32</v>
      </c>
      <c r="H22" s="1" t="s">
        <v>192</v>
      </c>
      <c r="I22" s="1">
        <v>5</v>
      </c>
      <c r="J22" s="1">
        <v>70</v>
      </c>
      <c r="K22" s="1">
        <f>RANK(J22,J2:J30)</f>
        <v>25</v>
      </c>
      <c r="L22" s="1">
        <v>29</v>
      </c>
      <c r="M22" s="1">
        <v>2</v>
      </c>
      <c r="N22" s="1" t="s">
        <v>319</v>
      </c>
      <c r="O22" s="1" t="s">
        <v>443</v>
      </c>
      <c r="P22" s="1">
        <v>90</v>
      </c>
      <c r="Q22" s="1">
        <f t="shared" si="14"/>
        <v>20</v>
      </c>
      <c r="R22" s="1">
        <f>RANK(P22,P2:P30)</f>
        <v>15</v>
      </c>
      <c r="S22" s="1">
        <v>29</v>
      </c>
      <c r="T22" s="1">
        <f t="shared" si="15"/>
        <v>-10</v>
      </c>
      <c r="U22" s="1">
        <v>1</v>
      </c>
      <c r="V22" s="1" t="s">
        <v>1315</v>
      </c>
      <c r="W22" s="1" t="s">
        <v>1315</v>
      </c>
      <c r="X22" s="1">
        <v>100</v>
      </c>
      <c r="Y22" s="1">
        <f t="shared" si="0"/>
        <v>10</v>
      </c>
      <c r="Z22" s="1">
        <f>RANK(X22,X2:X30)</f>
        <v>1</v>
      </c>
      <c r="AA22" s="1">
        <v>29</v>
      </c>
      <c r="AB22" s="1">
        <f t="shared" si="1"/>
        <v>-14</v>
      </c>
      <c r="AC22" s="1">
        <v>1</v>
      </c>
      <c r="AD22" s="1" t="s">
        <v>1169</v>
      </c>
      <c r="AE22" s="1" t="s">
        <v>1169</v>
      </c>
      <c r="AF22" s="1">
        <v>60</v>
      </c>
      <c r="AG22" s="1">
        <f t="shared" si="2"/>
        <v>-40</v>
      </c>
      <c r="AH22" s="1">
        <f>RANK(AF22,AF2:AF30)</f>
        <v>20</v>
      </c>
      <c r="AI22" s="1">
        <v>29</v>
      </c>
      <c r="AJ22" s="1">
        <f t="shared" si="3"/>
        <v>19</v>
      </c>
      <c r="AK22" s="1">
        <v>1</v>
      </c>
      <c r="AL22" s="1" t="s">
        <v>1054</v>
      </c>
      <c r="AM22" s="1" t="s">
        <v>1054</v>
      </c>
      <c r="AN22" s="1">
        <v>0</v>
      </c>
      <c r="AO22" s="1">
        <f t="shared" si="4"/>
        <v>-60</v>
      </c>
      <c r="AP22" s="1">
        <v>29</v>
      </c>
      <c r="AQ22" s="1">
        <v>29</v>
      </c>
      <c r="AR22" s="1">
        <f t="shared" si="5"/>
        <v>9</v>
      </c>
      <c r="AS22" s="1">
        <v>0</v>
      </c>
      <c r="AT22" s="1" t="s">
        <v>4</v>
      </c>
      <c r="AU22" s="1" t="s">
        <v>4</v>
      </c>
      <c r="AV22" s="1">
        <v>0</v>
      </c>
      <c r="AW22" s="1">
        <f t="shared" si="6"/>
        <v>0</v>
      </c>
      <c r="AX22" s="1">
        <v>29</v>
      </c>
      <c r="AY22" s="1">
        <v>29</v>
      </c>
      <c r="AZ22" s="1">
        <f t="shared" si="7"/>
        <v>0</v>
      </c>
      <c r="BA22" s="1">
        <v>0</v>
      </c>
      <c r="BB22" s="1" t="s">
        <v>4</v>
      </c>
      <c r="BC22" s="1" t="s">
        <v>4</v>
      </c>
      <c r="BD22" s="1" t="s">
        <v>4</v>
      </c>
      <c r="BE22" s="1" t="s">
        <v>4</v>
      </c>
      <c r="BF22" s="1" t="s">
        <v>4</v>
      </c>
      <c r="BG22" s="1" t="s">
        <v>4</v>
      </c>
      <c r="BH22" s="1" t="s">
        <v>4</v>
      </c>
      <c r="BI22" s="1" t="s">
        <v>4</v>
      </c>
      <c r="BJ22" s="1" t="s">
        <v>4</v>
      </c>
      <c r="BK22" s="1" t="s">
        <v>4</v>
      </c>
      <c r="BL22" s="1" t="s">
        <v>4</v>
      </c>
      <c r="BM22" s="1" t="s">
        <v>4</v>
      </c>
      <c r="BN22" s="1" t="s">
        <v>4</v>
      </c>
      <c r="BO22" s="1" t="s">
        <v>4</v>
      </c>
      <c r="BP22" s="1" t="s">
        <v>4</v>
      </c>
      <c r="BQ22" s="1" t="s">
        <v>4</v>
      </c>
      <c r="BR22" s="1" t="s">
        <v>4</v>
      </c>
      <c r="BS22" s="1" t="s">
        <v>4</v>
      </c>
      <c r="BT22" s="1">
        <v>0</v>
      </c>
      <c r="BU22" s="1">
        <f t="shared" si="8"/>
        <v>0</v>
      </c>
      <c r="BV22" s="1">
        <v>29</v>
      </c>
      <c r="BW22" s="1">
        <v>29</v>
      </c>
      <c r="BX22" s="1">
        <f t="shared" si="9"/>
        <v>0</v>
      </c>
      <c r="BY22" s="1">
        <v>0</v>
      </c>
      <c r="BZ22" s="1" t="s">
        <v>4</v>
      </c>
      <c r="CA22" s="1" t="s">
        <v>4</v>
      </c>
      <c r="CB22" s="1">
        <v>0</v>
      </c>
      <c r="CC22" s="1">
        <f t="shared" si="10"/>
        <v>0</v>
      </c>
      <c r="CD22" s="1">
        <v>29</v>
      </c>
      <c r="CE22" s="1">
        <v>29</v>
      </c>
      <c r="CF22" s="1">
        <f t="shared" si="11"/>
        <v>0</v>
      </c>
      <c r="CG22" s="1">
        <v>0</v>
      </c>
      <c r="CH22" s="1" t="s">
        <v>4</v>
      </c>
      <c r="CI22" s="1" t="s">
        <v>4</v>
      </c>
      <c r="CJ22" s="1" t="s">
        <v>4</v>
      </c>
      <c r="CK22" s="1" t="s">
        <v>4</v>
      </c>
      <c r="CL22" s="1" t="s">
        <v>4</v>
      </c>
      <c r="CM22" s="1" t="s">
        <v>4</v>
      </c>
      <c r="CN22" s="1" t="s">
        <v>4</v>
      </c>
      <c r="CO22" s="1" t="s">
        <v>4</v>
      </c>
      <c r="CP22" s="1" t="s">
        <v>4</v>
      </c>
      <c r="CQ22" s="1" t="s">
        <v>4</v>
      </c>
      <c r="CR22">
        <f t="shared" si="12"/>
        <v>40</v>
      </c>
      <c r="CS22">
        <f t="shared" si="13"/>
        <v>22</v>
      </c>
      <c r="CT22" s="1">
        <v>29</v>
      </c>
      <c r="CU22">
        <f>100*4/8</f>
        <v>50</v>
      </c>
      <c r="CV22">
        <f>F22/MAX(F2:F30)*100</f>
        <v>38.014981273408239</v>
      </c>
      <c r="CW22">
        <f>E22/MAX(E2:E30)*100</f>
        <v>39.756367663344406</v>
      </c>
      <c r="CX22">
        <f>D22/MAX(D2:D30)*100</f>
        <v>55.555555555555557</v>
      </c>
      <c r="CY22">
        <f t="shared" si="17"/>
        <v>44.442301497436063</v>
      </c>
      <c r="CZ22" t="str">
        <f t="shared" si="16"/>
        <v>E-P-</v>
      </c>
    </row>
    <row r="23" spans="1:104" x14ac:dyDescent="0.3">
      <c r="A23" s="1" t="s">
        <v>6</v>
      </c>
      <c r="B23" s="1" t="s">
        <v>5</v>
      </c>
      <c r="C23" s="1" t="s">
        <v>10</v>
      </c>
      <c r="D23" s="1">
        <v>12</v>
      </c>
      <c r="E23" s="1">
        <v>1100</v>
      </c>
      <c r="F23" s="1">
        <v>257</v>
      </c>
      <c r="G23" s="1" t="s">
        <v>33</v>
      </c>
      <c r="H23" s="1" t="s">
        <v>193</v>
      </c>
      <c r="I23" s="1">
        <v>11</v>
      </c>
      <c r="J23" s="1">
        <v>80</v>
      </c>
      <c r="K23" s="1">
        <f>RANK(J23,J2:J30)</f>
        <v>6</v>
      </c>
      <c r="L23" s="1">
        <v>29</v>
      </c>
      <c r="M23" s="1">
        <v>2</v>
      </c>
      <c r="N23" s="1" t="s">
        <v>320</v>
      </c>
      <c r="O23" s="1" t="s">
        <v>444</v>
      </c>
      <c r="P23" s="1">
        <v>90</v>
      </c>
      <c r="Q23" s="1">
        <f t="shared" si="14"/>
        <v>10</v>
      </c>
      <c r="R23" s="1">
        <f>RANK(P23,P2:P30)</f>
        <v>15</v>
      </c>
      <c r="S23" s="1">
        <v>29</v>
      </c>
      <c r="T23" s="1">
        <f t="shared" si="15"/>
        <v>9</v>
      </c>
      <c r="U23" s="1">
        <v>1</v>
      </c>
      <c r="V23" s="1" t="s">
        <v>1316</v>
      </c>
      <c r="W23" s="1" t="s">
        <v>1316</v>
      </c>
      <c r="X23" s="1">
        <v>90</v>
      </c>
      <c r="Y23" s="1">
        <f t="shared" si="0"/>
        <v>0</v>
      </c>
      <c r="Z23" s="1">
        <f>RANK(X23,X2:X30)</f>
        <v>12</v>
      </c>
      <c r="AA23" s="1">
        <v>29</v>
      </c>
      <c r="AB23" s="1">
        <f t="shared" si="1"/>
        <v>-3</v>
      </c>
      <c r="AC23" s="1">
        <v>1</v>
      </c>
      <c r="AD23" s="1" t="s">
        <v>1170</v>
      </c>
      <c r="AE23" s="1" t="s">
        <v>1170</v>
      </c>
      <c r="AF23" s="1">
        <v>90</v>
      </c>
      <c r="AG23" s="1">
        <f t="shared" si="2"/>
        <v>0</v>
      </c>
      <c r="AH23" s="1">
        <f>RANK(AF23,AF2:AF30)</f>
        <v>5</v>
      </c>
      <c r="AI23" s="1">
        <v>29</v>
      </c>
      <c r="AJ23" s="1">
        <f t="shared" si="3"/>
        <v>-7</v>
      </c>
      <c r="AK23" s="1">
        <v>1</v>
      </c>
      <c r="AL23" s="1" t="s">
        <v>1055</v>
      </c>
      <c r="AM23" s="1" t="s">
        <v>1055</v>
      </c>
      <c r="AN23" s="1">
        <v>77.78</v>
      </c>
      <c r="AO23" s="1">
        <f t="shared" si="4"/>
        <v>-12.219999999999999</v>
      </c>
      <c r="AP23" s="1">
        <f>RANK(AN23,AN2:AN30)</f>
        <v>3</v>
      </c>
      <c r="AQ23" s="1">
        <v>29</v>
      </c>
      <c r="AR23" s="1">
        <f t="shared" si="5"/>
        <v>-2</v>
      </c>
      <c r="AS23" s="1">
        <v>4</v>
      </c>
      <c r="AT23" s="1" t="s">
        <v>938</v>
      </c>
      <c r="AU23" s="1" t="s">
        <v>1003</v>
      </c>
      <c r="AV23" s="1">
        <v>80</v>
      </c>
      <c r="AW23" s="1">
        <f t="shared" si="6"/>
        <v>2.2199999999999989</v>
      </c>
      <c r="AX23" s="1">
        <f>RANK(AV23,AV2:AV30)</f>
        <v>9</v>
      </c>
      <c r="AY23" s="1">
        <v>29</v>
      </c>
      <c r="AZ23" s="1">
        <f t="shared" si="7"/>
        <v>6</v>
      </c>
      <c r="BA23" s="1">
        <v>1</v>
      </c>
      <c r="BB23" s="1" t="s">
        <v>852</v>
      </c>
      <c r="BC23" s="1" t="s">
        <v>852</v>
      </c>
      <c r="BD23" s="1" t="s">
        <v>4</v>
      </c>
      <c r="BE23" s="1" t="s">
        <v>4</v>
      </c>
      <c r="BF23" s="1" t="s">
        <v>4</v>
      </c>
      <c r="BG23" s="1" t="s">
        <v>4</v>
      </c>
      <c r="BH23" s="1" t="s">
        <v>4</v>
      </c>
      <c r="BI23" s="1" t="s">
        <v>4</v>
      </c>
      <c r="BJ23" s="1" t="s">
        <v>4</v>
      </c>
      <c r="BK23" s="1" t="s">
        <v>4</v>
      </c>
      <c r="BL23" s="1" t="s">
        <v>4</v>
      </c>
      <c r="BM23" s="1" t="s">
        <v>4</v>
      </c>
      <c r="BN23" s="1" t="s">
        <v>4</v>
      </c>
      <c r="BO23" s="1" t="s">
        <v>4</v>
      </c>
      <c r="BP23" s="1" t="s">
        <v>4</v>
      </c>
      <c r="BQ23" s="1" t="s">
        <v>4</v>
      </c>
      <c r="BR23" s="1" t="s">
        <v>4</v>
      </c>
      <c r="BS23" s="1" t="s">
        <v>4</v>
      </c>
      <c r="BT23" s="1">
        <v>0</v>
      </c>
      <c r="BU23" s="1">
        <f t="shared" si="8"/>
        <v>-80</v>
      </c>
      <c r="BV23" s="1">
        <v>29</v>
      </c>
      <c r="BW23" s="1">
        <v>29</v>
      </c>
      <c r="BX23" s="1">
        <f t="shared" si="9"/>
        <v>20</v>
      </c>
      <c r="BY23" s="1">
        <v>0</v>
      </c>
      <c r="BZ23" s="1" t="s">
        <v>4</v>
      </c>
      <c r="CA23" s="1" t="s">
        <v>4</v>
      </c>
      <c r="CB23" s="1">
        <v>0</v>
      </c>
      <c r="CC23" s="1">
        <f t="shared" si="10"/>
        <v>0</v>
      </c>
      <c r="CD23" s="1">
        <v>29</v>
      </c>
      <c r="CE23" s="1">
        <v>29</v>
      </c>
      <c r="CF23" s="1">
        <f t="shared" si="11"/>
        <v>0</v>
      </c>
      <c r="CG23" s="1">
        <v>0</v>
      </c>
      <c r="CH23" s="1" t="s">
        <v>4</v>
      </c>
      <c r="CI23" s="1" t="s">
        <v>4</v>
      </c>
      <c r="CJ23" s="1" t="s">
        <v>4</v>
      </c>
      <c r="CK23" s="1" t="s">
        <v>4</v>
      </c>
      <c r="CL23" s="1" t="s">
        <v>4</v>
      </c>
      <c r="CM23" s="1" t="s">
        <v>4</v>
      </c>
      <c r="CN23" s="1" t="s">
        <v>4</v>
      </c>
      <c r="CO23" s="1" t="s">
        <v>4</v>
      </c>
      <c r="CP23" s="1" t="s">
        <v>4</v>
      </c>
      <c r="CQ23" s="1" t="s">
        <v>4</v>
      </c>
      <c r="CR23">
        <f t="shared" si="12"/>
        <v>63.472499999999997</v>
      </c>
      <c r="CS23">
        <f t="shared" si="13"/>
        <v>14</v>
      </c>
      <c r="CT23" s="1">
        <v>29</v>
      </c>
      <c r="CU23">
        <f>100*6/8</f>
        <v>75</v>
      </c>
      <c r="CV23">
        <f>F23/MAX(F2:F30)*100</f>
        <v>48.127340823970037</v>
      </c>
      <c r="CW23">
        <f>E23/MAX(E2:E30)*100</f>
        <v>60.90808416389811</v>
      </c>
      <c r="CX23">
        <f>D23/MAX(D2:D30)*100</f>
        <v>66.666666666666657</v>
      </c>
      <c r="CY23">
        <f t="shared" si="17"/>
        <v>58.56736388484493</v>
      </c>
      <c r="CZ23" t="str">
        <f t="shared" si="16"/>
        <v>E+P+</v>
      </c>
    </row>
    <row r="24" spans="1:104" x14ac:dyDescent="0.3">
      <c r="A24" s="1" t="s">
        <v>6</v>
      </c>
      <c r="B24" s="1" t="s">
        <v>5</v>
      </c>
      <c r="C24" s="1" t="s">
        <v>10</v>
      </c>
      <c r="D24" s="1">
        <v>10</v>
      </c>
      <c r="E24" s="1">
        <v>1328</v>
      </c>
      <c r="F24" s="1">
        <v>276</v>
      </c>
      <c r="G24" s="1" t="s">
        <v>34</v>
      </c>
      <c r="H24" s="1" t="s">
        <v>194</v>
      </c>
      <c r="I24" s="1">
        <v>7</v>
      </c>
      <c r="J24" s="1">
        <v>80</v>
      </c>
      <c r="K24" s="1">
        <f>RANK(J24,J2:J30)</f>
        <v>6</v>
      </c>
      <c r="L24" s="1">
        <v>29</v>
      </c>
      <c r="M24" s="1">
        <v>2</v>
      </c>
      <c r="N24" s="1" t="s">
        <v>321</v>
      </c>
      <c r="O24" s="1" t="s">
        <v>445</v>
      </c>
      <c r="P24" s="1">
        <v>100</v>
      </c>
      <c r="Q24" s="1">
        <f t="shared" si="14"/>
        <v>20</v>
      </c>
      <c r="R24" s="1">
        <f>RANK(P24,P2:P30)</f>
        <v>1</v>
      </c>
      <c r="S24" s="1">
        <v>29</v>
      </c>
      <c r="T24" s="1">
        <f t="shared" si="15"/>
        <v>-5</v>
      </c>
      <c r="U24" s="1">
        <v>1</v>
      </c>
      <c r="V24" s="1" t="s">
        <v>1317</v>
      </c>
      <c r="W24" s="1" t="s">
        <v>1317</v>
      </c>
      <c r="X24" s="1">
        <v>85</v>
      </c>
      <c r="Y24" s="1">
        <f t="shared" si="0"/>
        <v>-15</v>
      </c>
      <c r="Z24" s="1">
        <f>RANK(X24,X2:X30)</f>
        <v>16</v>
      </c>
      <c r="AA24" s="1">
        <v>29</v>
      </c>
      <c r="AB24" s="1">
        <f t="shared" si="1"/>
        <v>15</v>
      </c>
      <c r="AC24" s="1">
        <v>1</v>
      </c>
      <c r="AD24" s="1" t="s">
        <v>1171</v>
      </c>
      <c r="AE24" s="1" t="s">
        <v>1171</v>
      </c>
      <c r="AF24" s="1">
        <v>80</v>
      </c>
      <c r="AG24" s="1">
        <f t="shared" si="2"/>
        <v>-5</v>
      </c>
      <c r="AH24" s="1">
        <f>RANK(AF24,AF2:AF30)</f>
        <v>9</v>
      </c>
      <c r="AI24" s="1">
        <v>29</v>
      </c>
      <c r="AJ24" s="1">
        <f t="shared" si="3"/>
        <v>-7</v>
      </c>
      <c r="AK24" s="1">
        <v>1</v>
      </c>
      <c r="AL24" s="1" t="s">
        <v>1056</v>
      </c>
      <c r="AM24" s="1" t="s">
        <v>1056</v>
      </c>
      <c r="AN24" s="1">
        <v>72.22</v>
      </c>
      <c r="AO24" s="1">
        <f t="shared" si="4"/>
        <v>-7.7800000000000011</v>
      </c>
      <c r="AP24" s="1">
        <f>RANK(AN24,AN2:AN30)</f>
        <v>9</v>
      </c>
      <c r="AQ24" s="1">
        <v>29</v>
      </c>
      <c r="AR24" s="1">
        <f t="shared" si="5"/>
        <v>0</v>
      </c>
      <c r="AS24" s="1">
        <v>2</v>
      </c>
      <c r="AT24" s="1" t="s">
        <v>939</v>
      </c>
      <c r="AU24" s="1" t="s">
        <v>1004</v>
      </c>
      <c r="AV24" s="1">
        <v>0</v>
      </c>
      <c r="AW24" s="1">
        <f t="shared" si="6"/>
        <v>-72.22</v>
      </c>
      <c r="AX24" s="1">
        <v>29</v>
      </c>
      <c r="AY24" s="1">
        <v>29</v>
      </c>
      <c r="AZ24" s="1">
        <f t="shared" si="7"/>
        <v>20</v>
      </c>
      <c r="BA24" s="1">
        <v>0</v>
      </c>
      <c r="BB24" s="1" t="s">
        <v>4</v>
      </c>
      <c r="BC24" s="1" t="s">
        <v>4</v>
      </c>
      <c r="BD24" s="1" t="s">
        <v>4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4</v>
      </c>
      <c r="BK24" s="1" t="s">
        <v>4</v>
      </c>
      <c r="BL24" s="1" t="s">
        <v>4</v>
      </c>
      <c r="BM24" s="1" t="s">
        <v>4</v>
      </c>
      <c r="BN24" s="1" t="s">
        <v>4</v>
      </c>
      <c r="BO24" s="1" t="s">
        <v>4</v>
      </c>
      <c r="BP24" s="1" t="s">
        <v>4</v>
      </c>
      <c r="BQ24" s="1" t="s">
        <v>4</v>
      </c>
      <c r="BR24" s="1" t="s">
        <v>4</v>
      </c>
      <c r="BS24" s="1" t="s">
        <v>4</v>
      </c>
      <c r="BT24" s="1">
        <v>0</v>
      </c>
      <c r="BU24" s="1">
        <f t="shared" si="8"/>
        <v>0</v>
      </c>
      <c r="BV24" s="1">
        <v>29</v>
      </c>
      <c r="BW24" s="1">
        <v>29</v>
      </c>
      <c r="BX24" s="1">
        <f t="shared" si="9"/>
        <v>0</v>
      </c>
      <c r="BY24" s="1">
        <v>0</v>
      </c>
      <c r="BZ24" s="1" t="s">
        <v>4</v>
      </c>
      <c r="CA24" s="1" t="s">
        <v>4</v>
      </c>
      <c r="CB24" s="1">
        <v>0</v>
      </c>
      <c r="CC24" s="1">
        <f t="shared" si="10"/>
        <v>0</v>
      </c>
      <c r="CD24" s="1">
        <v>29</v>
      </c>
      <c r="CE24" s="1">
        <v>29</v>
      </c>
      <c r="CF24" s="1">
        <f t="shared" si="11"/>
        <v>0</v>
      </c>
      <c r="CG24" s="1">
        <v>0</v>
      </c>
      <c r="CH24" s="1" t="s">
        <v>4</v>
      </c>
      <c r="CI24" s="1" t="s">
        <v>4</v>
      </c>
      <c r="CJ24" s="1" t="s">
        <v>4</v>
      </c>
      <c r="CK24" s="1" t="s">
        <v>4</v>
      </c>
      <c r="CL24" s="1" t="s">
        <v>4</v>
      </c>
      <c r="CM24" s="1" t="s">
        <v>4</v>
      </c>
      <c r="CN24" s="1" t="s">
        <v>4</v>
      </c>
      <c r="CO24" s="1" t="s">
        <v>4</v>
      </c>
      <c r="CP24" s="1" t="s">
        <v>4</v>
      </c>
      <c r="CQ24" s="1" t="s">
        <v>4</v>
      </c>
      <c r="CR24">
        <f t="shared" si="12"/>
        <v>52.152500000000003</v>
      </c>
      <c r="CS24">
        <f t="shared" si="13"/>
        <v>16</v>
      </c>
      <c r="CT24" s="1">
        <v>29</v>
      </c>
      <c r="CU24">
        <f>100*5/8</f>
        <v>62.5</v>
      </c>
      <c r="CV24">
        <f>F24/MAX(F2:F30)*100</f>
        <v>51.68539325842697</v>
      </c>
      <c r="CW24">
        <f>E24/MAX(E2:E30)*100</f>
        <v>73.532668881506098</v>
      </c>
      <c r="CX24">
        <f>D24/MAX(D2:D30)*100</f>
        <v>55.555555555555557</v>
      </c>
      <c r="CY24">
        <f t="shared" si="17"/>
        <v>60.25787256516287</v>
      </c>
      <c r="CZ24" t="str">
        <f t="shared" si="16"/>
        <v>E+P+</v>
      </c>
    </row>
    <row r="25" spans="1:104" x14ac:dyDescent="0.3">
      <c r="A25" s="1" t="s">
        <v>6</v>
      </c>
      <c r="B25" s="1" t="s">
        <v>5</v>
      </c>
      <c r="C25" s="1" t="s">
        <v>10</v>
      </c>
      <c r="D25" s="1">
        <v>12</v>
      </c>
      <c r="E25" s="1">
        <v>1250</v>
      </c>
      <c r="F25" s="1">
        <v>269</v>
      </c>
      <c r="G25" s="1" t="s">
        <v>35</v>
      </c>
      <c r="H25" s="1" t="s">
        <v>195</v>
      </c>
      <c r="I25" s="1">
        <v>6</v>
      </c>
      <c r="J25" s="1">
        <v>80</v>
      </c>
      <c r="K25" s="1">
        <f>RANK(J25,J2:J30)</f>
        <v>6</v>
      </c>
      <c r="L25" s="1">
        <v>29</v>
      </c>
      <c r="M25" s="1">
        <v>4</v>
      </c>
      <c r="N25" s="1" t="s">
        <v>322</v>
      </c>
      <c r="O25" s="1" t="s">
        <v>446</v>
      </c>
      <c r="P25" s="1">
        <v>80</v>
      </c>
      <c r="Q25" s="1">
        <f t="shared" si="14"/>
        <v>0</v>
      </c>
      <c r="R25" s="1">
        <f>RANK(P25,P2:P30)</f>
        <v>23</v>
      </c>
      <c r="S25" s="1">
        <v>29</v>
      </c>
      <c r="T25" s="1">
        <f t="shared" si="15"/>
        <v>17</v>
      </c>
      <c r="U25" s="1">
        <v>1</v>
      </c>
      <c r="V25" s="1" t="s">
        <v>1318</v>
      </c>
      <c r="W25" s="1" t="s">
        <v>1318</v>
      </c>
      <c r="X25" s="1">
        <v>85</v>
      </c>
      <c r="Y25" s="1">
        <f t="shared" si="0"/>
        <v>5</v>
      </c>
      <c r="Z25" s="1">
        <f>RANK(X25,X2:X30)</f>
        <v>16</v>
      </c>
      <c r="AA25" s="1">
        <v>29</v>
      </c>
      <c r="AB25" s="1">
        <f t="shared" si="1"/>
        <v>-7</v>
      </c>
      <c r="AC25" s="1">
        <v>1</v>
      </c>
      <c r="AD25" s="1" t="s">
        <v>1172</v>
      </c>
      <c r="AE25" s="1" t="s">
        <v>1172</v>
      </c>
      <c r="AF25" s="1">
        <v>70</v>
      </c>
      <c r="AG25" s="1">
        <f t="shared" si="2"/>
        <v>-15</v>
      </c>
      <c r="AH25" s="1">
        <f>RANK(AF25,AF2:AF30)</f>
        <v>15</v>
      </c>
      <c r="AI25" s="1">
        <v>29</v>
      </c>
      <c r="AJ25" s="1">
        <f t="shared" si="3"/>
        <v>-1</v>
      </c>
      <c r="AK25" s="1">
        <v>1</v>
      </c>
      <c r="AL25" s="1" t="s">
        <v>1057</v>
      </c>
      <c r="AM25" s="1" t="s">
        <v>1057</v>
      </c>
      <c r="AN25" s="1">
        <v>0</v>
      </c>
      <c r="AO25" s="1">
        <f t="shared" si="4"/>
        <v>-70</v>
      </c>
      <c r="AP25" s="1">
        <v>29</v>
      </c>
      <c r="AQ25" s="1">
        <v>29</v>
      </c>
      <c r="AR25" s="1">
        <f t="shared" si="5"/>
        <v>14</v>
      </c>
      <c r="AS25" s="1">
        <v>0</v>
      </c>
      <c r="AT25" s="1" t="s">
        <v>4</v>
      </c>
      <c r="AU25" s="1" t="s">
        <v>4</v>
      </c>
      <c r="AV25" s="1">
        <v>0</v>
      </c>
      <c r="AW25" s="1">
        <f t="shared" si="6"/>
        <v>0</v>
      </c>
      <c r="AX25" s="1">
        <v>29</v>
      </c>
      <c r="AY25" s="1">
        <v>29</v>
      </c>
      <c r="AZ25" s="1">
        <f t="shared" si="7"/>
        <v>0</v>
      </c>
      <c r="BA25" s="1">
        <v>0</v>
      </c>
      <c r="BB25" s="1" t="s">
        <v>4</v>
      </c>
      <c r="BC25" s="1" t="s">
        <v>4</v>
      </c>
      <c r="BD25" s="1" t="s">
        <v>4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4</v>
      </c>
      <c r="BK25" s="1" t="s">
        <v>4</v>
      </c>
      <c r="BL25" s="1" t="s">
        <v>4</v>
      </c>
      <c r="BM25" s="1" t="s">
        <v>4</v>
      </c>
      <c r="BN25" s="1" t="s">
        <v>4</v>
      </c>
      <c r="BO25" s="1" t="s">
        <v>4</v>
      </c>
      <c r="BP25" s="1" t="s">
        <v>4</v>
      </c>
      <c r="BQ25" s="1" t="s">
        <v>4</v>
      </c>
      <c r="BR25" s="1" t="s">
        <v>4</v>
      </c>
      <c r="BS25" s="1" t="s">
        <v>4</v>
      </c>
      <c r="BT25" s="1">
        <v>0</v>
      </c>
      <c r="BU25" s="1">
        <f t="shared" si="8"/>
        <v>0</v>
      </c>
      <c r="BV25" s="1">
        <v>29</v>
      </c>
      <c r="BW25" s="1">
        <v>29</v>
      </c>
      <c r="BX25" s="1">
        <f t="shared" si="9"/>
        <v>0</v>
      </c>
      <c r="BY25" s="1">
        <v>0</v>
      </c>
      <c r="BZ25" s="1" t="s">
        <v>4</v>
      </c>
      <c r="CA25" s="1" t="s">
        <v>4</v>
      </c>
      <c r="CB25" s="1">
        <v>0</v>
      </c>
      <c r="CC25" s="1">
        <f t="shared" si="10"/>
        <v>0</v>
      </c>
      <c r="CD25" s="1">
        <v>29</v>
      </c>
      <c r="CE25" s="1">
        <v>29</v>
      </c>
      <c r="CF25" s="1">
        <f t="shared" si="11"/>
        <v>0</v>
      </c>
      <c r="CG25" s="1">
        <v>0</v>
      </c>
      <c r="CH25" s="1" t="s">
        <v>4</v>
      </c>
      <c r="CI25" s="1" t="s">
        <v>4</v>
      </c>
      <c r="CJ25" s="1" t="s">
        <v>4</v>
      </c>
      <c r="CK25" s="1" t="s">
        <v>4</v>
      </c>
      <c r="CL25" s="1" t="s">
        <v>4</v>
      </c>
      <c r="CM25" s="1" t="s">
        <v>4</v>
      </c>
      <c r="CN25" s="1" t="s">
        <v>4</v>
      </c>
      <c r="CO25" s="1" t="s">
        <v>4</v>
      </c>
      <c r="CP25" s="1" t="s">
        <v>4</v>
      </c>
      <c r="CQ25" s="1" t="s">
        <v>4</v>
      </c>
      <c r="CR25">
        <f t="shared" si="12"/>
        <v>39.375</v>
      </c>
      <c r="CS25">
        <f t="shared" si="13"/>
        <v>22</v>
      </c>
      <c r="CT25" s="1">
        <v>29</v>
      </c>
      <c r="CU25">
        <f>100*4/8</f>
        <v>50</v>
      </c>
      <c r="CV25">
        <f>F25/MAX(F2:F30)*100</f>
        <v>50.374531835205993</v>
      </c>
      <c r="CW25">
        <f>E25/MAX(E2:E30)*100</f>
        <v>69.213732004429673</v>
      </c>
      <c r="CX25">
        <f>D25/MAX(D2:D30)*100</f>
        <v>66.666666666666657</v>
      </c>
      <c r="CY25">
        <f t="shared" si="17"/>
        <v>62.084976835434105</v>
      </c>
      <c r="CZ25" t="str">
        <f t="shared" si="16"/>
        <v>E+P-</v>
      </c>
    </row>
    <row r="26" spans="1:104" x14ac:dyDescent="0.3">
      <c r="A26" s="1" t="s">
        <v>6</v>
      </c>
      <c r="B26" s="1" t="s">
        <v>5</v>
      </c>
      <c r="C26" s="1" t="s">
        <v>10</v>
      </c>
      <c r="D26" s="1">
        <v>16</v>
      </c>
      <c r="E26" s="1">
        <v>1145</v>
      </c>
      <c r="F26" s="1">
        <v>509</v>
      </c>
      <c r="G26" s="1" t="s">
        <v>36</v>
      </c>
      <c r="H26" s="1" t="s">
        <v>196</v>
      </c>
      <c r="I26" s="1">
        <v>18</v>
      </c>
      <c r="J26" s="1">
        <v>80</v>
      </c>
      <c r="K26" s="1">
        <f>RANK(J26,J2:J30)</f>
        <v>6</v>
      </c>
      <c r="L26" s="1">
        <v>29</v>
      </c>
      <c r="M26" s="1">
        <v>2</v>
      </c>
      <c r="N26" s="1" t="s">
        <v>323</v>
      </c>
      <c r="O26" s="1" t="s">
        <v>447</v>
      </c>
      <c r="P26" s="1">
        <v>100</v>
      </c>
      <c r="Q26" s="1">
        <f t="shared" si="14"/>
        <v>20</v>
      </c>
      <c r="R26" s="1">
        <f>RANK(P26,P2:P30)</f>
        <v>1</v>
      </c>
      <c r="S26" s="1">
        <v>29</v>
      </c>
      <c r="T26" s="1">
        <f t="shared" si="15"/>
        <v>-5</v>
      </c>
      <c r="U26" s="1">
        <v>2</v>
      </c>
      <c r="V26" s="1" t="s">
        <v>1319</v>
      </c>
      <c r="W26" s="1" t="s">
        <v>1411</v>
      </c>
      <c r="X26" s="1">
        <v>100</v>
      </c>
      <c r="Y26" s="1">
        <f t="shared" si="0"/>
        <v>0</v>
      </c>
      <c r="Z26" s="1">
        <f>RANK(X26,X2:X30)</f>
        <v>1</v>
      </c>
      <c r="AA26" s="1">
        <v>29</v>
      </c>
      <c r="AB26" s="1">
        <f t="shared" si="1"/>
        <v>0</v>
      </c>
      <c r="AC26" s="1">
        <v>5</v>
      </c>
      <c r="AD26" s="1" t="s">
        <v>1173</v>
      </c>
      <c r="AE26" s="1" t="s">
        <v>1252</v>
      </c>
      <c r="AF26" s="1">
        <v>100</v>
      </c>
      <c r="AG26" s="1">
        <f t="shared" si="2"/>
        <v>0</v>
      </c>
      <c r="AH26" s="1">
        <f>RANK(AF26,AF2:AF30)</f>
        <v>1</v>
      </c>
      <c r="AI26" s="1">
        <v>29</v>
      </c>
      <c r="AJ26" s="1">
        <f t="shared" si="3"/>
        <v>0</v>
      </c>
      <c r="AK26" s="1">
        <v>2</v>
      </c>
      <c r="AL26" s="1" t="s">
        <v>1058</v>
      </c>
      <c r="AM26" s="1" t="s">
        <v>1125</v>
      </c>
      <c r="AN26" s="1">
        <v>77.78</v>
      </c>
      <c r="AO26" s="1">
        <f t="shared" si="4"/>
        <v>-22.22</v>
      </c>
      <c r="AP26" s="1">
        <f>RANK(AN26,AN2:AN30)</f>
        <v>3</v>
      </c>
      <c r="AQ26" s="1">
        <v>29</v>
      </c>
      <c r="AR26" s="1">
        <f t="shared" si="5"/>
        <v>2</v>
      </c>
      <c r="AS26" s="1">
        <v>3</v>
      </c>
      <c r="AT26" s="1" t="s">
        <v>940</v>
      </c>
      <c r="AU26" s="1" t="s">
        <v>1005</v>
      </c>
      <c r="AV26" s="1">
        <v>100</v>
      </c>
      <c r="AW26" s="1">
        <f t="shared" si="6"/>
        <v>22.22</v>
      </c>
      <c r="AX26" s="1">
        <f>RANK(AV26,AV2:AV30)</f>
        <v>1</v>
      </c>
      <c r="AY26" s="1">
        <v>29</v>
      </c>
      <c r="AZ26" s="1">
        <f t="shared" si="7"/>
        <v>-2</v>
      </c>
      <c r="BA26" s="1">
        <v>1</v>
      </c>
      <c r="BB26" s="1" t="s">
        <v>853</v>
      </c>
      <c r="BC26" s="1" t="s">
        <v>853</v>
      </c>
      <c r="BD26" s="1" t="s">
        <v>4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4</v>
      </c>
      <c r="BK26" s="1" t="s">
        <v>4</v>
      </c>
      <c r="BL26" s="1" t="s">
        <v>4</v>
      </c>
      <c r="BM26" s="1" t="s">
        <v>4</v>
      </c>
      <c r="BN26" s="1" t="s">
        <v>4</v>
      </c>
      <c r="BO26" s="1" t="s">
        <v>4</v>
      </c>
      <c r="BP26" s="1" t="s">
        <v>4</v>
      </c>
      <c r="BQ26" s="1" t="s">
        <v>4</v>
      </c>
      <c r="BR26" s="1" t="s">
        <v>4</v>
      </c>
      <c r="BS26" s="1" t="s">
        <v>4</v>
      </c>
      <c r="BT26" s="1">
        <v>100</v>
      </c>
      <c r="BU26" s="1">
        <f t="shared" si="8"/>
        <v>0</v>
      </c>
      <c r="BV26" s="1">
        <f t="shared" ref="BV26:BV29" si="18">RANK(BT26,BT26:BT54)</f>
        <v>1</v>
      </c>
      <c r="BW26" s="1">
        <v>29</v>
      </c>
      <c r="BX26" s="1">
        <f t="shared" si="9"/>
        <v>0</v>
      </c>
      <c r="BY26" s="1">
        <v>3</v>
      </c>
      <c r="BZ26" s="1" t="s">
        <v>636</v>
      </c>
      <c r="CA26" s="1" t="s">
        <v>683</v>
      </c>
      <c r="CB26" s="1">
        <v>100</v>
      </c>
      <c r="CC26" s="1">
        <f t="shared" si="10"/>
        <v>0</v>
      </c>
      <c r="CD26" s="1">
        <f>RANK(CB26,CB2:CB30)</f>
        <v>1</v>
      </c>
      <c r="CE26" s="1">
        <v>29</v>
      </c>
      <c r="CF26" s="1">
        <f t="shared" si="11"/>
        <v>0</v>
      </c>
      <c r="CG26" s="1">
        <v>1</v>
      </c>
      <c r="CH26" s="1" t="s">
        <v>567</v>
      </c>
      <c r="CI26" s="1" t="s">
        <v>567</v>
      </c>
      <c r="CJ26" s="1" t="s">
        <v>4</v>
      </c>
      <c r="CK26" s="1" t="s">
        <v>4</v>
      </c>
      <c r="CL26" s="1" t="s">
        <v>4</v>
      </c>
      <c r="CM26" s="1" t="s">
        <v>4</v>
      </c>
      <c r="CN26" s="1" t="s">
        <v>4</v>
      </c>
      <c r="CO26" s="1" t="s">
        <v>4</v>
      </c>
      <c r="CP26" s="1" t="s">
        <v>4</v>
      </c>
      <c r="CQ26" s="1" t="s">
        <v>4</v>
      </c>
      <c r="CR26">
        <f t="shared" si="12"/>
        <v>94.722499999999997</v>
      </c>
      <c r="CS26">
        <f t="shared" si="13"/>
        <v>2</v>
      </c>
      <c r="CT26" s="1">
        <v>29</v>
      </c>
      <c r="CU26">
        <f>100*8/8</f>
        <v>100</v>
      </c>
      <c r="CV26">
        <f>F26/MAX(F2:F30)*100</f>
        <v>95.31835205992509</v>
      </c>
      <c r="CW26">
        <f>E26/MAX(E2:E30)*100</f>
        <v>63.39977851605758</v>
      </c>
      <c r="CX26">
        <f>D26/MAX(D2:D30)*100</f>
        <v>88.888888888888886</v>
      </c>
      <c r="CY26">
        <f t="shared" si="17"/>
        <v>82.535673154957195</v>
      </c>
      <c r="CZ26" t="str">
        <f t="shared" si="16"/>
        <v>E+P+</v>
      </c>
    </row>
    <row r="27" spans="1:104" x14ac:dyDescent="0.3">
      <c r="A27" s="1" t="s">
        <v>6</v>
      </c>
      <c r="B27" s="1" t="s">
        <v>5</v>
      </c>
      <c r="C27" s="1" t="s">
        <v>10</v>
      </c>
      <c r="D27" s="1">
        <v>9</v>
      </c>
      <c r="E27" s="1">
        <v>853</v>
      </c>
      <c r="F27" s="1">
        <v>394</v>
      </c>
      <c r="G27" s="1" t="s">
        <v>37</v>
      </c>
      <c r="H27" s="1" t="s">
        <v>197</v>
      </c>
      <c r="I27" s="1">
        <v>16</v>
      </c>
      <c r="J27" s="1">
        <v>80</v>
      </c>
      <c r="K27" s="1">
        <f>RANK(J27,J2:J30)</f>
        <v>6</v>
      </c>
      <c r="L27" s="1">
        <v>29</v>
      </c>
      <c r="M27" s="1">
        <v>2</v>
      </c>
      <c r="N27" s="1" t="s">
        <v>324</v>
      </c>
      <c r="O27" s="1" t="s">
        <v>448</v>
      </c>
      <c r="P27" s="1">
        <v>100</v>
      </c>
      <c r="Q27" s="1">
        <f t="shared" si="14"/>
        <v>20</v>
      </c>
      <c r="R27" s="1">
        <f>RANK(P27,P2:P30)</f>
        <v>1</v>
      </c>
      <c r="S27" s="1">
        <v>29</v>
      </c>
      <c r="T27" s="1">
        <f t="shared" si="15"/>
        <v>-5</v>
      </c>
      <c r="U27" s="1">
        <v>1</v>
      </c>
      <c r="V27" s="1" t="s">
        <v>1320</v>
      </c>
      <c r="W27" s="1" t="s">
        <v>1320</v>
      </c>
      <c r="X27" s="1">
        <v>100</v>
      </c>
      <c r="Y27" s="1">
        <f t="shared" si="0"/>
        <v>0</v>
      </c>
      <c r="Z27" s="1">
        <f>RANK(X27,X2:X30)</f>
        <v>1</v>
      </c>
      <c r="AA27" s="1">
        <v>29</v>
      </c>
      <c r="AB27" s="1">
        <f t="shared" si="1"/>
        <v>0</v>
      </c>
      <c r="AC27" s="1">
        <v>2</v>
      </c>
      <c r="AD27" s="1" t="s">
        <v>1174</v>
      </c>
      <c r="AE27" s="1" t="s">
        <v>1253</v>
      </c>
      <c r="AF27" s="1">
        <v>100</v>
      </c>
      <c r="AG27" s="1">
        <f t="shared" si="2"/>
        <v>0</v>
      </c>
      <c r="AH27" s="1">
        <f>RANK(AF27,AF2:AF30)</f>
        <v>1</v>
      </c>
      <c r="AI27" s="1">
        <v>29</v>
      </c>
      <c r="AJ27" s="1">
        <f t="shared" si="3"/>
        <v>0</v>
      </c>
      <c r="AK27" s="1">
        <v>3</v>
      </c>
      <c r="AL27" s="1" t="s">
        <v>1059</v>
      </c>
      <c r="AM27" s="1" t="s">
        <v>1126</v>
      </c>
      <c r="AN27" s="1">
        <v>88.89</v>
      </c>
      <c r="AO27" s="1">
        <f t="shared" si="4"/>
        <v>-11.11</v>
      </c>
      <c r="AP27" s="1">
        <f>RANK(AN27,AN2:AN30)</f>
        <v>1</v>
      </c>
      <c r="AQ27" s="1">
        <v>29</v>
      </c>
      <c r="AR27" s="1">
        <f t="shared" si="5"/>
        <v>0</v>
      </c>
      <c r="AS27" s="1">
        <v>5</v>
      </c>
      <c r="AT27" s="1" t="s">
        <v>941</v>
      </c>
      <c r="AU27" s="1" t="s">
        <v>1006</v>
      </c>
      <c r="AV27" s="1">
        <v>100</v>
      </c>
      <c r="AW27" s="1">
        <f t="shared" si="6"/>
        <v>11.11</v>
      </c>
      <c r="AX27" s="1">
        <f>RANK(AV27,AV2:AV30)</f>
        <v>1</v>
      </c>
      <c r="AY27" s="1">
        <v>29</v>
      </c>
      <c r="AZ27" s="1">
        <f t="shared" si="7"/>
        <v>0</v>
      </c>
      <c r="BA27" s="1">
        <v>1</v>
      </c>
      <c r="BB27" s="1" t="s">
        <v>904</v>
      </c>
      <c r="BC27" s="1" t="s">
        <v>904</v>
      </c>
      <c r="BD27" s="1" t="s">
        <v>4</v>
      </c>
      <c r="BE27" s="1" t="s">
        <v>4</v>
      </c>
      <c r="BF27" s="1" t="s">
        <v>4</v>
      </c>
      <c r="BG27" s="1" t="s">
        <v>4</v>
      </c>
      <c r="BH27" s="1" t="s">
        <v>4</v>
      </c>
      <c r="BI27" s="1" t="s">
        <v>4</v>
      </c>
      <c r="BJ27" s="1" t="s">
        <v>4</v>
      </c>
      <c r="BK27" s="1" t="s">
        <v>4</v>
      </c>
      <c r="BL27" s="1" t="s">
        <v>4</v>
      </c>
      <c r="BM27" s="1" t="s">
        <v>4</v>
      </c>
      <c r="BN27" s="1" t="s">
        <v>4</v>
      </c>
      <c r="BO27" s="1" t="s">
        <v>4</v>
      </c>
      <c r="BP27" s="1" t="s">
        <v>4</v>
      </c>
      <c r="BQ27" s="1" t="s">
        <v>4</v>
      </c>
      <c r="BR27" s="1" t="s">
        <v>4</v>
      </c>
      <c r="BS27" s="1" t="s">
        <v>4</v>
      </c>
      <c r="BT27" s="1">
        <v>100</v>
      </c>
      <c r="BU27" s="1">
        <f t="shared" si="8"/>
        <v>0</v>
      </c>
      <c r="BV27" s="1">
        <f t="shared" si="18"/>
        <v>1</v>
      </c>
      <c r="BW27" s="1">
        <v>29</v>
      </c>
      <c r="BX27" s="1">
        <f t="shared" si="9"/>
        <v>0</v>
      </c>
      <c r="BY27" s="1">
        <v>1</v>
      </c>
      <c r="BZ27" s="1" t="s">
        <v>637</v>
      </c>
      <c r="CA27" s="1" t="s">
        <v>637</v>
      </c>
      <c r="CB27" s="1">
        <v>100</v>
      </c>
      <c r="CC27" s="1">
        <f t="shared" si="10"/>
        <v>0</v>
      </c>
      <c r="CD27" s="1">
        <f>RANK(CB27,CB2:CB30)</f>
        <v>1</v>
      </c>
      <c r="CE27" s="1">
        <v>29</v>
      </c>
      <c r="CF27" s="1">
        <f t="shared" si="11"/>
        <v>0</v>
      </c>
      <c r="CG27" s="1">
        <v>1</v>
      </c>
      <c r="CH27" s="1" t="s">
        <v>568</v>
      </c>
      <c r="CI27" s="1" t="s">
        <v>568</v>
      </c>
      <c r="CJ27" s="1" t="s">
        <v>4</v>
      </c>
      <c r="CK27" s="1" t="s">
        <v>4</v>
      </c>
      <c r="CL27" s="1" t="s">
        <v>4</v>
      </c>
      <c r="CM27" s="1" t="s">
        <v>4</v>
      </c>
      <c r="CN27" s="1" t="s">
        <v>4</v>
      </c>
      <c r="CO27" s="1" t="s">
        <v>4</v>
      </c>
      <c r="CP27" s="1" t="s">
        <v>4</v>
      </c>
      <c r="CQ27" s="1" t="s">
        <v>4</v>
      </c>
      <c r="CR27">
        <f t="shared" si="12"/>
        <v>96.111249999999998</v>
      </c>
      <c r="CS27">
        <f t="shared" si="13"/>
        <v>2</v>
      </c>
      <c r="CT27" s="1">
        <v>29</v>
      </c>
      <c r="CU27">
        <f>100*8/8</f>
        <v>100</v>
      </c>
      <c r="CV27">
        <f>F27/MAX(F2:F30)*100</f>
        <v>73.782771535580522</v>
      </c>
      <c r="CW27">
        <f>E27/MAX(E2:E30)*100</f>
        <v>47.231450719822817</v>
      </c>
      <c r="CX27">
        <f>D27/MAX(D2:D30)*100</f>
        <v>50</v>
      </c>
      <c r="CY27">
        <f t="shared" si="17"/>
        <v>57.004740751801116</v>
      </c>
      <c r="CZ27" t="str">
        <f t="shared" si="16"/>
        <v>E+P+</v>
      </c>
    </row>
    <row r="28" spans="1:104" x14ac:dyDescent="0.3">
      <c r="A28" s="1" t="s">
        <v>6</v>
      </c>
      <c r="B28" s="1" t="s">
        <v>5</v>
      </c>
      <c r="C28" s="1" t="s">
        <v>10</v>
      </c>
      <c r="D28" s="1">
        <v>13</v>
      </c>
      <c r="E28" s="1">
        <v>1209</v>
      </c>
      <c r="F28" s="1">
        <v>222</v>
      </c>
      <c r="G28" s="1" t="s">
        <v>38</v>
      </c>
      <c r="H28" s="1" t="s">
        <v>198</v>
      </c>
      <c r="I28" s="1">
        <v>8</v>
      </c>
      <c r="J28" s="1">
        <v>90</v>
      </c>
      <c r="K28" s="1">
        <f>RANK(J28,J2:J30)</f>
        <v>1</v>
      </c>
      <c r="L28" s="1">
        <v>29</v>
      </c>
      <c r="M28" s="1">
        <v>10</v>
      </c>
      <c r="N28" s="1" t="s">
        <v>325</v>
      </c>
      <c r="O28" s="1" t="s">
        <v>449</v>
      </c>
      <c r="P28" s="1">
        <v>90</v>
      </c>
      <c r="Q28" s="1">
        <f t="shared" si="14"/>
        <v>0</v>
      </c>
      <c r="R28" s="1">
        <f>RANK(P28,P2:P30)</f>
        <v>15</v>
      </c>
      <c r="S28" s="1">
        <v>29</v>
      </c>
      <c r="T28" s="1">
        <f t="shared" si="15"/>
        <v>14</v>
      </c>
      <c r="U28" s="1">
        <v>1</v>
      </c>
      <c r="V28" s="1" t="s">
        <v>1321</v>
      </c>
      <c r="W28" s="1" t="s">
        <v>1321</v>
      </c>
      <c r="X28" s="1">
        <v>80</v>
      </c>
      <c r="Y28" s="1">
        <f t="shared" si="0"/>
        <v>-10</v>
      </c>
      <c r="Z28" s="1">
        <f>RANK(X28,X2:X30)</f>
        <v>22</v>
      </c>
      <c r="AA28" s="1">
        <v>29</v>
      </c>
      <c r="AB28" s="1">
        <f t="shared" si="1"/>
        <v>7</v>
      </c>
      <c r="AC28" s="1">
        <v>1</v>
      </c>
      <c r="AD28" s="1" t="s">
        <v>1175</v>
      </c>
      <c r="AE28" s="1" t="s">
        <v>1175</v>
      </c>
      <c r="AF28" s="1">
        <v>0</v>
      </c>
      <c r="AG28" s="1">
        <f t="shared" si="2"/>
        <v>-80</v>
      </c>
      <c r="AH28" s="1">
        <v>29</v>
      </c>
      <c r="AI28" s="1">
        <v>29</v>
      </c>
      <c r="AJ28" s="1">
        <f t="shared" si="3"/>
        <v>7</v>
      </c>
      <c r="AK28" s="1">
        <v>0</v>
      </c>
      <c r="AL28" s="1" t="s">
        <v>4</v>
      </c>
      <c r="AM28" s="1" t="s">
        <v>4</v>
      </c>
      <c r="AN28" s="1">
        <v>0</v>
      </c>
      <c r="AO28" s="1">
        <f t="shared" si="4"/>
        <v>0</v>
      </c>
      <c r="AP28" s="1">
        <v>29</v>
      </c>
      <c r="AQ28" s="1">
        <v>29</v>
      </c>
      <c r="AR28" s="1">
        <f t="shared" si="5"/>
        <v>0</v>
      </c>
      <c r="AS28" s="1">
        <v>0</v>
      </c>
      <c r="AT28" s="1" t="s">
        <v>4</v>
      </c>
      <c r="AU28" s="1" t="s">
        <v>4</v>
      </c>
      <c r="AV28" s="1">
        <v>0</v>
      </c>
      <c r="AW28" s="1">
        <f t="shared" si="6"/>
        <v>0</v>
      </c>
      <c r="AX28" s="1">
        <v>29</v>
      </c>
      <c r="AY28" s="1">
        <v>29</v>
      </c>
      <c r="AZ28" s="1">
        <f t="shared" si="7"/>
        <v>0</v>
      </c>
      <c r="BA28" s="1">
        <v>0</v>
      </c>
      <c r="BB28" s="1" t="s">
        <v>4</v>
      </c>
      <c r="BC28" s="1" t="s">
        <v>4</v>
      </c>
      <c r="BD28" s="1" t="s">
        <v>4</v>
      </c>
      <c r="BE28" s="1" t="s">
        <v>4</v>
      </c>
      <c r="BF28" s="1" t="s">
        <v>4</v>
      </c>
      <c r="BG28" s="1" t="s">
        <v>4</v>
      </c>
      <c r="BH28" s="1" t="s">
        <v>4</v>
      </c>
      <c r="BI28" s="1" t="s">
        <v>4</v>
      </c>
      <c r="BJ28" s="1" t="s">
        <v>4</v>
      </c>
      <c r="BK28" s="1" t="s">
        <v>4</v>
      </c>
      <c r="BL28" s="1" t="s">
        <v>4</v>
      </c>
      <c r="BM28" s="1" t="s">
        <v>4</v>
      </c>
      <c r="BN28" s="1" t="s">
        <v>4</v>
      </c>
      <c r="BO28" s="1" t="s">
        <v>4</v>
      </c>
      <c r="BP28" s="1" t="s">
        <v>4</v>
      </c>
      <c r="BQ28" s="1" t="s">
        <v>4</v>
      </c>
      <c r="BR28" s="1" t="s">
        <v>4</v>
      </c>
      <c r="BS28" s="1" t="s">
        <v>4</v>
      </c>
      <c r="BT28" s="1">
        <v>0</v>
      </c>
      <c r="BU28" s="1">
        <f t="shared" si="8"/>
        <v>0</v>
      </c>
      <c r="BV28" s="1">
        <v>29</v>
      </c>
      <c r="BW28" s="1">
        <v>29</v>
      </c>
      <c r="BX28" s="1">
        <f t="shared" si="9"/>
        <v>0</v>
      </c>
      <c r="BY28" s="1">
        <v>0</v>
      </c>
      <c r="BZ28" s="1" t="s">
        <v>4</v>
      </c>
      <c r="CA28" s="1" t="s">
        <v>4</v>
      </c>
      <c r="CB28" s="1">
        <v>0</v>
      </c>
      <c r="CC28" s="1">
        <f t="shared" si="10"/>
        <v>0</v>
      </c>
      <c r="CD28" s="1">
        <v>29</v>
      </c>
      <c r="CE28" s="1">
        <v>29</v>
      </c>
      <c r="CF28" s="1">
        <f t="shared" si="11"/>
        <v>0</v>
      </c>
      <c r="CG28" s="1">
        <v>0</v>
      </c>
      <c r="CH28" s="1" t="s">
        <v>4</v>
      </c>
      <c r="CI28" s="1" t="s">
        <v>4</v>
      </c>
      <c r="CJ28" s="1" t="s">
        <v>4</v>
      </c>
      <c r="CK28" s="1" t="s">
        <v>4</v>
      </c>
      <c r="CL28" s="1" t="s">
        <v>4</v>
      </c>
      <c r="CM28" s="1" t="s">
        <v>4</v>
      </c>
      <c r="CN28" s="1" t="s">
        <v>4</v>
      </c>
      <c r="CO28" s="1" t="s">
        <v>4</v>
      </c>
      <c r="CP28" s="1" t="s">
        <v>4</v>
      </c>
      <c r="CQ28" s="1" t="s">
        <v>4</v>
      </c>
      <c r="CR28">
        <f t="shared" si="12"/>
        <v>32.5</v>
      </c>
      <c r="CS28">
        <f t="shared" si="13"/>
        <v>23</v>
      </c>
      <c r="CT28" s="1">
        <v>29</v>
      </c>
      <c r="CU28">
        <f>100*3/8</f>
        <v>37.5</v>
      </c>
      <c r="CV28">
        <f>F28/MAX(F2:F30)*100</f>
        <v>41.573033707865171</v>
      </c>
      <c r="CW28">
        <f>E28/MAX(E2:E30)*100</f>
        <v>66.943521594684384</v>
      </c>
      <c r="CX28">
        <f>D28/MAX(D2:D30)*100</f>
        <v>72.222222222222214</v>
      </c>
      <c r="CY28">
        <f t="shared" si="17"/>
        <v>60.246259174923921</v>
      </c>
      <c r="CZ28" t="str">
        <f t="shared" si="16"/>
        <v>E+P-</v>
      </c>
    </row>
    <row r="29" spans="1:104" x14ac:dyDescent="0.3">
      <c r="A29" s="1" t="s">
        <v>6</v>
      </c>
      <c r="B29" s="1" t="s">
        <v>5</v>
      </c>
      <c r="C29" s="1" t="s">
        <v>10</v>
      </c>
      <c r="D29" s="1">
        <v>11</v>
      </c>
      <c r="E29" s="1">
        <v>579</v>
      </c>
      <c r="F29" s="1">
        <v>325</v>
      </c>
      <c r="G29" s="1" t="s">
        <v>39</v>
      </c>
      <c r="H29" s="1" t="s">
        <v>199</v>
      </c>
      <c r="I29" s="1">
        <v>9</v>
      </c>
      <c r="J29" s="1">
        <v>60</v>
      </c>
      <c r="K29" s="1">
        <f>RANK(J29,J2:J30)</f>
        <v>27</v>
      </c>
      <c r="L29" s="1">
        <v>29</v>
      </c>
      <c r="M29" s="1">
        <v>2</v>
      </c>
      <c r="N29" s="1" t="s">
        <v>326</v>
      </c>
      <c r="O29" s="1" t="s">
        <v>450</v>
      </c>
      <c r="P29" s="1">
        <v>90</v>
      </c>
      <c r="Q29" s="1">
        <f t="shared" si="14"/>
        <v>30</v>
      </c>
      <c r="R29" s="1">
        <f>RANK(P29,P2:P30)</f>
        <v>15</v>
      </c>
      <c r="S29" s="1">
        <v>29</v>
      </c>
      <c r="T29" s="1">
        <f t="shared" si="15"/>
        <v>-12</v>
      </c>
      <c r="U29" s="1">
        <v>1</v>
      </c>
      <c r="V29" s="1" t="s">
        <v>1322</v>
      </c>
      <c r="W29" s="1" t="s">
        <v>1322</v>
      </c>
      <c r="X29" s="1">
        <v>75</v>
      </c>
      <c r="Y29" s="1">
        <f t="shared" si="0"/>
        <v>-15</v>
      </c>
      <c r="Z29" s="1">
        <f>RANK(X29,X2:X30)</f>
        <v>25</v>
      </c>
      <c r="AA29" s="1">
        <v>29</v>
      </c>
      <c r="AB29" s="1">
        <f t="shared" si="1"/>
        <v>10</v>
      </c>
      <c r="AC29" s="1">
        <v>1</v>
      </c>
      <c r="AD29" s="1" t="s">
        <v>1176</v>
      </c>
      <c r="AE29" s="1" t="s">
        <v>1176</v>
      </c>
      <c r="AF29" s="1">
        <v>70</v>
      </c>
      <c r="AG29" s="1">
        <f t="shared" si="2"/>
        <v>-5</v>
      </c>
      <c r="AH29" s="1">
        <f>RANK(AF29,AF2:AF30)</f>
        <v>15</v>
      </c>
      <c r="AI29" s="1">
        <v>29</v>
      </c>
      <c r="AJ29" s="1">
        <f t="shared" si="3"/>
        <v>-10</v>
      </c>
      <c r="AK29" s="1">
        <v>1</v>
      </c>
      <c r="AL29" s="1" t="s">
        <v>1060</v>
      </c>
      <c r="AM29" s="1" t="s">
        <v>1060</v>
      </c>
      <c r="AN29" s="1">
        <v>77.78</v>
      </c>
      <c r="AO29" s="1">
        <f t="shared" si="4"/>
        <v>7.7800000000000011</v>
      </c>
      <c r="AP29" s="1">
        <f>RANK(AN29,AN2:AN30)</f>
        <v>3</v>
      </c>
      <c r="AQ29" s="1">
        <v>29</v>
      </c>
      <c r="AR29" s="1">
        <f t="shared" si="5"/>
        <v>-12</v>
      </c>
      <c r="AS29" s="1">
        <v>1</v>
      </c>
      <c r="AT29" s="1" t="s">
        <v>942</v>
      </c>
      <c r="AU29" s="1" t="s">
        <v>942</v>
      </c>
      <c r="AV29" s="1">
        <v>90</v>
      </c>
      <c r="AW29" s="1">
        <f t="shared" si="6"/>
        <v>12.219999999999999</v>
      </c>
      <c r="AX29" s="1">
        <f>RANK(AV29,AV2:AV30)</f>
        <v>5</v>
      </c>
      <c r="AY29" s="1">
        <v>29</v>
      </c>
      <c r="AZ29" s="1">
        <f t="shared" si="7"/>
        <v>2</v>
      </c>
      <c r="BA29" s="1">
        <v>1</v>
      </c>
      <c r="BB29" s="1" t="s">
        <v>854</v>
      </c>
      <c r="BC29" s="1" t="s">
        <v>854</v>
      </c>
      <c r="BD29" s="1" t="s">
        <v>4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4</v>
      </c>
      <c r="BK29" s="1" t="s">
        <v>4</v>
      </c>
      <c r="BL29" s="1" t="s">
        <v>4</v>
      </c>
      <c r="BM29" s="1" t="s">
        <v>4</v>
      </c>
      <c r="BN29" s="1" t="s">
        <v>4</v>
      </c>
      <c r="BO29" s="1" t="s">
        <v>4</v>
      </c>
      <c r="BP29" s="1" t="s">
        <v>4</v>
      </c>
      <c r="BQ29" s="1" t="s">
        <v>4</v>
      </c>
      <c r="BR29" s="1" t="s">
        <v>4</v>
      </c>
      <c r="BS29" s="1" t="s">
        <v>4</v>
      </c>
      <c r="BT29" s="1">
        <v>70</v>
      </c>
      <c r="BU29" s="1">
        <f t="shared" si="8"/>
        <v>-20</v>
      </c>
      <c r="BV29" s="1">
        <f t="shared" si="18"/>
        <v>18</v>
      </c>
      <c r="BW29" s="1">
        <v>29</v>
      </c>
      <c r="BX29" s="1">
        <f t="shared" si="9"/>
        <v>13</v>
      </c>
      <c r="BY29" s="1">
        <v>1</v>
      </c>
      <c r="BZ29" s="1" t="s">
        <v>638</v>
      </c>
      <c r="CA29" s="1" t="s">
        <v>638</v>
      </c>
      <c r="CB29" s="1">
        <v>80</v>
      </c>
      <c r="CC29" s="1">
        <f t="shared" si="10"/>
        <v>10</v>
      </c>
      <c r="CD29" s="1">
        <f>RANK(CB29,CB2:CB30)</f>
        <v>6</v>
      </c>
      <c r="CE29" s="1">
        <v>29</v>
      </c>
      <c r="CF29" s="1">
        <f t="shared" si="11"/>
        <v>-12</v>
      </c>
      <c r="CG29" s="1">
        <v>1</v>
      </c>
      <c r="CH29" s="1" t="s">
        <v>569</v>
      </c>
      <c r="CI29" s="1" t="s">
        <v>569</v>
      </c>
      <c r="CJ29" s="1" t="s">
        <v>4</v>
      </c>
      <c r="CK29" s="1" t="s">
        <v>4</v>
      </c>
      <c r="CL29" s="1" t="s">
        <v>4</v>
      </c>
      <c r="CM29" s="1" t="s">
        <v>4</v>
      </c>
      <c r="CN29" s="1" t="s">
        <v>4</v>
      </c>
      <c r="CO29" s="1" t="s">
        <v>4</v>
      </c>
      <c r="CP29" s="1" t="s">
        <v>4</v>
      </c>
      <c r="CQ29" s="1" t="s">
        <v>4</v>
      </c>
      <c r="CR29">
        <f t="shared" si="12"/>
        <v>76.597499999999997</v>
      </c>
      <c r="CS29">
        <f t="shared" si="13"/>
        <v>14</v>
      </c>
      <c r="CT29" s="1">
        <v>29</v>
      </c>
      <c r="CU29">
        <f>100*8/8</f>
        <v>100</v>
      </c>
      <c r="CV29">
        <f>F29/MAX(F2:F30)*100</f>
        <v>60.861423220973791</v>
      </c>
      <c r="CW29">
        <f>E29/MAX(E2:E30)*100</f>
        <v>32.059800664451828</v>
      </c>
      <c r="CX29">
        <f>D29/MAX(D2:D30)*100</f>
        <v>61.111111111111114</v>
      </c>
      <c r="CY29">
        <f t="shared" si="17"/>
        <v>51.344111665512251</v>
      </c>
      <c r="CZ29" t="str">
        <f t="shared" si="16"/>
        <v>E+P+</v>
      </c>
    </row>
    <row r="30" spans="1:104" x14ac:dyDescent="0.3">
      <c r="A30" s="1" t="s">
        <v>6</v>
      </c>
      <c r="B30" s="1" t="s">
        <v>5</v>
      </c>
      <c r="C30" s="1" t="s">
        <v>10</v>
      </c>
      <c r="D30" s="1">
        <v>13</v>
      </c>
      <c r="E30" s="1">
        <v>1125</v>
      </c>
      <c r="F30" s="1">
        <v>269</v>
      </c>
      <c r="G30" s="1" t="s">
        <v>40</v>
      </c>
      <c r="H30" s="1" t="s">
        <v>200</v>
      </c>
      <c r="I30" s="1">
        <v>6</v>
      </c>
      <c r="J30" s="1">
        <v>90</v>
      </c>
      <c r="K30" s="1">
        <f>RANK(J30,J2:J30)</f>
        <v>1</v>
      </c>
      <c r="L30" s="1">
        <v>29</v>
      </c>
      <c r="M30" s="1">
        <v>2</v>
      </c>
      <c r="N30" s="1" t="s">
        <v>327</v>
      </c>
      <c r="O30" s="1" t="s">
        <v>451</v>
      </c>
      <c r="P30" s="1">
        <v>60</v>
      </c>
      <c r="Q30" s="1">
        <f t="shared" si="14"/>
        <v>-30</v>
      </c>
      <c r="R30" s="1">
        <f>RANK(P30,P2:P30)</f>
        <v>27</v>
      </c>
      <c r="S30" s="1">
        <v>29</v>
      </c>
      <c r="T30" s="1">
        <f t="shared" si="15"/>
        <v>26</v>
      </c>
      <c r="U30" s="1">
        <v>1</v>
      </c>
      <c r="V30" s="1" t="s">
        <v>1323</v>
      </c>
      <c r="W30" s="1" t="s">
        <v>1323</v>
      </c>
      <c r="X30" s="1">
        <v>70</v>
      </c>
      <c r="Y30" s="1">
        <f t="shared" si="0"/>
        <v>10</v>
      </c>
      <c r="Z30" s="1">
        <f>RANK(X30,X2:X30)</f>
        <v>26</v>
      </c>
      <c r="AA30" s="1">
        <v>29</v>
      </c>
      <c r="AB30" s="1">
        <f t="shared" si="1"/>
        <v>-1</v>
      </c>
      <c r="AC30" s="1">
        <v>1</v>
      </c>
      <c r="AD30" s="1" t="s">
        <v>1177</v>
      </c>
      <c r="AE30" s="1" t="s">
        <v>1177</v>
      </c>
      <c r="AF30" s="1">
        <v>70</v>
      </c>
      <c r="AG30" s="1">
        <f t="shared" si="2"/>
        <v>0</v>
      </c>
      <c r="AH30" s="1">
        <f>RANK(AF30,AF2:AF30)</f>
        <v>15</v>
      </c>
      <c r="AI30" s="1">
        <v>29</v>
      </c>
      <c r="AJ30" s="1">
        <f t="shared" si="3"/>
        <v>-11</v>
      </c>
      <c r="AK30" s="1">
        <v>2</v>
      </c>
      <c r="AL30" s="1" t="s">
        <v>1061</v>
      </c>
      <c r="AM30" s="1" t="s">
        <v>1127</v>
      </c>
      <c r="AN30" s="1">
        <v>0</v>
      </c>
      <c r="AO30" s="1">
        <f t="shared" si="4"/>
        <v>-70</v>
      </c>
      <c r="AP30" s="1">
        <v>29</v>
      </c>
      <c r="AQ30" s="1">
        <v>29</v>
      </c>
      <c r="AR30" s="1">
        <f t="shared" si="5"/>
        <v>14</v>
      </c>
      <c r="AS30" s="1">
        <v>0</v>
      </c>
      <c r="AT30" t="s">
        <v>4</v>
      </c>
      <c r="AU30" t="s">
        <v>4</v>
      </c>
      <c r="AV30" s="1">
        <v>0</v>
      </c>
      <c r="AW30" s="1">
        <f t="shared" si="6"/>
        <v>0</v>
      </c>
      <c r="AX30" s="1">
        <v>29</v>
      </c>
      <c r="AY30" s="1">
        <v>29</v>
      </c>
      <c r="AZ30" s="1">
        <f t="shared" si="7"/>
        <v>0</v>
      </c>
      <c r="BA30">
        <v>0</v>
      </c>
      <c r="BB30" t="s">
        <v>4</v>
      </c>
      <c r="BC30" t="s">
        <v>4</v>
      </c>
      <c r="BD30" s="1" t="s">
        <v>4</v>
      </c>
      <c r="BE30" s="1" t="s">
        <v>4</v>
      </c>
      <c r="BF30" s="1" t="s">
        <v>4</v>
      </c>
      <c r="BG30" s="1" t="s">
        <v>4</v>
      </c>
      <c r="BH30" s="1" t="s">
        <v>4</v>
      </c>
      <c r="BI30" s="1" t="s">
        <v>4</v>
      </c>
      <c r="BJ30" s="1" t="s">
        <v>4</v>
      </c>
      <c r="BK30" s="1" t="s">
        <v>4</v>
      </c>
      <c r="BL30" s="1" t="s">
        <v>4</v>
      </c>
      <c r="BM30" s="1" t="s">
        <v>4</v>
      </c>
      <c r="BN30" s="1" t="s">
        <v>4</v>
      </c>
      <c r="BO30" s="1" t="s">
        <v>4</v>
      </c>
      <c r="BP30" s="1" t="s">
        <v>4</v>
      </c>
      <c r="BQ30" s="1" t="s">
        <v>4</v>
      </c>
      <c r="BR30" s="1" t="s">
        <v>4</v>
      </c>
      <c r="BS30" s="1" t="s">
        <v>4</v>
      </c>
      <c r="BT30" s="1">
        <v>0</v>
      </c>
      <c r="BU30" s="1">
        <f t="shared" si="8"/>
        <v>0</v>
      </c>
      <c r="BV30" s="1">
        <v>29</v>
      </c>
      <c r="BW30" s="1">
        <v>29</v>
      </c>
      <c r="BX30" s="1">
        <f t="shared" si="9"/>
        <v>0</v>
      </c>
      <c r="BY30" s="1">
        <v>0</v>
      </c>
      <c r="BZ30" t="s">
        <v>4</v>
      </c>
      <c r="CA30" t="s">
        <v>4</v>
      </c>
      <c r="CB30" s="1">
        <v>0</v>
      </c>
      <c r="CC30" s="1">
        <f t="shared" si="10"/>
        <v>0</v>
      </c>
      <c r="CD30" s="1">
        <v>29</v>
      </c>
      <c r="CE30" s="1">
        <v>29</v>
      </c>
      <c r="CF30" s="1">
        <f t="shared" si="11"/>
        <v>0</v>
      </c>
      <c r="CG30" s="1">
        <v>0</v>
      </c>
      <c r="CH30" t="s">
        <v>4</v>
      </c>
      <c r="CI30" t="s">
        <v>4</v>
      </c>
      <c r="CJ30" s="1" t="s">
        <v>4</v>
      </c>
      <c r="CK30" s="1" t="s">
        <v>4</v>
      </c>
      <c r="CL30" s="1" t="s">
        <v>4</v>
      </c>
      <c r="CM30" s="1" t="s">
        <v>4</v>
      </c>
      <c r="CN30" s="1" t="s">
        <v>4</v>
      </c>
      <c r="CO30" s="1" t="s">
        <v>4</v>
      </c>
      <c r="CP30" s="1" t="s">
        <v>4</v>
      </c>
      <c r="CQ30" s="1" t="s">
        <v>4</v>
      </c>
      <c r="CR30">
        <f t="shared" si="12"/>
        <v>36.25</v>
      </c>
      <c r="CS30">
        <f t="shared" si="13"/>
        <v>23</v>
      </c>
      <c r="CT30" s="1">
        <v>29</v>
      </c>
      <c r="CU30">
        <f>100*4/8</f>
        <v>50</v>
      </c>
      <c r="CV30">
        <f>F30/MAX(F2:F30)*100</f>
        <v>50.374531835205993</v>
      </c>
      <c r="CW30">
        <f>E30/MAX(E2:E30)*100</f>
        <v>62.292358803986716</v>
      </c>
      <c r="CX30">
        <f>D30/MAX(D2:D30)*100</f>
        <v>72.222222222222214</v>
      </c>
      <c r="CY30">
        <f t="shared" si="17"/>
        <v>61.629704287138303</v>
      </c>
      <c r="CZ30" t="str">
        <f t="shared" si="16"/>
        <v>E+P-</v>
      </c>
    </row>
    <row r="31" spans="1:104" x14ac:dyDescent="0.3">
      <c r="A31" s="1" t="s">
        <v>7</v>
      </c>
      <c r="B31" s="1" t="s">
        <v>5</v>
      </c>
      <c r="C31" s="1" t="s">
        <v>10</v>
      </c>
      <c r="D31" s="1">
        <v>19</v>
      </c>
      <c r="E31" s="1">
        <v>872</v>
      </c>
      <c r="F31" s="1">
        <v>413</v>
      </c>
      <c r="G31" s="1" t="s">
        <v>41</v>
      </c>
      <c r="H31" s="1" t="s">
        <v>201</v>
      </c>
      <c r="I31" s="1">
        <v>23</v>
      </c>
      <c r="J31" s="1">
        <v>100</v>
      </c>
      <c r="K31" s="1">
        <f>RANK(J31,J31:J78)</f>
        <v>1</v>
      </c>
      <c r="L31" s="1">
        <v>48</v>
      </c>
      <c r="M31" s="1">
        <v>1</v>
      </c>
      <c r="N31" s="1" t="s">
        <v>328</v>
      </c>
      <c r="O31" s="1" t="s">
        <v>328</v>
      </c>
      <c r="P31">
        <v>70</v>
      </c>
      <c r="Q31" s="1">
        <f t="shared" si="14"/>
        <v>-30</v>
      </c>
      <c r="R31">
        <f>RANK(P31,P31:P78)</f>
        <v>42</v>
      </c>
      <c r="S31" s="1">
        <v>48</v>
      </c>
      <c r="T31" s="1">
        <f t="shared" si="15"/>
        <v>41</v>
      </c>
      <c r="U31">
        <v>1</v>
      </c>
      <c r="V31" t="s">
        <v>1324</v>
      </c>
      <c r="W31" t="s">
        <v>1324</v>
      </c>
      <c r="X31" s="1">
        <v>75</v>
      </c>
      <c r="Y31" s="1">
        <f t="shared" si="0"/>
        <v>5</v>
      </c>
      <c r="Z31" s="1">
        <f>RANK(X31,X31:X78)</f>
        <v>40</v>
      </c>
      <c r="AA31" s="1">
        <v>48</v>
      </c>
      <c r="AB31" s="1">
        <f t="shared" si="1"/>
        <v>-2</v>
      </c>
      <c r="AC31" s="1">
        <v>4</v>
      </c>
      <c r="AD31" s="1" t="s">
        <v>1178</v>
      </c>
      <c r="AE31" s="1" t="s">
        <v>1254</v>
      </c>
      <c r="AF31" s="1">
        <v>90</v>
      </c>
      <c r="AG31" s="1">
        <f t="shared" si="2"/>
        <v>15</v>
      </c>
      <c r="AH31" s="1">
        <f>RANK(AF31,AF31:AF78)</f>
        <v>14</v>
      </c>
      <c r="AI31" s="1">
        <v>48</v>
      </c>
      <c r="AJ31" s="1">
        <f t="shared" si="3"/>
        <v>-26</v>
      </c>
      <c r="AK31" s="1">
        <v>1</v>
      </c>
      <c r="AL31" s="1" t="s">
        <v>1062</v>
      </c>
      <c r="AM31" s="1" t="s">
        <v>1062</v>
      </c>
      <c r="AN31" s="1">
        <v>85</v>
      </c>
      <c r="AO31" s="1">
        <f t="shared" si="4"/>
        <v>-5</v>
      </c>
      <c r="AP31" s="1">
        <f>RANK(AN31,AN31:AN78)</f>
        <v>26</v>
      </c>
      <c r="AQ31" s="1">
        <v>48</v>
      </c>
      <c r="AR31" s="1">
        <f t="shared" si="5"/>
        <v>12</v>
      </c>
      <c r="AS31" s="1">
        <v>2</v>
      </c>
      <c r="AT31" s="1" t="s">
        <v>943</v>
      </c>
      <c r="AU31" s="1" t="s">
        <v>1007</v>
      </c>
      <c r="AV31" s="1">
        <v>80</v>
      </c>
      <c r="AW31" s="1">
        <f t="shared" si="6"/>
        <v>-5</v>
      </c>
      <c r="AX31" s="1">
        <f>RANK(AV31,AV31:AV78)</f>
        <v>26</v>
      </c>
      <c r="AY31" s="1">
        <v>48</v>
      </c>
      <c r="AZ31" s="1">
        <f t="shared" si="7"/>
        <v>0</v>
      </c>
      <c r="BA31" s="1">
        <v>4</v>
      </c>
      <c r="BB31" s="1" t="s">
        <v>855</v>
      </c>
      <c r="BC31" s="1" t="s">
        <v>905</v>
      </c>
      <c r="BD31" s="1">
        <v>75</v>
      </c>
      <c r="BE31" s="1">
        <f t="shared" ref="BE31:BE78" si="19">BD31-AV31</f>
        <v>-5</v>
      </c>
      <c r="BF31" s="1">
        <f>RANK(BD31,BD31:BD78)</f>
        <v>32</v>
      </c>
      <c r="BG31" s="1">
        <v>48</v>
      </c>
      <c r="BH31" s="1">
        <f t="shared" ref="BH31:BH78" si="20">BF31-AX31</f>
        <v>6</v>
      </c>
      <c r="BI31" s="1">
        <v>4</v>
      </c>
      <c r="BJ31" s="1" t="s">
        <v>777</v>
      </c>
      <c r="BK31" s="1" t="s">
        <v>823</v>
      </c>
      <c r="BL31" s="1">
        <v>75</v>
      </c>
      <c r="BM31" s="1">
        <f t="shared" ref="BM31:BM78" si="21">BL31-BD31</f>
        <v>0</v>
      </c>
      <c r="BN31" s="1">
        <f>RANK(BL31,BL31:BL78)</f>
        <v>30</v>
      </c>
      <c r="BO31" s="1">
        <v>48</v>
      </c>
      <c r="BP31" s="1">
        <f t="shared" ref="BP31:BP78" si="22">BN31-BF31</f>
        <v>-2</v>
      </c>
      <c r="BQ31" s="1">
        <v>3</v>
      </c>
      <c r="BR31" s="1" t="s">
        <v>709</v>
      </c>
      <c r="BS31" s="1" t="s">
        <v>755</v>
      </c>
      <c r="BT31" s="1">
        <v>70</v>
      </c>
      <c r="BU31" s="1">
        <f t="shared" ref="BU31:BU78" si="23">BT31-BL31</f>
        <v>-5</v>
      </c>
      <c r="BV31" s="1">
        <f>RANK(BT31,BT31:BT78)</f>
        <v>30</v>
      </c>
      <c r="BW31" s="1">
        <v>48</v>
      </c>
      <c r="BX31" s="1">
        <f t="shared" ref="BX31:BX78" si="24">BV31-BN31</f>
        <v>0</v>
      </c>
      <c r="BY31" s="1">
        <v>1</v>
      </c>
      <c r="BZ31" s="1" t="s">
        <v>639</v>
      </c>
      <c r="CA31" s="1" t="s">
        <v>639</v>
      </c>
      <c r="CB31" s="1">
        <v>90</v>
      </c>
      <c r="CC31" s="1">
        <f t="shared" si="10"/>
        <v>20</v>
      </c>
      <c r="CD31" s="1">
        <f>RANK(CB31,CB31:CB78)</f>
        <v>8</v>
      </c>
      <c r="CE31" s="1">
        <v>48</v>
      </c>
      <c r="CF31" s="1">
        <f t="shared" si="11"/>
        <v>-22</v>
      </c>
      <c r="CG31" s="1">
        <v>1</v>
      </c>
      <c r="CH31" s="1" t="s">
        <v>570</v>
      </c>
      <c r="CI31" s="1" t="s">
        <v>570</v>
      </c>
      <c r="CJ31" s="1">
        <v>66.67</v>
      </c>
      <c r="CK31" s="1">
        <f t="shared" ref="CK31:CK78" si="25">CJ31-CB31</f>
        <v>-23.33</v>
      </c>
      <c r="CL31" s="1">
        <f>RANK(CJ31,CJ31:CJ78)</f>
        <v>38</v>
      </c>
      <c r="CM31" s="1">
        <v>48</v>
      </c>
      <c r="CN31" s="1">
        <f t="shared" ref="CN31:CN78" si="26">CL31-CD31</f>
        <v>30</v>
      </c>
      <c r="CO31" s="1">
        <v>1</v>
      </c>
      <c r="CP31" s="1" t="s">
        <v>516</v>
      </c>
      <c r="CQ31" s="1" t="s">
        <v>516</v>
      </c>
      <c r="CR31">
        <f t="shared" ref="CR31:CR78" si="27">SUM(J31,P31,X31,AF31,AN31,AV31,BD31,BL31,BT31,CB31,CJ31)/11</f>
        <v>79.697272727272718</v>
      </c>
      <c r="CS31">
        <f t="shared" ref="CS31:CS78" si="28">ROUND(AVERAGE(R31,Z31,K31,AH31,AP31,AX31,BF31,BN31,BV31,CD31,CL31),0)</f>
        <v>26</v>
      </c>
      <c r="CT31" s="1">
        <v>48</v>
      </c>
      <c r="CU31">
        <f>100*11/11</f>
        <v>100</v>
      </c>
      <c r="CV31">
        <f>F31/MAX(F31:F78)*100</f>
        <v>27.886563133018232</v>
      </c>
      <c r="CW31">
        <f>E31/MAX(E31:E78)*100</f>
        <v>10.830952676686126</v>
      </c>
      <c r="CX31">
        <f>D31/MAX(D31:D78)*100</f>
        <v>41.304347826086953</v>
      </c>
      <c r="CY31">
        <f t="shared" si="17"/>
        <v>26.673954545263769</v>
      </c>
      <c r="CZ31" t="str">
        <f t="shared" si="16"/>
        <v>E-P+</v>
      </c>
    </row>
    <row r="32" spans="1:104" x14ac:dyDescent="0.3">
      <c r="A32" s="1" t="s">
        <v>7</v>
      </c>
      <c r="B32" s="1" t="s">
        <v>5</v>
      </c>
      <c r="C32" s="1" t="s">
        <v>10</v>
      </c>
      <c r="D32" s="1">
        <v>13</v>
      </c>
      <c r="E32" s="1">
        <v>2682</v>
      </c>
      <c r="F32" s="1">
        <v>583</v>
      </c>
      <c r="G32" s="1" t="s">
        <v>42</v>
      </c>
      <c r="H32" s="1" t="s">
        <v>202</v>
      </c>
      <c r="I32" s="1">
        <v>80</v>
      </c>
      <c r="J32" s="1">
        <v>100</v>
      </c>
      <c r="K32" s="1">
        <f>RANK(J32,J31:J78)</f>
        <v>1</v>
      </c>
      <c r="L32" s="1">
        <v>48</v>
      </c>
      <c r="M32" s="1">
        <v>4</v>
      </c>
      <c r="N32" s="1" t="s">
        <v>329</v>
      </c>
      <c r="O32" s="1" t="s">
        <v>452</v>
      </c>
      <c r="P32">
        <v>100</v>
      </c>
      <c r="Q32" s="1">
        <f t="shared" si="14"/>
        <v>0</v>
      </c>
      <c r="R32">
        <f>RANK(P32,P31:P78)</f>
        <v>1</v>
      </c>
      <c r="S32" s="1">
        <v>48</v>
      </c>
      <c r="T32" s="1">
        <f t="shared" si="15"/>
        <v>0</v>
      </c>
      <c r="U32">
        <v>2</v>
      </c>
      <c r="V32" t="s">
        <v>1457</v>
      </c>
      <c r="W32" t="s">
        <v>1412</v>
      </c>
      <c r="X32" s="1">
        <v>100</v>
      </c>
      <c r="Y32" s="1">
        <f t="shared" si="0"/>
        <v>0</v>
      </c>
      <c r="Z32" s="1">
        <f>RANK(X32,X31:X78)</f>
        <v>1</v>
      </c>
      <c r="AA32" s="1">
        <v>48</v>
      </c>
      <c r="AB32" s="1">
        <f t="shared" si="1"/>
        <v>0</v>
      </c>
      <c r="AC32" s="1">
        <v>16</v>
      </c>
      <c r="AD32" s="1" t="s">
        <v>1179</v>
      </c>
      <c r="AE32" s="1" t="s">
        <v>1255</v>
      </c>
      <c r="AF32" s="1">
        <v>100</v>
      </c>
      <c r="AG32" s="1">
        <f t="shared" si="2"/>
        <v>0</v>
      </c>
      <c r="AH32" s="1">
        <f>RANK(AF32,AF31:AF78)</f>
        <v>1</v>
      </c>
      <c r="AI32" s="1">
        <v>48</v>
      </c>
      <c r="AJ32" s="1">
        <f t="shared" si="3"/>
        <v>0</v>
      </c>
      <c r="AK32" s="1">
        <v>1</v>
      </c>
      <c r="AL32" s="1" t="s">
        <v>1063</v>
      </c>
      <c r="AM32" s="1" t="s">
        <v>1063</v>
      </c>
      <c r="AN32" s="1">
        <v>100</v>
      </c>
      <c r="AO32" s="1">
        <f t="shared" si="4"/>
        <v>0</v>
      </c>
      <c r="AP32" s="1">
        <f>RANK(AN32,AN31:AN78)</f>
        <v>1</v>
      </c>
      <c r="AQ32" s="1">
        <v>48</v>
      </c>
      <c r="AR32" s="1">
        <f t="shared" si="5"/>
        <v>0</v>
      </c>
      <c r="AS32" s="1">
        <v>3</v>
      </c>
      <c r="AT32" s="1" t="s">
        <v>944</v>
      </c>
      <c r="AU32" s="1" t="s">
        <v>1008</v>
      </c>
      <c r="AV32" s="1">
        <v>100</v>
      </c>
      <c r="AW32" s="1">
        <f t="shared" si="6"/>
        <v>0</v>
      </c>
      <c r="AX32" s="1">
        <f>RANK(AV32,AV31:AV78)</f>
        <v>1</v>
      </c>
      <c r="AY32" s="1">
        <v>48</v>
      </c>
      <c r="AZ32" s="1">
        <f t="shared" si="7"/>
        <v>0</v>
      </c>
      <c r="BA32" s="1">
        <v>28</v>
      </c>
      <c r="BB32" s="1" t="s">
        <v>856</v>
      </c>
      <c r="BC32" s="1" t="s">
        <v>906</v>
      </c>
      <c r="BD32" s="1">
        <v>100</v>
      </c>
      <c r="BE32" s="1">
        <f t="shared" si="19"/>
        <v>0</v>
      </c>
      <c r="BF32" s="1">
        <f>RANK(BD32,BD31:BD78)</f>
        <v>1</v>
      </c>
      <c r="BG32" s="1">
        <v>48</v>
      </c>
      <c r="BH32" s="1">
        <f t="shared" si="20"/>
        <v>0</v>
      </c>
      <c r="BI32" s="1">
        <v>18</v>
      </c>
      <c r="BJ32" s="1" t="s">
        <v>778</v>
      </c>
      <c r="BK32" s="1" t="s">
        <v>824</v>
      </c>
      <c r="BL32" s="1">
        <v>100</v>
      </c>
      <c r="BM32" s="1">
        <f t="shared" si="21"/>
        <v>0</v>
      </c>
      <c r="BN32" s="1">
        <f>RANK(BL32,BL31:BL78)</f>
        <v>1</v>
      </c>
      <c r="BO32" s="1">
        <v>48</v>
      </c>
      <c r="BP32" s="1">
        <f t="shared" si="22"/>
        <v>0</v>
      </c>
      <c r="BQ32" s="1">
        <v>3</v>
      </c>
      <c r="BR32" s="1" t="s">
        <v>710</v>
      </c>
      <c r="BS32" s="1" t="s">
        <v>756</v>
      </c>
      <c r="BT32" s="1">
        <v>100</v>
      </c>
      <c r="BU32" s="1">
        <f t="shared" si="23"/>
        <v>0</v>
      </c>
      <c r="BV32" s="1">
        <f>RANK(BT32,BT31:BT78)</f>
        <v>1</v>
      </c>
      <c r="BW32" s="1">
        <v>48</v>
      </c>
      <c r="BX32" s="1">
        <f t="shared" si="24"/>
        <v>0</v>
      </c>
      <c r="BY32" s="1">
        <v>3</v>
      </c>
      <c r="BZ32" s="1" t="s">
        <v>640</v>
      </c>
      <c r="CA32" s="1" t="s">
        <v>684</v>
      </c>
      <c r="CB32" s="1">
        <v>100</v>
      </c>
      <c r="CC32" s="1">
        <f t="shared" si="10"/>
        <v>0</v>
      </c>
      <c r="CD32" s="1">
        <f>RANK(CB32,CB31:CB78)</f>
        <v>1</v>
      </c>
      <c r="CE32" s="1">
        <v>48</v>
      </c>
      <c r="CF32" s="1">
        <f t="shared" si="11"/>
        <v>0</v>
      </c>
      <c r="CG32" s="1">
        <v>1</v>
      </c>
      <c r="CH32" s="1" t="s">
        <v>571</v>
      </c>
      <c r="CI32" s="1" t="s">
        <v>571</v>
      </c>
      <c r="CJ32" s="1">
        <v>83.33</v>
      </c>
      <c r="CK32" s="1">
        <f t="shared" si="25"/>
        <v>-16.670000000000002</v>
      </c>
      <c r="CL32" s="1">
        <f>RANK(CJ32,CJ31:CJ78)</f>
        <v>7</v>
      </c>
      <c r="CM32" s="1">
        <v>48</v>
      </c>
      <c r="CN32" s="1">
        <f t="shared" si="26"/>
        <v>6</v>
      </c>
      <c r="CO32" s="1">
        <v>1</v>
      </c>
      <c r="CP32" s="1" t="s">
        <v>517</v>
      </c>
      <c r="CQ32" s="1" t="s">
        <v>517</v>
      </c>
      <c r="CR32">
        <f t="shared" si="27"/>
        <v>98.484545454545454</v>
      </c>
      <c r="CS32">
        <f t="shared" si="28"/>
        <v>2</v>
      </c>
      <c r="CT32" s="1">
        <v>48</v>
      </c>
      <c r="CU32">
        <f>11/11*100</f>
        <v>100</v>
      </c>
      <c r="CV32">
        <f>F32/MAX(F31:F78)*100</f>
        <v>39.36529372045915</v>
      </c>
      <c r="CW32">
        <f>E32/MAX(E31:E78)*100</f>
        <v>33.312631971183706</v>
      </c>
      <c r="CX32">
        <f>D32/MAX(D31:D78)*100</f>
        <v>28.260869565217391</v>
      </c>
      <c r="CY32">
        <f t="shared" si="17"/>
        <v>33.64626508562008</v>
      </c>
      <c r="CZ32" t="str">
        <f t="shared" si="16"/>
        <v>E-P+</v>
      </c>
    </row>
    <row r="33" spans="1:104" x14ac:dyDescent="0.3">
      <c r="A33" s="1" t="s">
        <v>7</v>
      </c>
      <c r="B33" s="1" t="s">
        <v>5</v>
      </c>
      <c r="C33" s="1" t="s">
        <v>10</v>
      </c>
      <c r="D33" s="1">
        <v>34</v>
      </c>
      <c r="E33" s="1">
        <v>1693</v>
      </c>
      <c r="F33" s="1">
        <v>493</v>
      </c>
      <c r="G33" s="1" t="s">
        <v>43</v>
      </c>
      <c r="H33" s="1" t="s">
        <v>203</v>
      </c>
      <c r="I33" s="1">
        <v>12</v>
      </c>
      <c r="J33" s="1">
        <v>100</v>
      </c>
      <c r="K33" s="1">
        <f>RANK(J33,J31:J78)</f>
        <v>1</v>
      </c>
      <c r="L33" s="1">
        <v>48</v>
      </c>
      <c r="M33" s="1">
        <v>1</v>
      </c>
      <c r="N33" s="1" t="s">
        <v>330</v>
      </c>
      <c r="O33" s="1" t="s">
        <v>330</v>
      </c>
      <c r="P33">
        <v>70</v>
      </c>
      <c r="Q33" s="1">
        <f t="shared" si="14"/>
        <v>-30</v>
      </c>
      <c r="R33">
        <f>RANK(P33,P31:P78)</f>
        <v>42</v>
      </c>
      <c r="S33" s="1">
        <v>48</v>
      </c>
      <c r="T33" s="1">
        <f t="shared" si="15"/>
        <v>41</v>
      </c>
      <c r="U33">
        <v>1</v>
      </c>
      <c r="V33" t="s">
        <v>1325</v>
      </c>
      <c r="W33" t="s">
        <v>1325</v>
      </c>
      <c r="X33" s="1">
        <v>95</v>
      </c>
      <c r="Y33" s="1">
        <f t="shared" si="0"/>
        <v>25</v>
      </c>
      <c r="Z33" s="1">
        <f>RANK(X33,X31:X78)</f>
        <v>20</v>
      </c>
      <c r="AA33" s="1">
        <v>48</v>
      </c>
      <c r="AB33" s="1">
        <f t="shared" si="1"/>
        <v>-22</v>
      </c>
      <c r="AC33" s="1">
        <v>1</v>
      </c>
      <c r="AD33" s="1" t="s">
        <v>1180</v>
      </c>
      <c r="AE33" s="1" t="s">
        <v>1180</v>
      </c>
      <c r="AF33" s="1">
        <v>90</v>
      </c>
      <c r="AG33" s="1">
        <f t="shared" si="2"/>
        <v>-5</v>
      </c>
      <c r="AH33" s="1">
        <f>RANK(AF33,AF31:AF78)</f>
        <v>14</v>
      </c>
      <c r="AI33" s="1">
        <v>48</v>
      </c>
      <c r="AJ33" s="1">
        <f t="shared" si="3"/>
        <v>-6</v>
      </c>
      <c r="AK33" s="1">
        <v>1</v>
      </c>
      <c r="AL33" s="1" t="s">
        <v>1064</v>
      </c>
      <c r="AM33" s="1" t="s">
        <v>1064</v>
      </c>
      <c r="AN33" s="1">
        <v>75</v>
      </c>
      <c r="AO33" s="1">
        <f t="shared" si="4"/>
        <v>-15</v>
      </c>
      <c r="AP33" s="1">
        <f>RANK(AN33,AN31:AN78)</f>
        <v>33</v>
      </c>
      <c r="AQ33" s="1">
        <v>48</v>
      </c>
      <c r="AR33" s="1">
        <f t="shared" si="5"/>
        <v>19</v>
      </c>
      <c r="AS33" s="1">
        <v>1</v>
      </c>
      <c r="AT33" s="1" t="s">
        <v>945</v>
      </c>
      <c r="AU33" s="1" t="s">
        <v>945</v>
      </c>
      <c r="AV33" s="1">
        <v>90</v>
      </c>
      <c r="AW33" s="1">
        <f t="shared" si="6"/>
        <v>15</v>
      </c>
      <c r="AX33" s="1">
        <f>RANK(AV33,AV31:AV78)</f>
        <v>14</v>
      </c>
      <c r="AY33" s="1">
        <v>48</v>
      </c>
      <c r="AZ33" s="1">
        <f t="shared" si="7"/>
        <v>-19</v>
      </c>
      <c r="BA33" s="1">
        <v>1</v>
      </c>
      <c r="BB33" s="1" t="s">
        <v>857</v>
      </c>
      <c r="BC33" s="1" t="s">
        <v>857</v>
      </c>
      <c r="BD33" s="1">
        <v>85</v>
      </c>
      <c r="BE33" s="1">
        <f t="shared" si="19"/>
        <v>-5</v>
      </c>
      <c r="BF33" s="1">
        <f>RANK(BD33,BD31:BD78)</f>
        <v>23</v>
      </c>
      <c r="BG33" s="1">
        <v>48</v>
      </c>
      <c r="BH33" s="1">
        <f t="shared" si="20"/>
        <v>9</v>
      </c>
      <c r="BI33" s="1">
        <v>1</v>
      </c>
      <c r="BJ33" s="1" t="s">
        <v>779</v>
      </c>
      <c r="BK33" s="1" t="s">
        <v>779</v>
      </c>
      <c r="BL33" s="1">
        <v>80</v>
      </c>
      <c r="BM33" s="1">
        <f t="shared" si="21"/>
        <v>-5</v>
      </c>
      <c r="BN33" s="1">
        <f>RANK(BL33,BL31:BL78)</f>
        <v>22</v>
      </c>
      <c r="BO33" s="1">
        <v>48</v>
      </c>
      <c r="BP33" s="1">
        <f t="shared" si="22"/>
        <v>-1</v>
      </c>
      <c r="BQ33" s="1">
        <v>1</v>
      </c>
      <c r="BR33" s="1" t="s">
        <v>711</v>
      </c>
      <c r="BS33" s="1" t="s">
        <v>711</v>
      </c>
      <c r="BT33" s="1">
        <v>70</v>
      </c>
      <c r="BU33" s="1">
        <f t="shared" si="23"/>
        <v>-10</v>
      </c>
      <c r="BV33" s="1">
        <f>RANK(BT33,BT31:BT78)</f>
        <v>30</v>
      </c>
      <c r="BW33" s="1">
        <v>48</v>
      </c>
      <c r="BX33" s="1">
        <f t="shared" si="24"/>
        <v>8</v>
      </c>
      <c r="BY33" s="1">
        <v>2</v>
      </c>
      <c r="BZ33" s="1" t="s">
        <v>641</v>
      </c>
      <c r="CA33" s="1" t="s">
        <v>685</v>
      </c>
      <c r="CB33" s="1">
        <v>55</v>
      </c>
      <c r="CC33" s="1">
        <f t="shared" si="10"/>
        <v>-15</v>
      </c>
      <c r="CD33" s="1">
        <f>RANK(CB33,CB31:CB78)</f>
        <v>40</v>
      </c>
      <c r="CE33" s="1">
        <v>48</v>
      </c>
      <c r="CF33" s="1">
        <f t="shared" si="11"/>
        <v>10</v>
      </c>
      <c r="CG33" s="1">
        <v>1</v>
      </c>
      <c r="CH33" s="1" t="s">
        <v>572</v>
      </c>
      <c r="CI33" s="1" t="s">
        <v>572</v>
      </c>
      <c r="CJ33" s="1">
        <v>83.33</v>
      </c>
      <c r="CK33" s="1">
        <f t="shared" si="25"/>
        <v>28.33</v>
      </c>
      <c r="CL33" s="1">
        <f>RANK(CJ33,CJ31:CJ78)</f>
        <v>7</v>
      </c>
      <c r="CM33" s="1">
        <v>48</v>
      </c>
      <c r="CN33" s="1">
        <f t="shared" si="26"/>
        <v>-33</v>
      </c>
      <c r="CO33" s="1">
        <v>1</v>
      </c>
      <c r="CP33" s="1" t="s">
        <v>518</v>
      </c>
      <c r="CQ33" s="1" t="s">
        <v>518</v>
      </c>
      <c r="CR33">
        <f t="shared" si="27"/>
        <v>81.211818181818188</v>
      </c>
      <c r="CS33">
        <f t="shared" si="28"/>
        <v>22</v>
      </c>
      <c r="CT33" s="1">
        <v>48</v>
      </c>
      <c r="CU33">
        <f>11/11*100</f>
        <v>100</v>
      </c>
      <c r="CV33">
        <f>F33/MAX(F31:F78)*100</f>
        <v>33.288318703578661</v>
      </c>
      <c r="CW33">
        <f>E33/MAX(E31:E78)*100</f>
        <v>21.028443671593593</v>
      </c>
      <c r="CX33">
        <f>D33/MAX(D31:D78)*100</f>
        <v>73.91304347826086</v>
      </c>
      <c r="CY33">
        <f t="shared" si="17"/>
        <v>42.743268617811033</v>
      </c>
      <c r="CZ33" t="str">
        <f t="shared" si="16"/>
        <v>E-P+</v>
      </c>
    </row>
    <row r="34" spans="1:104" x14ac:dyDescent="0.3">
      <c r="A34" s="1" t="s">
        <v>7</v>
      </c>
      <c r="B34" s="1" t="s">
        <v>5</v>
      </c>
      <c r="C34" s="1" t="s">
        <v>10</v>
      </c>
      <c r="D34" s="1">
        <v>44</v>
      </c>
      <c r="E34" s="1">
        <v>1696</v>
      </c>
      <c r="F34" s="1">
        <v>597</v>
      </c>
      <c r="G34" s="1" t="s">
        <v>44</v>
      </c>
      <c r="H34" s="1" t="s">
        <v>204</v>
      </c>
      <c r="I34" s="1">
        <v>15</v>
      </c>
      <c r="J34" s="1">
        <v>100</v>
      </c>
      <c r="K34" s="1">
        <f>RANK(J34,J31:J78)</f>
        <v>1</v>
      </c>
      <c r="L34" s="1">
        <v>48</v>
      </c>
      <c r="M34" s="1">
        <v>1</v>
      </c>
      <c r="N34" s="1" t="s">
        <v>331</v>
      </c>
      <c r="O34" s="1" t="s">
        <v>331</v>
      </c>
      <c r="P34">
        <v>100</v>
      </c>
      <c r="Q34" s="1">
        <f t="shared" si="14"/>
        <v>0</v>
      </c>
      <c r="R34">
        <f>RANK(P34,P31:P78)</f>
        <v>1</v>
      </c>
      <c r="S34" s="1">
        <v>48</v>
      </c>
      <c r="T34" s="1">
        <f t="shared" si="15"/>
        <v>0</v>
      </c>
      <c r="U34">
        <v>2</v>
      </c>
      <c r="V34" t="s">
        <v>1326</v>
      </c>
      <c r="W34" t="s">
        <v>1413</v>
      </c>
      <c r="X34" s="1">
        <v>100</v>
      </c>
      <c r="Y34" s="1">
        <f t="shared" ref="Y34:Y65" si="29">X34-P34</f>
        <v>0</v>
      </c>
      <c r="Z34" s="1">
        <f>RANK(X34,X31:X78)</f>
        <v>1</v>
      </c>
      <c r="AA34" s="1">
        <v>48</v>
      </c>
      <c r="AB34" s="1">
        <f t="shared" ref="AB34:AB65" si="30">Z34-R34</f>
        <v>0</v>
      </c>
      <c r="AC34" s="1">
        <v>1</v>
      </c>
      <c r="AD34" s="1" t="s">
        <v>1181</v>
      </c>
      <c r="AE34" s="1" t="s">
        <v>1181</v>
      </c>
      <c r="AF34" s="1">
        <v>90</v>
      </c>
      <c r="AG34" s="1">
        <f t="shared" ref="AG34:AG65" si="31">AF34-X34</f>
        <v>-10</v>
      </c>
      <c r="AH34" s="1">
        <f>RANK(AF34,AF31:AF78)</f>
        <v>14</v>
      </c>
      <c r="AI34" s="1">
        <v>48</v>
      </c>
      <c r="AJ34" s="1">
        <f t="shared" ref="AJ34:AJ65" si="32">AH34-Z34</f>
        <v>13</v>
      </c>
      <c r="AK34" s="1">
        <v>1</v>
      </c>
      <c r="AL34" s="1" t="s">
        <v>1065</v>
      </c>
      <c r="AM34" s="1" t="s">
        <v>1065</v>
      </c>
      <c r="AN34" s="1">
        <v>80</v>
      </c>
      <c r="AO34" s="1">
        <f t="shared" ref="AO34:AO65" si="33">AN34-AF34</f>
        <v>-10</v>
      </c>
      <c r="AP34" s="1">
        <f>RANK(AN34,AN31:AN78)</f>
        <v>29</v>
      </c>
      <c r="AQ34" s="1">
        <v>48</v>
      </c>
      <c r="AR34" s="1">
        <f t="shared" ref="AR34:AR65" si="34">AP34-AH34</f>
        <v>15</v>
      </c>
      <c r="AS34" s="1">
        <v>2</v>
      </c>
      <c r="AT34" s="1" t="s">
        <v>946</v>
      </c>
      <c r="AU34" s="1" t="s">
        <v>1009</v>
      </c>
      <c r="AV34" s="1">
        <v>100</v>
      </c>
      <c r="AW34" s="1">
        <f t="shared" ref="AW34:AW65" si="35">AV34-AN34</f>
        <v>20</v>
      </c>
      <c r="AX34" s="1">
        <f>RANK(AV34,AV31:AV78)</f>
        <v>1</v>
      </c>
      <c r="AY34" s="1">
        <v>48</v>
      </c>
      <c r="AZ34" s="1">
        <f t="shared" ref="AZ34:AZ65" si="36">AX34-AP34</f>
        <v>-28</v>
      </c>
      <c r="BA34" s="1">
        <v>2</v>
      </c>
      <c r="BB34" s="1" t="s">
        <v>858</v>
      </c>
      <c r="BC34" s="1" t="s">
        <v>907</v>
      </c>
      <c r="BD34" s="1">
        <v>95</v>
      </c>
      <c r="BE34" s="1">
        <f t="shared" si="19"/>
        <v>-5</v>
      </c>
      <c r="BF34" s="1">
        <f>RANK(BD34,BD31:BD78)</f>
        <v>12</v>
      </c>
      <c r="BG34" s="1">
        <v>48</v>
      </c>
      <c r="BH34" s="1">
        <f t="shared" si="20"/>
        <v>11</v>
      </c>
      <c r="BI34" s="1">
        <v>1</v>
      </c>
      <c r="BJ34" s="1" t="s">
        <v>780</v>
      </c>
      <c r="BK34" s="1" t="s">
        <v>780</v>
      </c>
      <c r="BL34" s="1">
        <v>80</v>
      </c>
      <c r="BM34" s="1">
        <f t="shared" si="21"/>
        <v>-15</v>
      </c>
      <c r="BN34" s="1">
        <f>RANK(BL34,BL31:BL78)</f>
        <v>22</v>
      </c>
      <c r="BO34" s="1">
        <v>48</v>
      </c>
      <c r="BP34" s="1">
        <f t="shared" si="22"/>
        <v>10</v>
      </c>
      <c r="BQ34" s="1">
        <v>1</v>
      </c>
      <c r="BR34" s="1" t="s">
        <v>712</v>
      </c>
      <c r="BS34" s="1" t="s">
        <v>712</v>
      </c>
      <c r="BT34" s="1">
        <v>100</v>
      </c>
      <c r="BU34" s="1">
        <f t="shared" si="23"/>
        <v>20</v>
      </c>
      <c r="BV34" s="1">
        <f>RANK(BT34,BT31:BT78)</f>
        <v>1</v>
      </c>
      <c r="BW34" s="1">
        <v>48</v>
      </c>
      <c r="BX34" s="1">
        <f t="shared" si="24"/>
        <v>-21</v>
      </c>
      <c r="BY34" s="1">
        <v>1</v>
      </c>
      <c r="BZ34" s="1" t="s">
        <v>642</v>
      </c>
      <c r="CA34" s="1" t="s">
        <v>642</v>
      </c>
      <c r="CB34" s="1">
        <v>90</v>
      </c>
      <c r="CC34" s="1">
        <f t="shared" ref="CC34:CC65" si="37">CB34-BT34</f>
        <v>-10</v>
      </c>
      <c r="CD34" s="1">
        <f>RANK(CB34,CB31:CB78)</f>
        <v>8</v>
      </c>
      <c r="CE34" s="1">
        <v>48</v>
      </c>
      <c r="CF34" s="1">
        <f t="shared" ref="CF34:CF65" si="38">CD34-BV34</f>
        <v>7</v>
      </c>
      <c r="CG34" s="1">
        <v>1</v>
      </c>
      <c r="CH34" s="1" t="s">
        <v>573</v>
      </c>
      <c r="CI34" s="1" t="s">
        <v>573</v>
      </c>
      <c r="CJ34" s="1">
        <v>83.33</v>
      </c>
      <c r="CK34" s="1">
        <f t="shared" si="25"/>
        <v>-6.6700000000000017</v>
      </c>
      <c r="CL34" s="1">
        <f>RANK(CJ34,CJ31:CJ78)</f>
        <v>7</v>
      </c>
      <c r="CM34" s="1">
        <v>48</v>
      </c>
      <c r="CN34" s="1">
        <f t="shared" si="26"/>
        <v>-1</v>
      </c>
      <c r="CO34" s="1">
        <v>1</v>
      </c>
      <c r="CP34" s="1" t="s">
        <v>519</v>
      </c>
      <c r="CQ34" s="1" t="s">
        <v>519</v>
      </c>
      <c r="CR34">
        <f t="shared" si="27"/>
        <v>92.575454545454548</v>
      </c>
      <c r="CS34">
        <f t="shared" si="28"/>
        <v>9</v>
      </c>
      <c r="CT34" s="1">
        <v>48</v>
      </c>
      <c r="CU34">
        <f>11/11*100</f>
        <v>100</v>
      </c>
      <c r="CV34">
        <f>F34/MAX(F31:F78)*100</f>
        <v>40.310600945307222</v>
      </c>
      <c r="CW34">
        <f>E34/MAX(E31:E78)*100</f>
        <v>21.065706123462924</v>
      </c>
      <c r="CX34">
        <f>D34/MAX(D31:D78)*100</f>
        <v>95.652173913043484</v>
      </c>
      <c r="CY34">
        <f t="shared" si="17"/>
        <v>52.342826993937877</v>
      </c>
      <c r="CZ34" t="str">
        <f t="shared" si="16"/>
        <v>E+P+</v>
      </c>
    </row>
    <row r="35" spans="1:104" x14ac:dyDescent="0.3">
      <c r="A35" s="1" t="s">
        <v>7</v>
      </c>
      <c r="B35" s="1" t="s">
        <v>5</v>
      </c>
      <c r="C35" s="1" t="s">
        <v>10</v>
      </c>
      <c r="D35" s="1">
        <v>9</v>
      </c>
      <c r="E35" s="1">
        <v>1268</v>
      </c>
      <c r="F35" s="1">
        <v>453</v>
      </c>
      <c r="G35" s="1" t="s">
        <v>45</v>
      </c>
      <c r="H35" s="1" t="s">
        <v>205</v>
      </c>
      <c r="I35" s="1">
        <v>22</v>
      </c>
      <c r="J35" s="1">
        <v>100</v>
      </c>
      <c r="K35" s="1">
        <f>RANK(J35,J31:J78)</f>
        <v>1</v>
      </c>
      <c r="L35" s="1">
        <v>48</v>
      </c>
      <c r="M35" s="1">
        <v>2</v>
      </c>
      <c r="N35" s="1" t="s">
        <v>332</v>
      </c>
      <c r="O35" s="1" t="s">
        <v>453</v>
      </c>
      <c r="P35">
        <v>90</v>
      </c>
      <c r="Q35" s="1">
        <f t="shared" si="14"/>
        <v>-10</v>
      </c>
      <c r="R35">
        <f>RANK(P35,P31:P78)</f>
        <v>21</v>
      </c>
      <c r="S35" s="1">
        <v>48</v>
      </c>
      <c r="T35" s="1">
        <f t="shared" si="15"/>
        <v>20</v>
      </c>
      <c r="U35">
        <v>5</v>
      </c>
      <c r="V35" t="s">
        <v>1327</v>
      </c>
      <c r="W35" t="s">
        <v>1414</v>
      </c>
      <c r="X35" s="1">
        <v>100</v>
      </c>
      <c r="Y35" s="1">
        <f t="shared" si="29"/>
        <v>10</v>
      </c>
      <c r="Z35" s="1">
        <f>RANK(X35,X31:X78)</f>
        <v>1</v>
      </c>
      <c r="AA35" s="1">
        <v>48</v>
      </c>
      <c r="AB35" s="1">
        <f t="shared" si="30"/>
        <v>-20</v>
      </c>
      <c r="AC35" s="1">
        <v>2</v>
      </c>
      <c r="AD35" s="1" t="s">
        <v>1182</v>
      </c>
      <c r="AE35" s="1" t="s">
        <v>1256</v>
      </c>
      <c r="AF35" s="1">
        <v>90</v>
      </c>
      <c r="AG35" s="1">
        <f t="shared" si="31"/>
        <v>-10</v>
      </c>
      <c r="AH35" s="1">
        <f>RANK(AF35,AF31:AF78)</f>
        <v>14</v>
      </c>
      <c r="AI35" s="1">
        <v>48</v>
      </c>
      <c r="AJ35" s="1">
        <f t="shared" si="32"/>
        <v>13</v>
      </c>
      <c r="AK35" s="1">
        <v>1</v>
      </c>
      <c r="AL35" s="1" t="s">
        <v>1066</v>
      </c>
      <c r="AM35" s="1" t="s">
        <v>1066</v>
      </c>
      <c r="AN35" s="1">
        <v>90</v>
      </c>
      <c r="AO35" s="1">
        <f t="shared" si="33"/>
        <v>0</v>
      </c>
      <c r="AP35" s="1">
        <f>RANK(AN35,AN31:AN78)</f>
        <v>16</v>
      </c>
      <c r="AQ35" s="1">
        <v>48</v>
      </c>
      <c r="AR35" s="1">
        <f t="shared" si="34"/>
        <v>2</v>
      </c>
      <c r="AS35" s="1">
        <v>3</v>
      </c>
      <c r="AT35" s="1" t="s">
        <v>947</v>
      </c>
      <c r="AU35" s="1" t="s">
        <v>1010</v>
      </c>
      <c r="AV35" s="1">
        <v>80</v>
      </c>
      <c r="AW35" s="1">
        <f t="shared" si="35"/>
        <v>-10</v>
      </c>
      <c r="AX35" s="1">
        <f>RANK(AV35,AV31:AV78)</f>
        <v>26</v>
      </c>
      <c r="AY35" s="1">
        <v>48</v>
      </c>
      <c r="AZ35" s="1">
        <f t="shared" si="36"/>
        <v>10</v>
      </c>
      <c r="BA35" s="1">
        <v>1</v>
      </c>
      <c r="BB35" s="1" t="s">
        <v>859</v>
      </c>
      <c r="BC35" s="1" t="s">
        <v>859</v>
      </c>
      <c r="BD35" s="1">
        <v>90</v>
      </c>
      <c r="BE35" s="1">
        <f t="shared" si="19"/>
        <v>10</v>
      </c>
      <c r="BF35" s="1">
        <f>RANK(BD35,BD31:BD78)</f>
        <v>17</v>
      </c>
      <c r="BG35" s="1">
        <v>48</v>
      </c>
      <c r="BH35" s="1">
        <f t="shared" si="20"/>
        <v>-9</v>
      </c>
      <c r="BI35" s="1">
        <v>3</v>
      </c>
      <c r="BJ35" s="1" t="s">
        <v>781</v>
      </c>
      <c r="BK35" s="1" t="s">
        <v>825</v>
      </c>
      <c r="BL35" s="1">
        <v>80</v>
      </c>
      <c r="BM35" s="1">
        <f t="shared" si="21"/>
        <v>-10</v>
      </c>
      <c r="BN35" s="1">
        <f>RANK(BL35,BL31:BL78)</f>
        <v>22</v>
      </c>
      <c r="BO35" s="1">
        <v>48</v>
      </c>
      <c r="BP35" s="1">
        <f t="shared" si="22"/>
        <v>5</v>
      </c>
      <c r="BQ35" s="1">
        <v>1</v>
      </c>
      <c r="BR35" s="1" t="s">
        <v>713</v>
      </c>
      <c r="BS35" s="1" t="s">
        <v>713</v>
      </c>
      <c r="BT35" s="1">
        <v>90</v>
      </c>
      <c r="BU35" s="1">
        <f t="shared" si="23"/>
        <v>10</v>
      </c>
      <c r="BV35" s="1">
        <f>RANK(BT35,BT31:BT78)</f>
        <v>9</v>
      </c>
      <c r="BW35" s="1">
        <v>48</v>
      </c>
      <c r="BX35" s="1">
        <f t="shared" si="24"/>
        <v>-13</v>
      </c>
      <c r="BY35" s="1">
        <v>1</v>
      </c>
      <c r="BZ35" s="1" t="s">
        <v>643</v>
      </c>
      <c r="CA35" s="1" t="s">
        <v>643</v>
      </c>
      <c r="CB35" s="1">
        <v>90</v>
      </c>
      <c r="CC35" s="1">
        <f t="shared" si="37"/>
        <v>0</v>
      </c>
      <c r="CD35" s="1">
        <f>RANK(CB35,CB31:CB78)</f>
        <v>8</v>
      </c>
      <c r="CE35" s="1">
        <v>48</v>
      </c>
      <c r="CF35" s="1">
        <f t="shared" si="38"/>
        <v>-1</v>
      </c>
      <c r="CG35" s="1">
        <v>1</v>
      </c>
      <c r="CH35" s="1" t="s">
        <v>574</v>
      </c>
      <c r="CI35" s="1" t="s">
        <v>574</v>
      </c>
      <c r="CJ35" s="1">
        <v>70</v>
      </c>
      <c r="CK35" s="1">
        <f t="shared" si="25"/>
        <v>-20</v>
      </c>
      <c r="CL35" s="1">
        <f>RANK(CJ35,CJ31:CJ78)</f>
        <v>31</v>
      </c>
      <c r="CM35" s="1">
        <v>48</v>
      </c>
      <c r="CN35" s="1">
        <f t="shared" si="26"/>
        <v>23</v>
      </c>
      <c r="CO35" s="1">
        <v>1</v>
      </c>
      <c r="CP35" s="1" t="s">
        <v>520</v>
      </c>
      <c r="CQ35" s="1" t="s">
        <v>520</v>
      </c>
      <c r="CR35">
        <f t="shared" si="27"/>
        <v>88.181818181818187</v>
      </c>
      <c r="CS35">
        <f t="shared" si="28"/>
        <v>15</v>
      </c>
      <c r="CT35" s="1">
        <v>48</v>
      </c>
      <c r="CU35">
        <f>11/11*100</f>
        <v>100</v>
      </c>
      <c r="CV35">
        <f>F35/MAX(F31:F78)*100</f>
        <v>30.587440918298448</v>
      </c>
      <c r="CW35">
        <f>E35/MAX(E31:E78)*100</f>
        <v>15.74959632343808</v>
      </c>
      <c r="CX35">
        <f>D35/MAX(D31:D78)*100</f>
        <v>19.565217391304348</v>
      </c>
      <c r="CY35">
        <f t="shared" si="17"/>
        <v>21.967418211013623</v>
      </c>
      <c r="CZ35" t="str">
        <f t="shared" si="16"/>
        <v>E-P+</v>
      </c>
    </row>
    <row r="36" spans="1:104" x14ac:dyDescent="0.3">
      <c r="A36" s="1" t="s">
        <v>7</v>
      </c>
      <c r="B36" s="1" t="s">
        <v>5</v>
      </c>
      <c r="C36" s="1" t="s">
        <v>10</v>
      </c>
      <c r="D36" s="1">
        <v>13</v>
      </c>
      <c r="E36" s="1">
        <v>632</v>
      </c>
      <c r="F36" s="1">
        <v>326</v>
      </c>
      <c r="G36" s="1" t="s">
        <v>46</v>
      </c>
      <c r="H36" s="1" t="s">
        <v>206</v>
      </c>
      <c r="I36" s="1">
        <v>14</v>
      </c>
      <c r="J36" s="1">
        <v>100</v>
      </c>
      <c r="K36" s="1">
        <f>RANK(J36,J31:J78)</f>
        <v>1</v>
      </c>
      <c r="L36" s="1">
        <v>48</v>
      </c>
      <c r="M36" s="1">
        <v>2</v>
      </c>
      <c r="N36" s="1" t="s">
        <v>333</v>
      </c>
      <c r="O36" s="1" t="s">
        <v>454</v>
      </c>
      <c r="P36">
        <v>100</v>
      </c>
      <c r="Q36" s="1">
        <f t="shared" si="14"/>
        <v>0</v>
      </c>
      <c r="R36">
        <f>RANK(P36,P31:P78)</f>
        <v>1</v>
      </c>
      <c r="S36" s="1">
        <v>48</v>
      </c>
      <c r="T36" s="1">
        <f t="shared" si="15"/>
        <v>0</v>
      </c>
      <c r="U36">
        <v>1</v>
      </c>
      <c r="V36" t="s">
        <v>1328</v>
      </c>
      <c r="W36" t="s">
        <v>1328</v>
      </c>
      <c r="X36" s="1">
        <v>90</v>
      </c>
      <c r="Y36" s="1">
        <f t="shared" si="29"/>
        <v>-10</v>
      </c>
      <c r="Z36" s="1">
        <f>RANK(X36,X31:X78)</f>
        <v>21</v>
      </c>
      <c r="AA36" s="1">
        <v>48</v>
      </c>
      <c r="AB36" s="1">
        <f t="shared" si="30"/>
        <v>20</v>
      </c>
      <c r="AC36" s="1">
        <v>1</v>
      </c>
      <c r="AD36" s="1" t="s">
        <v>1183</v>
      </c>
      <c r="AE36" s="1" t="s">
        <v>1183</v>
      </c>
      <c r="AF36" s="1">
        <v>90</v>
      </c>
      <c r="AG36" s="1">
        <f t="shared" si="31"/>
        <v>0</v>
      </c>
      <c r="AH36" s="1">
        <f>RANK(AF36,AF31:AF78)</f>
        <v>14</v>
      </c>
      <c r="AI36" s="1">
        <v>48</v>
      </c>
      <c r="AJ36" s="1">
        <f t="shared" si="32"/>
        <v>-7</v>
      </c>
      <c r="AK36" s="1">
        <v>1</v>
      </c>
      <c r="AL36" s="1" t="s">
        <v>1067</v>
      </c>
      <c r="AM36" s="1" t="s">
        <v>1067</v>
      </c>
      <c r="AN36" s="1">
        <v>90</v>
      </c>
      <c r="AO36" s="1">
        <f t="shared" si="33"/>
        <v>0</v>
      </c>
      <c r="AP36" s="1">
        <f>RANK(AN36,AN31:AN78)</f>
        <v>16</v>
      </c>
      <c r="AQ36" s="1">
        <v>48</v>
      </c>
      <c r="AR36" s="1">
        <f t="shared" si="34"/>
        <v>2</v>
      </c>
      <c r="AS36" s="1">
        <v>1</v>
      </c>
      <c r="AT36" s="1" t="s">
        <v>948</v>
      </c>
      <c r="AU36" s="1" t="s">
        <v>948</v>
      </c>
      <c r="AV36" s="1">
        <v>100</v>
      </c>
      <c r="AW36" s="1">
        <f t="shared" si="35"/>
        <v>10</v>
      </c>
      <c r="AX36" s="1">
        <f>RANK(AV36,AV31:AV78)</f>
        <v>1</v>
      </c>
      <c r="AY36" s="1">
        <v>48</v>
      </c>
      <c r="AZ36" s="1">
        <f t="shared" si="36"/>
        <v>-15</v>
      </c>
      <c r="BA36" s="1">
        <v>1</v>
      </c>
      <c r="BB36" s="1" t="s">
        <v>860</v>
      </c>
      <c r="BC36" s="1" t="s">
        <v>860</v>
      </c>
      <c r="BD36" s="1">
        <v>80</v>
      </c>
      <c r="BE36" s="1">
        <f t="shared" si="19"/>
        <v>-20</v>
      </c>
      <c r="BF36" s="1">
        <f>RANK(BD36,BD31:BD78)</f>
        <v>29</v>
      </c>
      <c r="BG36" s="1">
        <v>48</v>
      </c>
      <c r="BH36" s="1">
        <f t="shared" si="20"/>
        <v>28</v>
      </c>
      <c r="BI36" s="1">
        <v>2</v>
      </c>
      <c r="BJ36" s="1" t="s">
        <v>782</v>
      </c>
      <c r="BK36" s="1" t="s">
        <v>826</v>
      </c>
      <c r="BL36" s="1">
        <v>75</v>
      </c>
      <c r="BM36" s="1">
        <f t="shared" si="21"/>
        <v>-5</v>
      </c>
      <c r="BN36" s="1">
        <f>RANK(BL36,BL31:BL78)</f>
        <v>30</v>
      </c>
      <c r="BO36" s="1">
        <v>48</v>
      </c>
      <c r="BP36" s="1">
        <f t="shared" si="22"/>
        <v>1</v>
      </c>
      <c r="BQ36" s="1">
        <v>2</v>
      </c>
      <c r="BR36" s="1" t="s">
        <v>714</v>
      </c>
      <c r="BS36" s="1" t="s">
        <v>757</v>
      </c>
      <c r="BT36" s="1">
        <v>70</v>
      </c>
      <c r="BU36" s="1">
        <f t="shared" si="23"/>
        <v>-5</v>
      </c>
      <c r="BV36" s="1">
        <f>RANK(BT36,BT31:BT78)</f>
        <v>30</v>
      </c>
      <c r="BW36" s="1">
        <v>48</v>
      </c>
      <c r="BX36" s="1">
        <f t="shared" si="24"/>
        <v>0</v>
      </c>
      <c r="BY36" s="1">
        <v>1</v>
      </c>
      <c r="BZ36" s="1" t="s">
        <v>644</v>
      </c>
      <c r="CA36" s="1" t="s">
        <v>644</v>
      </c>
      <c r="CB36" s="1">
        <v>80</v>
      </c>
      <c r="CC36" s="1">
        <f t="shared" si="37"/>
        <v>10</v>
      </c>
      <c r="CD36" s="1">
        <f>RANK(CB36,CB31:CB78)</f>
        <v>20</v>
      </c>
      <c r="CE36" s="1">
        <v>48</v>
      </c>
      <c r="CF36" s="1">
        <f t="shared" si="38"/>
        <v>-10</v>
      </c>
      <c r="CG36" s="1">
        <v>1</v>
      </c>
      <c r="CH36" s="1" t="s">
        <v>575</v>
      </c>
      <c r="CI36" s="1" t="s">
        <v>575</v>
      </c>
      <c r="CJ36" s="1">
        <v>70</v>
      </c>
      <c r="CK36" s="1">
        <f t="shared" si="25"/>
        <v>-10</v>
      </c>
      <c r="CL36" s="1">
        <f>RANK(CJ36,CJ31:CJ78)</f>
        <v>31</v>
      </c>
      <c r="CM36" s="1">
        <v>48</v>
      </c>
      <c r="CN36" s="1">
        <f t="shared" si="26"/>
        <v>11</v>
      </c>
      <c r="CO36" s="1">
        <v>1</v>
      </c>
      <c r="CP36" s="1" t="s">
        <v>521</v>
      </c>
      <c r="CQ36" s="1" t="s">
        <v>521</v>
      </c>
      <c r="CR36">
        <f t="shared" si="27"/>
        <v>85.909090909090907</v>
      </c>
      <c r="CS36">
        <f t="shared" si="28"/>
        <v>18</v>
      </c>
      <c r="CT36" s="1">
        <v>48</v>
      </c>
      <c r="CU36">
        <f>11/11*100</f>
        <v>100</v>
      </c>
      <c r="CV36">
        <f>F36/MAX(F31:F78)*100</f>
        <v>22.01215395003376</v>
      </c>
      <c r="CW36">
        <f>E36/MAX(E31:E78)*100</f>
        <v>7.8499565271394856</v>
      </c>
      <c r="CX36">
        <f>D36/MAX(D31:D78)*100</f>
        <v>28.260869565217391</v>
      </c>
      <c r="CY36">
        <f t="shared" si="17"/>
        <v>19.37432668079688</v>
      </c>
      <c r="CZ36" t="str">
        <f t="shared" si="16"/>
        <v>E-P+</v>
      </c>
    </row>
    <row r="37" spans="1:104" x14ac:dyDescent="0.3">
      <c r="A37" s="1" t="s">
        <v>7</v>
      </c>
      <c r="B37" s="1" t="s">
        <v>5</v>
      </c>
      <c r="C37" s="1" t="s">
        <v>10</v>
      </c>
      <c r="D37" s="1">
        <v>13</v>
      </c>
      <c r="E37" s="1">
        <v>431</v>
      </c>
      <c r="F37" s="1">
        <v>229</v>
      </c>
      <c r="G37" s="1" t="s">
        <v>47</v>
      </c>
      <c r="H37" s="1" t="s">
        <v>207</v>
      </c>
      <c r="I37" s="1">
        <v>13</v>
      </c>
      <c r="J37" s="1">
        <v>83.33</v>
      </c>
      <c r="K37" s="1">
        <f>RANK(J37,J31:J78)</f>
        <v>30</v>
      </c>
      <c r="L37" s="1">
        <v>48</v>
      </c>
      <c r="M37" s="1">
        <v>1</v>
      </c>
      <c r="N37" s="1" t="s">
        <v>334</v>
      </c>
      <c r="O37" s="1" t="s">
        <v>334</v>
      </c>
      <c r="P37">
        <v>80</v>
      </c>
      <c r="Q37" s="1">
        <f t="shared" si="14"/>
        <v>-3.3299999999999983</v>
      </c>
      <c r="R37">
        <f>RANK(P37,P31:P78)</f>
        <v>30</v>
      </c>
      <c r="S37" s="1">
        <v>48</v>
      </c>
      <c r="T37" s="1">
        <f t="shared" si="15"/>
        <v>0</v>
      </c>
      <c r="U37">
        <v>3</v>
      </c>
      <c r="V37" t="s">
        <v>1329</v>
      </c>
      <c r="W37" t="s">
        <v>1415</v>
      </c>
      <c r="X37" s="1">
        <v>70</v>
      </c>
      <c r="Y37" s="1">
        <f t="shared" si="29"/>
        <v>-10</v>
      </c>
      <c r="Z37" s="1">
        <f>RANK(X37,X31:X78)</f>
        <v>44</v>
      </c>
      <c r="AA37" s="1">
        <v>48</v>
      </c>
      <c r="AB37" s="1">
        <f t="shared" si="30"/>
        <v>14</v>
      </c>
      <c r="AC37" s="1">
        <v>3</v>
      </c>
      <c r="AD37" s="1" t="s">
        <v>1184</v>
      </c>
      <c r="AE37" s="1" t="s">
        <v>1257</v>
      </c>
      <c r="AF37" s="1">
        <v>80</v>
      </c>
      <c r="AG37" s="1">
        <f t="shared" si="31"/>
        <v>10</v>
      </c>
      <c r="AH37" s="1">
        <f>RANK(AF37,AF31:AF78)</f>
        <v>27</v>
      </c>
      <c r="AI37" s="1">
        <v>48</v>
      </c>
      <c r="AJ37" s="1">
        <f t="shared" si="32"/>
        <v>-17</v>
      </c>
      <c r="AK37" s="1">
        <v>1</v>
      </c>
      <c r="AL37" s="1" t="s">
        <v>1068</v>
      </c>
      <c r="AM37" s="1" t="s">
        <v>1068</v>
      </c>
      <c r="AN37" s="1">
        <v>50</v>
      </c>
      <c r="AO37" s="1">
        <f t="shared" si="33"/>
        <v>-30</v>
      </c>
      <c r="AP37" s="1">
        <f>RANK(AN37,AN31:AN78)</f>
        <v>46</v>
      </c>
      <c r="AQ37" s="1">
        <v>48</v>
      </c>
      <c r="AR37" s="1">
        <f t="shared" si="34"/>
        <v>19</v>
      </c>
      <c r="AS37" s="1">
        <v>4</v>
      </c>
      <c r="AT37" s="1" t="s">
        <v>949</v>
      </c>
      <c r="AU37" s="1" t="s">
        <v>1011</v>
      </c>
      <c r="AV37" s="1">
        <v>0</v>
      </c>
      <c r="AW37" s="1">
        <f t="shared" si="35"/>
        <v>-50</v>
      </c>
      <c r="AX37" s="1">
        <v>48</v>
      </c>
      <c r="AY37" s="1">
        <v>48</v>
      </c>
      <c r="AZ37" s="1">
        <f t="shared" si="36"/>
        <v>2</v>
      </c>
      <c r="BA37" s="1">
        <v>0</v>
      </c>
      <c r="BB37" s="1" t="s">
        <v>4</v>
      </c>
      <c r="BC37" s="1" t="s">
        <v>4</v>
      </c>
      <c r="BD37" s="1">
        <v>0</v>
      </c>
      <c r="BE37" s="1">
        <f t="shared" si="19"/>
        <v>0</v>
      </c>
      <c r="BF37" s="1">
        <v>48</v>
      </c>
      <c r="BG37" s="1">
        <v>48</v>
      </c>
      <c r="BH37" s="1">
        <f t="shared" si="20"/>
        <v>0</v>
      </c>
      <c r="BI37" s="1">
        <v>0</v>
      </c>
      <c r="BJ37" s="1" t="s">
        <v>4</v>
      </c>
      <c r="BK37" s="1" t="s">
        <v>4</v>
      </c>
      <c r="BL37" s="1">
        <v>0</v>
      </c>
      <c r="BM37" s="1">
        <f t="shared" si="21"/>
        <v>0</v>
      </c>
      <c r="BN37" s="1">
        <v>48</v>
      </c>
      <c r="BO37" s="1">
        <v>48</v>
      </c>
      <c r="BP37" s="1">
        <f t="shared" si="22"/>
        <v>0</v>
      </c>
      <c r="BQ37" s="1">
        <v>0</v>
      </c>
      <c r="BR37" s="1" t="s">
        <v>4</v>
      </c>
      <c r="BS37" s="1" t="s">
        <v>4</v>
      </c>
      <c r="BT37" s="1">
        <v>0</v>
      </c>
      <c r="BU37" s="1">
        <f t="shared" si="23"/>
        <v>0</v>
      </c>
      <c r="BV37" s="1">
        <v>48</v>
      </c>
      <c r="BW37" s="1">
        <v>48</v>
      </c>
      <c r="BX37" s="1">
        <f t="shared" si="24"/>
        <v>0</v>
      </c>
      <c r="BY37" s="1">
        <v>0</v>
      </c>
      <c r="BZ37" s="1" t="s">
        <v>4</v>
      </c>
      <c r="CA37" s="1" t="s">
        <v>4</v>
      </c>
      <c r="CB37" s="1">
        <v>0</v>
      </c>
      <c r="CC37" s="1">
        <f t="shared" si="37"/>
        <v>0</v>
      </c>
      <c r="CD37" s="1">
        <v>48</v>
      </c>
      <c r="CE37" s="1">
        <v>48</v>
      </c>
      <c r="CF37" s="1">
        <f t="shared" si="38"/>
        <v>0</v>
      </c>
      <c r="CG37" s="1">
        <v>0</v>
      </c>
      <c r="CH37" s="1" t="s">
        <v>4</v>
      </c>
      <c r="CI37" s="1" t="s">
        <v>4</v>
      </c>
      <c r="CJ37" s="1">
        <v>53.33</v>
      </c>
      <c r="CK37" s="1">
        <f t="shared" si="25"/>
        <v>53.33</v>
      </c>
      <c r="CL37" s="1">
        <f>RANK(CJ37,CJ31:CJ78)</f>
        <v>46</v>
      </c>
      <c r="CM37" s="1">
        <v>48</v>
      </c>
      <c r="CN37" s="1">
        <f t="shared" si="26"/>
        <v>-2</v>
      </c>
      <c r="CO37" s="1">
        <v>1</v>
      </c>
      <c r="CP37" s="1" t="s">
        <v>522</v>
      </c>
      <c r="CQ37" s="1" t="s">
        <v>522</v>
      </c>
      <c r="CR37">
        <f t="shared" si="27"/>
        <v>37.878181818181815</v>
      </c>
      <c r="CS37">
        <f t="shared" si="28"/>
        <v>42</v>
      </c>
      <c r="CT37" s="1">
        <v>48</v>
      </c>
      <c r="CU37">
        <f>6/11*100</f>
        <v>54.54545454545454</v>
      </c>
      <c r="CV37">
        <f>F37/MAX(F31:F78)*100</f>
        <v>15.462525320729236</v>
      </c>
      <c r="CW37">
        <f>E37/MAX(E31:E78)*100</f>
        <v>5.3533722518941751</v>
      </c>
      <c r="CX37">
        <f>D37/MAX(D31:D78)*100</f>
        <v>28.260869565217391</v>
      </c>
      <c r="CY37">
        <f t="shared" si="17"/>
        <v>16.358922379280269</v>
      </c>
      <c r="CZ37" t="str">
        <f t="shared" si="16"/>
        <v>E-P-</v>
      </c>
    </row>
    <row r="38" spans="1:104" x14ac:dyDescent="0.3">
      <c r="A38" s="1" t="s">
        <v>7</v>
      </c>
      <c r="B38" s="1" t="s">
        <v>5</v>
      </c>
      <c r="C38" s="1" t="s">
        <v>10</v>
      </c>
      <c r="D38" s="1">
        <v>20</v>
      </c>
      <c r="E38" s="1">
        <v>1330</v>
      </c>
      <c r="F38" s="1">
        <v>467</v>
      </c>
      <c r="G38" s="1" t="s">
        <v>48</v>
      </c>
      <c r="H38" s="1" t="s">
        <v>208</v>
      </c>
      <c r="I38" s="1">
        <v>27</v>
      </c>
      <c r="J38" s="1">
        <v>100</v>
      </c>
      <c r="K38" s="1">
        <f>RANK(J38,J31:J78)</f>
        <v>1</v>
      </c>
      <c r="L38" s="1">
        <v>48</v>
      </c>
      <c r="M38" s="1">
        <v>3</v>
      </c>
      <c r="N38" s="1" t="s">
        <v>335</v>
      </c>
      <c r="O38" s="1" t="s">
        <v>455</v>
      </c>
      <c r="P38">
        <v>100</v>
      </c>
      <c r="Q38" s="1">
        <f t="shared" si="14"/>
        <v>0</v>
      </c>
      <c r="R38">
        <f>RANK(P38,P31:P78)</f>
        <v>1</v>
      </c>
      <c r="S38" s="1">
        <v>48</v>
      </c>
      <c r="T38" s="1">
        <f t="shared" si="15"/>
        <v>0</v>
      </c>
      <c r="U38">
        <v>3</v>
      </c>
      <c r="V38" t="s">
        <v>1330</v>
      </c>
      <c r="W38" t="s">
        <v>1416</v>
      </c>
      <c r="X38" s="1">
        <v>100</v>
      </c>
      <c r="Y38" s="1">
        <f t="shared" si="29"/>
        <v>0</v>
      </c>
      <c r="Z38" s="1">
        <f>RANK(X38,X31:X78)</f>
        <v>1</v>
      </c>
      <c r="AA38" s="1">
        <v>48</v>
      </c>
      <c r="AB38" s="1">
        <f t="shared" si="30"/>
        <v>0</v>
      </c>
      <c r="AC38" s="1">
        <v>1</v>
      </c>
      <c r="AD38" s="1" t="s">
        <v>1185</v>
      </c>
      <c r="AE38" s="1" t="s">
        <v>1185</v>
      </c>
      <c r="AF38" s="1">
        <v>90</v>
      </c>
      <c r="AG38" s="1">
        <f t="shared" si="31"/>
        <v>-10</v>
      </c>
      <c r="AH38" s="1">
        <f>RANK(AF38,AF31:AF78)</f>
        <v>14</v>
      </c>
      <c r="AI38" s="1">
        <v>48</v>
      </c>
      <c r="AJ38" s="1">
        <f t="shared" si="32"/>
        <v>13</v>
      </c>
      <c r="AK38" s="1">
        <v>2</v>
      </c>
      <c r="AL38" s="1" t="s">
        <v>1069</v>
      </c>
      <c r="AM38" s="1" t="s">
        <v>1128</v>
      </c>
      <c r="AN38" s="1">
        <v>100</v>
      </c>
      <c r="AO38" s="1">
        <f t="shared" si="33"/>
        <v>10</v>
      </c>
      <c r="AP38" s="1">
        <f>RANK(AN38,AN31:AN78)</f>
        <v>1</v>
      </c>
      <c r="AQ38" s="1">
        <v>48</v>
      </c>
      <c r="AR38" s="1">
        <f t="shared" si="34"/>
        <v>-13</v>
      </c>
      <c r="AS38" s="1">
        <v>3</v>
      </c>
      <c r="AT38" s="1" t="s">
        <v>950</v>
      </c>
      <c r="AU38" s="1" t="s">
        <v>1012</v>
      </c>
      <c r="AV38" s="1">
        <v>90</v>
      </c>
      <c r="AW38" s="1">
        <f t="shared" si="35"/>
        <v>-10</v>
      </c>
      <c r="AX38" s="1">
        <f>RANK(AV38,AV31:AV78)</f>
        <v>14</v>
      </c>
      <c r="AY38" s="1">
        <v>48</v>
      </c>
      <c r="AZ38" s="1">
        <f t="shared" si="36"/>
        <v>13</v>
      </c>
      <c r="BA38" s="1">
        <v>1</v>
      </c>
      <c r="BB38" s="1" t="s">
        <v>861</v>
      </c>
      <c r="BC38" s="1" t="s">
        <v>861</v>
      </c>
      <c r="BD38" s="1">
        <v>100</v>
      </c>
      <c r="BE38" s="1">
        <f t="shared" si="19"/>
        <v>10</v>
      </c>
      <c r="BF38" s="1">
        <f>RANK(BD38,BD31:BD78)</f>
        <v>1</v>
      </c>
      <c r="BG38" s="1">
        <v>48</v>
      </c>
      <c r="BH38" s="1">
        <f t="shared" si="20"/>
        <v>-13</v>
      </c>
      <c r="BI38" s="1">
        <v>1</v>
      </c>
      <c r="BJ38" s="1" t="s">
        <v>783</v>
      </c>
      <c r="BK38" s="1" t="s">
        <v>783</v>
      </c>
      <c r="BL38" s="1">
        <v>85</v>
      </c>
      <c r="BM38" s="1">
        <f t="shared" si="21"/>
        <v>-15</v>
      </c>
      <c r="BN38" s="1">
        <f>RANK(BL38,BL31:BL78)</f>
        <v>15</v>
      </c>
      <c r="BO38" s="1">
        <v>48</v>
      </c>
      <c r="BP38" s="1">
        <f t="shared" si="22"/>
        <v>14</v>
      </c>
      <c r="BQ38" s="1">
        <v>1</v>
      </c>
      <c r="BR38" s="1" t="s">
        <v>715</v>
      </c>
      <c r="BS38" s="1" t="s">
        <v>715</v>
      </c>
      <c r="BT38" s="1">
        <v>90</v>
      </c>
      <c r="BU38" s="1">
        <f t="shared" si="23"/>
        <v>5</v>
      </c>
      <c r="BV38" s="1">
        <f>RANK(BT38,BT31:BT78)</f>
        <v>9</v>
      </c>
      <c r="BW38" s="1">
        <v>48</v>
      </c>
      <c r="BX38" s="1">
        <f t="shared" si="24"/>
        <v>-6</v>
      </c>
      <c r="BY38" s="1">
        <v>10</v>
      </c>
      <c r="BZ38" s="1" t="s">
        <v>645</v>
      </c>
      <c r="CA38" s="1" t="s">
        <v>686</v>
      </c>
      <c r="CB38" s="1">
        <v>75</v>
      </c>
      <c r="CC38" s="1">
        <f t="shared" si="37"/>
        <v>-15</v>
      </c>
      <c r="CD38" s="1">
        <f>RANK(CB38,CB31:CB78)</f>
        <v>23</v>
      </c>
      <c r="CE38" s="1">
        <v>48</v>
      </c>
      <c r="CF38" s="1">
        <f t="shared" si="38"/>
        <v>14</v>
      </c>
      <c r="CG38" s="1">
        <v>1</v>
      </c>
      <c r="CH38" s="1" t="s">
        <v>576</v>
      </c>
      <c r="CI38" s="1" t="s">
        <v>576</v>
      </c>
      <c r="CJ38" s="1">
        <v>83.33</v>
      </c>
      <c r="CK38" s="1">
        <f t="shared" si="25"/>
        <v>8.3299999999999983</v>
      </c>
      <c r="CL38" s="1">
        <f>RANK(CJ38,CJ31:CJ78)</f>
        <v>7</v>
      </c>
      <c r="CM38" s="1">
        <v>48</v>
      </c>
      <c r="CN38" s="1">
        <f t="shared" si="26"/>
        <v>-16</v>
      </c>
      <c r="CO38" s="1">
        <v>1</v>
      </c>
      <c r="CP38" s="1" t="s">
        <v>523</v>
      </c>
      <c r="CQ38" s="1" t="s">
        <v>523</v>
      </c>
      <c r="CR38">
        <f t="shared" si="27"/>
        <v>92.120909090909095</v>
      </c>
      <c r="CS38">
        <f t="shared" si="28"/>
        <v>8</v>
      </c>
      <c r="CT38" s="1">
        <v>48</v>
      </c>
      <c r="CU38">
        <f t="shared" ref="CU38:CU43" si="39">11/11*100</f>
        <v>100</v>
      </c>
      <c r="CV38">
        <f>F38/MAX(F31:F78)*100</f>
        <v>31.53274814314652</v>
      </c>
      <c r="CW38">
        <f>E38/MAX(E31:E78)*100</f>
        <v>16.5196869954043</v>
      </c>
      <c r="CX38">
        <f>D38/MAX(D31:D78)*100</f>
        <v>43.478260869565219</v>
      </c>
      <c r="CY38">
        <f t="shared" si="17"/>
        <v>30.510232002705347</v>
      </c>
      <c r="CZ38" t="str">
        <f t="shared" si="16"/>
        <v>E-P+</v>
      </c>
    </row>
    <row r="39" spans="1:104" x14ac:dyDescent="0.3">
      <c r="A39" s="1" t="s">
        <v>7</v>
      </c>
      <c r="B39" s="1" t="s">
        <v>5</v>
      </c>
      <c r="C39" s="1" t="s">
        <v>10</v>
      </c>
      <c r="D39" s="1">
        <v>23</v>
      </c>
      <c r="E39" s="1">
        <v>1478</v>
      </c>
      <c r="F39" s="1">
        <v>518</v>
      </c>
      <c r="G39" s="1" t="s">
        <v>49</v>
      </c>
      <c r="H39" s="1" t="s">
        <v>209</v>
      </c>
      <c r="I39" s="1">
        <v>19</v>
      </c>
      <c r="J39" s="1">
        <v>100</v>
      </c>
      <c r="K39" s="1">
        <f>RANK(J39,J31:J78)</f>
        <v>1</v>
      </c>
      <c r="L39" s="1">
        <v>48</v>
      </c>
      <c r="M39" s="1">
        <v>3</v>
      </c>
      <c r="N39" s="1" t="s">
        <v>336</v>
      </c>
      <c r="O39" s="1" t="s">
        <v>456</v>
      </c>
      <c r="P39">
        <v>90</v>
      </c>
      <c r="Q39" s="1">
        <f t="shared" si="14"/>
        <v>-10</v>
      </c>
      <c r="R39">
        <f>RANK(P39,P31:P78)</f>
        <v>21</v>
      </c>
      <c r="S39" s="1">
        <v>48</v>
      </c>
      <c r="T39" s="1">
        <f t="shared" si="15"/>
        <v>20</v>
      </c>
      <c r="U39">
        <v>1</v>
      </c>
      <c r="V39" t="s">
        <v>1331</v>
      </c>
      <c r="W39" t="s">
        <v>1331</v>
      </c>
      <c r="X39" s="1">
        <v>100</v>
      </c>
      <c r="Y39" s="1">
        <f t="shared" si="29"/>
        <v>10</v>
      </c>
      <c r="Z39" s="1">
        <f>RANK(X39,X31:X78)</f>
        <v>1</v>
      </c>
      <c r="AA39" s="1">
        <v>48</v>
      </c>
      <c r="AB39" s="1">
        <f t="shared" si="30"/>
        <v>-20</v>
      </c>
      <c r="AC39" s="1">
        <v>2</v>
      </c>
      <c r="AD39" s="1" t="s">
        <v>1186</v>
      </c>
      <c r="AE39" s="1" t="s">
        <v>1258</v>
      </c>
      <c r="AF39" s="1">
        <v>90</v>
      </c>
      <c r="AG39" s="1">
        <f t="shared" si="31"/>
        <v>-10</v>
      </c>
      <c r="AH39" s="1">
        <f>RANK(AF39,AF31:AF78)</f>
        <v>14</v>
      </c>
      <c r="AI39" s="1">
        <v>48</v>
      </c>
      <c r="AJ39" s="1">
        <f t="shared" si="32"/>
        <v>13</v>
      </c>
      <c r="AK39" s="1">
        <v>4</v>
      </c>
      <c r="AL39" s="1" t="s">
        <v>1070</v>
      </c>
      <c r="AM39" s="1" t="s">
        <v>1129</v>
      </c>
      <c r="AN39" s="1">
        <v>90</v>
      </c>
      <c r="AO39" s="1">
        <f t="shared" si="33"/>
        <v>0</v>
      </c>
      <c r="AP39" s="1">
        <f>RANK(AN39,AN31:AN78)</f>
        <v>16</v>
      </c>
      <c r="AQ39" s="1">
        <v>48</v>
      </c>
      <c r="AR39" s="1">
        <f t="shared" si="34"/>
        <v>2</v>
      </c>
      <c r="AS39" s="1">
        <v>2</v>
      </c>
      <c r="AT39" s="1" t="s">
        <v>951</v>
      </c>
      <c r="AU39" s="1" t="s">
        <v>1013</v>
      </c>
      <c r="AV39" s="1">
        <v>90</v>
      </c>
      <c r="AW39" s="1">
        <f t="shared" si="35"/>
        <v>0</v>
      </c>
      <c r="AX39" s="1">
        <f>RANK(AV39,AV31:AV78)</f>
        <v>14</v>
      </c>
      <c r="AY39" s="1">
        <v>48</v>
      </c>
      <c r="AZ39" s="1">
        <f t="shared" si="36"/>
        <v>-2</v>
      </c>
      <c r="BA39" s="1">
        <v>1</v>
      </c>
      <c r="BB39" s="1" t="s">
        <v>862</v>
      </c>
      <c r="BC39" s="1" t="s">
        <v>862</v>
      </c>
      <c r="BD39" s="1">
        <v>95</v>
      </c>
      <c r="BE39" s="1">
        <f t="shared" si="19"/>
        <v>5</v>
      </c>
      <c r="BF39" s="1">
        <f>RANK(BD39,BD31:BD78)</f>
        <v>12</v>
      </c>
      <c r="BG39" s="1">
        <v>48</v>
      </c>
      <c r="BH39" s="1">
        <f t="shared" si="20"/>
        <v>-2</v>
      </c>
      <c r="BI39" s="1">
        <v>1</v>
      </c>
      <c r="BJ39" s="1" t="s">
        <v>784</v>
      </c>
      <c r="BK39" s="1" t="s">
        <v>784</v>
      </c>
      <c r="BL39" s="1">
        <v>100</v>
      </c>
      <c r="BM39" s="1">
        <f t="shared" si="21"/>
        <v>5</v>
      </c>
      <c r="BN39" s="1">
        <f>RANK(BL39,BL31:BL78)</f>
        <v>1</v>
      </c>
      <c r="BO39" s="1">
        <v>48</v>
      </c>
      <c r="BP39" s="1">
        <f t="shared" si="22"/>
        <v>-11</v>
      </c>
      <c r="BQ39" s="1">
        <v>2</v>
      </c>
      <c r="BR39" s="1" t="s">
        <v>716</v>
      </c>
      <c r="BS39" s="1" t="s">
        <v>758</v>
      </c>
      <c r="BT39" s="1">
        <v>90</v>
      </c>
      <c r="BU39" s="1">
        <f t="shared" si="23"/>
        <v>-10</v>
      </c>
      <c r="BV39" s="1">
        <f>RANK(BT39,BT31:BT78)</f>
        <v>9</v>
      </c>
      <c r="BW39" s="1">
        <v>48</v>
      </c>
      <c r="BX39" s="1">
        <f t="shared" si="24"/>
        <v>8</v>
      </c>
      <c r="BY39" s="1">
        <v>1</v>
      </c>
      <c r="BZ39" s="1" t="s">
        <v>646</v>
      </c>
      <c r="CA39" s="1" t="s">
        <v>646</v>
      </c>
      <c r="CB39" s="1">
        <v>100</v>
      </c>
      <c r="CC39" s="1">
        <f t="shared" si="37"/>
        <v>10</v>
      </c>
      <c r="CD39" s="1">
        <f>RANK(CB39,CB31:CB78)</f>
        <v>1</v>
      </c>
      <c r="CE39" s="1">
        <v>48</v>
      </c>
      <c r="CF39" s="1">
        <f t="shared" si="38"/>
        <v>-8</v>
      </c>
      <c r="CG39" s="1">
        <v>1</v>
      </c>
      <c r="CH39" s="1" t="s">
        <v>577</v>
      </c>
      <c r="CI39" s="1" t="s">
        <v>577</v>
      </c>
      <c r="CJ39" s="1">
        <v>83.33</v>
      </c>
      <c r="CK39" s="1">
        <f t="shared" si="25"/>
        <v>-16.670000000000002</v>
      </c>
      <c r="CL39" s="1">
        <f>RANK(CJ39,CJ31:CJ78)</f>
        <v>7</v>
      </c>
      <c r="CM39" s="1">
        <v>48</v>
      </c>
      <c r="CN39" s="1">
        <f t="shared" si="26"/>
        <v>6</v>
      </c>
      <c r="CO39" s="1">
        <v>1</v>
      </c>
      <c r="CP39" s="1" t="s">
        <v>524</v>
      </c>
      <c r="CQ39" s="1" t="s">
        <v>524</v>
      </c>
      <c r="CR39">
        <f t="shared" si="27"/>
        <v>93.484545454545454</v>
      </c>
      <c r="CS39">
        <f t="shared" si="28"/>
        <v>9</v>
      </c>
      <c r="CT39" s="1">
        <v>48</v>
      </c>
      <c r="CU39">
        <f t="shared" si="39"/>
        <v>100</v>
      </c>
      <c r="CV39">
        <f>F39/MAX(F31:F78)*100</f>
        <v>34.976367319378795</v>
      </c>
      <c r="CW39">
        <f>E39/MAX(E31:E78)*100</f>
        <v>18.357967954291393</v>
      </c>
      <c r="CX39">
        <f>D39/MAX(D31:D78)*100</f>
        <v>50</v>
      </c>
      <c r="CY39">
        <f t="shared" si="17"/>
        <v>34.444778424556731</v>
      </c>
      <c r="CZ39" t="str">
        <f t="shared" si="16"/>
        <v>E-P+</v>
      </c>
    </row>
    <row r="40" spans="1:104" x14ac:dyDescent="0.3">
      <c r="A40" s="1" t="s">
        <v>7</v>
      </c>
      <c r="B40" s="1" t="s">
        <v>5</v>
      </c>
      <c r="C40" s="1" t="s">
        <v>10</v>
      </c>
      <c r="D40" s="1">
        <v>27</v>
      </c>
      <c r="E40" s="1">
        <v>1608</v>
      </c>
      <c r="F40" s="1">
        <v>599</v>
      </c>
      <c r="G40" s="1" t="s">
        <v>50</v>
      </c>
      <c r="H40" s="1" t="s">
        <v>210</v>
      </c>
      <c r="I40" s="1">
        <v>21</v>
      </c>
      <c r="J40" s="1">
        <v>83.33</v>
      </c>
      <c r="K40" s="1">
        <f>RANK(J40,J31:J78)</f>
        <v>30</v>
      </c>
      <c r="L40" s="1">
        <v>48</v>
      </c>
      <c r="M40" s="1">
        <v>1</v>
      </c>
      <c r="N40" s="1" t="s">
        <v>337</v>
      </c>
      <c r="O40" s="1" t="s">
        <v>337</v>
      </c>
      <c r="P40">
        <v>90</v>
      </c>
      <c r="Q40" s="1">
        <f t="shared" si="14"/>
        <v>6.6700000000000017</v>
      </c>
      <c r="R40">
        <f>RANK(P40,P31:P78)</f>
        <v>21</v>
      </c>
      <c r="S40" s="1">
        <v>48</v>
      </c>
      <c r="T40" s="1">
        <f t="shared" si="15"/>
        <v>-9</v>
      </c>
      <c r="U40">
        <v>1</v>
      </c>
      <c r="V40" t="s">
        <v>1332</v>
      </c>
      <c r="W40" t="s">
        <v>1332</v>
      </c>
      <c r="X40" s="1">
        <v>90</v>
      </c>
      <c r="Y40" s="1">
        <f t="shared" si="29"/>
        <v>0</v>
      </c>
      <c r="Z40" s="1">
        <f>RANK(X40,X31:X78)</f>
        <v>21</v>
      </c>
      <c r="AA40" s="1">
        <v>48</v>
      </c>
      <c r="AB40" s="1">
        <f t="shared" si="30"/>
        <v>0</v>
      </c>
      <c r="AC40" s="1">
        <v>1</v>
      </c>
      <c r="AD40" s="1" t="s">
        <v>1259</v>
      </c>
      <c r="AE40" s="1" t="s">
        <v>1259</v>
      </c>
      <c r="AF40" s="1">
        <v>80</v>
      </c>
      <c r="AG40" s="1">
        <f t="shared" si="31"/>
        <v>-10</v>
      </c>
      <c r="AH40" s="1">
        <f>RANK(AF40,AF31:AF78)</f>
        <v>27</v>
      </c>
      <c r="AI40" s="1">
        <v>48</v>
      </c>
      <c r="AJ40" s="1">
        <f t="shared" si="32"/>
        <v>6</v>
      </c>
      <c r="AK40" s="1">
        <v>1</v>
      </c>
      <c r="AL40" s="1" t="s">
        <v>1071</v>
      </c>
      <c r="AM40" s="1" t="s">
        <v>1071</v>
      </c>
      <c r="AN40" s="1">
        <v>95</v>
      </c>
      <c r="AO40" s="1">
        <f t="shared" si="33"/>
        <v>15</v>
      </c>
      <c r="AP40" s="1">
        <f>RANK(AN40,AN31:AN78)</f>
        <v>12</v>
      </c>
      <c r="AQ40" s="1">
        <v>48</v>
      </c>
      <c r="AR40" s="1">
        <f t="shared" si="34"/>
        <v>-15</v>
      </c>
      <c r="AS40" s="1">
        <v>2</v>
      </c>
      <c r="AT40" s="1" t="s">
        <v>952</v>
      </c>
      <c r="AU40" s="1" t="s">
        <v>1014</v>
      </c>
      <c r="AV40" s="1">
        <v>80</v>
      </c>
      <c r="AW40" s="1">
        <f t="shared" si="35"/>
        <v>-15</v>
      </c>
      <c r="AX40" s="1">
        <f>RANK(AV40,AV31:AV78)</f>
        <v>26</v>
      </c>
      <c r="AY40" s="1">
        <v>48</v>
      </c>
      <c r="AZ40" s="1">
        <f t="shared" si="36"/>
        <v>14</v>
      </c>
      <c r="BA40" s="1">
        <v>2</v>
      </c>
      <c r="BB40" s="1" t="s">
        <v>863</v>
      </c>
      <c r="BC40" s="1" t="s">
        <v>908</v>
      </c>
      <c r="BD40" s="1">
        <v>90</v>
      </c>
      <c r="BE40" s="1">
        <f t="shared" si="19"/>
        <v>10</v>
      </c>
      <c r="BF40" s="1">
        <f>RANK(BD40,BD31:BD78)</f>
        <v>17</v>
      </c>
      <c r="BG40" s="1">
        <v>48</v>
      </c>
      <c r="BH40" s="1">
        <f t="shared" si="20"/>
        <v>-9</v>
      </c>
      <c r="BI40" s="1">
        <v>1</v>
      </c>
      <c r="BJ40" s="1" t="s">
        <v>785</v>
      </c>
      <c r="BK40" s="1" t="s">
        <v>785</v>
      </c>
      <c r="BL40" s="1">
        <v>90</v>
      </c>
      <c r="BM40" s="1">
        <f t="shared" si="21"/>
        <v>0</v>
      </c>
      <c r="BN40" s="1">
        <f>RANK(BL40,BL31:BL78)</f>
        <v>12</v>
      </c>
      <c r="BO40" s="1">
        <v>48</v>
      </c>
      <c r="BP40" s="1">
        <f t="shared" si="22"/>
        <v>-5</v>
      </c>
      <c r="BQ40" s="1">
        <v>1</v>
      </c>
      <c r="BR40" s="1" t="s">
        <v>717</v>
      </c>
      <c r="BS40" s="1" t="s">
        <v>717</v>
      </c>
      <c r="BT40" s="1">
        <v>100</v>
      </c>
      <c r="BU40" s="1">
        <f t="shared" si="23"/>
        <v>10</v>
      </c>
      <c r="BV40" s="1">
        <f>RANK(BT40,BT31:BT78)</f>
        <v>1</v>
      </c>
      <c r="BW40" s="1">
        <v>48</v>
      </c>
      <c r="BX40" s="1">
        <f t="shared" si="24"/>
        <v>-11</v>
      </c>
      <c r="BY40" s="1">
        <v>7</v>
      </c>
      <c r="BZ40" s="1" t="s">
        <v>647</v>
      </c>
      <c r="CA40" s="1" t="s">
        <v>687</v>
      </c>
      <c r="CB40" s="1">
        <v>100</v>
      </c>
      <c r="CC40" s="1">
        <f t="shared" si="37"/>
        <v>0</v>
      </c>
      <c r="CD40" s="1">
        <f>RANK(CB40,CB31:CB78)</f>
        <v>1</v>
      </c>
      <c r="CE40" s="1">
        <v>48</v>
      </c>
      <c r="CF40" s="1">
        <f t="shared" si="38"/>
        <v>0</v>
      </c>
      <c r="CG40" s="1">
        <v>3</v>
      </c>
      <c r="CH40" s="1" t="s">
        <v>578</v>
      </c>
      <c r="CI40" s="1" t="s">
        <v>614</v>
      </c>
      <c r="CJ40" s="1">
        <v>80</v>
      </c>
      <c r="CK40" s="1">
        <f t="shared" si="25"/>
        <v>-20</v>
      </c>
      <c r="CL40" s="1">
        <f>RANK(CJ40,CJ31:CJ78)</f>
        <v>17</v>
      </c>
      <c r="CM40" s="1">
        <v>48</v>
      </c>
      <c r="CN40" s="1">
        <f t="shared" si="26"/>
        <v>16</v>
      </c>
      <c r="CO40" s="1">
        <v>1</v>
      </c>
      <c r="CP40" s="1" t="s">
        <v>525</v>
      </c>
      <c r="CQ40" s="1" t="s">
        <v>525</v>
      </c>
      <c r="CR40">
        <f t="shared" si="27"/>
        <v>88.939090909090908</v>
      </c>
      <c r="CS40">
        <f t="shared" si="28"/>
        <v>17</v>
      </c>
      <c r="CT40" s="1">
        <v>48</v>
      </c>
      <c r="CU40">
        <f t="shared" si="39"/>
        <v>100</v>
      </c>
      <c r="CV40">
        <f>F40/MAX(F31:F78)*100</f>
        <v>40.44564483457124</v>
      </c>
      <c r="CW40">
        <f>E40/MAX(E31:E78)*100</f>
        <v>19.972674201962491</v>
      </c>
      <c r="CX40">
        <f>D40/MAX(D31:D78)*100</f>
        <v>58.695652173913047</v>
      </c>
      <c r="CY40">
        <f t="shared" si="17"/>
        <v>39.704657070148926</v>
      </c>
      <c r="CZ40" t="str">
        <f t="shared" si="16"/>
        <v>E-P+</v>
      </c>
    </row>
    <row r="41" spans="1:104" x14ac:dyDescent="0.3">
      <c r="A41" s="1" t="s">
        <v>7</v>
      </c>
      <c r="B41" s="1" t="s">
        <v>5</v>
      </c>
      <c r="C41" s="1" t="s">
        <v>10</v>
      </c>
      <c r="D41" s="1">
        <v>46</v>
      </c>
      <c r="E41" s="1">
        <v>2324</v>
      </c>
      <c r="F41" s="1">
        <v>694</v>
      </c>
      <c r="G41" s="1" t="s">
        <v>51</v>
      </c>
      <c r="H41" s="1" t="s">
        <v>211</v>
      </c>
      <c r="I41" s="1">
        <v>23</v>
      </c>
      <c r="J41" s="1">
        <v>83.33</v>
      </c>
      <c r="K41" s="1">
        <f>RANK(J41,J31:J78)</f>
        <v>30</v>
      </c>
      <c r="L41" s="1">
        <v>48</v>
      </c>
      <c r="M41" s="1">
        <v>3</v>
      </c>
      <c r="N41" s="1" t="s">
        <v>338</v>
      </c>
      <c r="O41" s="1" t="s">
        <v>457</v>
      </c>
      <c r="P41">
        <v>100</v>
      </c>
      <c r="Q41" s="1">
        <f t="shared" si="14"/>
        <v>16.670000000000002</v>
      </c>
      <c r="R41">
        <f>RANK(P41,P31:P78)</f>
        <v>1</v>
      </c>
      <c r="S41" s="1">
        <v>48</v>
      </c>
      <c r="T41" s="1">
        <f t="shared" si="15"/>
        <v>-29</v>
      </c>
      <c r="U41">
        <v>2</v>
      </c>
      <c r="V41" t="s">
        <v>1333</v>
      </c>
      <c r="W41" t="s">
        <v>1417</v>
      </c>
      <c r="X41" s="1">
        <v>70</v>
      </c>
      <c r="Y41" s="1">
        <f t="shared" si="29"/>
        <v>-30</v>
      </c>
      <c r="Z41" s="1">
        <f>RANK(X41,X31:X78)</f>
        <v>44</v>
      </c>
      <c r="AA41" s="1">
        <v>48</v>
      </c>
      <c r="AB41" s="1">
        <f t="shared" si="30"/>
        <v>43</v>
      </c>
      <c r="AC41" s="1">
        <v>1</v>
      </c>
      <c r="AD41" s="1" t="s">
        <v>1260</v>
      </c>
      <c r="AE41" s="1" t="s">
        <v>1260</v>
      </c>
      <c r="AF41" s="1">
        <v>80</v>
      </c>
      <c r="AG41" s="1">
        <f t="shared" si="31"/>
        <v>10</v>
      </c>
      <c r="AH41" s="1">
        <f>RANK(AF41,AF31:AF78)</f>
        <v>27</v>
      </c>
      <c r="AI41" s="1">
        <v>48</v>
      </c>
      <c r="AJ41" s="1">
        <f t="shared" si="32"/>
        <v>-17</v>
      </c>
      <c r="AK41" s="1">
        <v>2</v>
      </c>
      <c r="AL41" s="1" t="s">
        <v>1072</v>
      </c>
      <c r="AM41" s="1" t="s">
        <v>1130</v>
      </c>
      <c r="AN41" s="1">
        <v>70</v>
      </c>
      <c r="AO41" s="1">
        <f t="shared" si="33"/>
        <v>-10</v>
      </c>
      <c r="AP41" s="1">
        <f>RANK(AN41,AN31:AN78)</f>
        <v>39</v>
      </c>
      <c r="AQ41" s="1">
        <v>48</v>
      </c>
      <c r="AR41" s="1">
        <f t="shared" si="34"/>
        <v>12</v>
      </c>
      <c r="AS41" s="1">
        <v>6</v>
      </c>
      <c r="AT41" s="1" t="s">
        <v>953</v>
      </c>
      <c r="AU41" s="1" t="s">
        <v>1015</v>
      </c>
      <c r="AV41" s="1">
        <v>80</v>
      </c>
      <c r="AW41" s="1">
        <f t="shared" si="35"/>
        <v>10</v>
      </c>
      <c r="AX41" s="1">
        <f>RANK(AV41,AV31:AV78)</f>
        <v>26</v>
      </c>
      <c r="AY41" s="1">
        <v>48</v>
      </c>
      <c r="AZ41" s="1">
        <f t="shared" si="36"/>
        <v>-13</v>
      </c>
      <c r="BA41" s="1">
        <v>2</v>
      </c>
      <c r="BB41" s="1" t="s">
        <v>864</v>
      </c>
      <c r="BC41" s="1" t="s">
        <v>909</v>
      </c>
      <c r="BD41" s="1">
        <v>75</v>
      </c>
      <c r="BE41" s="1">
        <f t="shared" si="19"/>
        <v>-5</v>
      </c>
      <c r="BF41" s="1">
        <f>RANK(BD41,BD31:BD78)</f>
        <v>32</v>
      </c>
      <c r="BG41" s="1">
        <v>48</v>
      </c>
      <c r="BH41" s="1">
        <f t="shared" si="20"/>
        <v>6</v>
      </c>
      <c r="BI41" s="1">
        <v>2</v>
      </c>
      <c r="BJ41" s="1" t="s">
        <v>786</v>
      </c>
      <c r="BK41" s="1" t="s">
        <v>827</v>
      </c>
      <c r="BL41" s="1">
        <v>75</v>
      </c>
      <c r="BM41" s="1">
        <f t="shared" si="21"/>
        <v>0</v>
      </c>
      <c r="BN41" s="1">
        <f>RANK(BL41,BL31:BL78)</f>
        <v>30</v>
      </c>
      <c r="BO41" s="1">
        <v>48</v>
      </c>
      <c r="BP41" s="1">
        <f t="shared" si="22"/>
        <v>-2</v>
      </c>
      <c r="BQ41" s="1">
        <v>1</v>
      </c>
      <c r="BR41" s="1" t="s">
        <v>718</v>
      </c>
      <c r="BS41" s="1" t="s">
        <v>718</v>
      </c>
      <c r="BT41" s="1">
        <v>70</v>
      </c>
      <c r="BU41" s="1">
        <f t="shared" si="23"/>
        <v>-5</v>
      </c>
      <c r="BV41" s="1">
        <f>RANK(BT41,BT31:BT78)</f>
        <v>30</v>
      </c>
      <c r="BW41" s="1">
        <v>48</v>
      </c>
      <c r="BX41" s="1">
        <f t="shared" si="24"/>
        <v>0</v>
      </c>
      <c r="BY41" s="1">
        <v>2</v>
      </c>
      <c r="BZ41" s="1" t="s">
        <v>648</v>
      </c>
      <c r="CA41" s="1" t="s">
        <v>688</v>
      </c>
      <c r="CB41" s="1">
        <v>60</v>
      </c>
      <c r="CC41" s="1">
        <f t="shared" si="37"/>
        <v>-10</v>
      </c>
      <c r="CD41" s="1">
        <f>RANK(CB41,CB31:CB78)</f>
        <v>38</v>
      </c>
      <c r="CE41" s="1">
        <v>48</v>
      </c>
      <c r="CF41" s="1">
        <f t="shared" si="38"/>
        <v>8</v>
      </c>
      <c r="CG41" s="1">
        <v>1</v>
      </c>
      <c r="CH41" s="1" t="s">
        <v>579</v>
      </c>
      <c r="CI41" s="1" t="s">
        <v>579</v>
      </c>
      <c r="CJ41" s="1">
        <v>63.33</v>
      </c>
      <c r="CK41" s="1">
        <f t="shared" si="25"/>
        <v>3.3299999999999983</v>
      </c>
      <c r="CL41" s="1">
        <f>RANK(CJ41,CJ31:CJ78)</f>
        <v>39</v>
      </c>
      <c r="CM41" s="1">
        <v>48</v>
      </c>
      <c r="CN41" s="1">
        <f t="shared" si="26"/>
        <v>1</v>
      </c>
      <c r="CO41" s="1">
        <v>1</v>
      </c>
      <c r="CP41" s="1" t="s">
        <v>526</v>
      </c>
      <c r="CQ41" s="1" t="s">
        <v>526</v>
      </c>
      <c r="CR41">
        <f t="shared" si="27"/>
        <v>75.150909090909082</v>
      </c>
      <c r="CS41">
        <f t="shared" si="28"/>
        <v>31</v>
      </c>
      <c r="CT41" s="1">
        <v>48</v>
      </c>
      <c r="CU41">
        <f t="shared" si="39"/>
        <v>100</v>
      </c>
      <c r="CV41">
        <f>F41/MAX(F31:F78)*100</f>
        <v>46.860229574611751</v>
      </c>
      <c r="CW41">
        <f>E41/MAX(E31:E78)*100</f>
        <v>28.865979381443296</v>
      </c>
      <c r="CX41">
        <f>D41/MAX(D31:D78)*100</f>
        <v>100</v>
      </c>
      <c r="CY41">
        <f t="shared" si="17"/>
        <v>58.57540298535168</v>
      </c>
      <c r="CZ41" t="str">
        <f t="shared" si="16"/>
        <v>E+P+</v>
      </c>
    </row>
    <row r="42" spans="1:104" x14ac:dyDescent="0.3">
      <c r="A42" s="1" t="s">
        <v>7</v>
      </c>
      <c r="B42" s="1" t="s">
        <v>5</v>
      </c>
      <c r="C42" s="1" t="s">
        <v>10</v>
      </c>
      <c r="D42" s="1">
        <v>24</v>
      </c>
      <c r="E42" s="1">
        <v>1500</v>
      </c>
      <c r="F42" s="1">
        <v>396</v>
      </c>
      <c r="G42" s="1" t="s">
        <v>52</v>
      </c>
      <c r="H42" s="1" t="s">
        <v>212</v>
      </c>
      <c r="I42" s="1">
        <v>13</v>
      </c>
      <c r="J42" s="1">
        <v>100</v>
      </c>
      <c r="K42" s="1">
        <f>RANK(J42,J31:J78)</f>
        <v>1</v>
      </c>
      <c r="L42" s="1">
        <v>48</v>
      </c>
      <c r="M42" s="1">
        <v>1</v>
      </c>
      <c r="N42" s="1" t="s">
        <v>339</v>
      </c>
      <c r="O42" s="1" t="s">
        <v>339</v>
      </c>
      <c r="P42">
        <v>100</v>
      </c>
      <c r="Q42" s="1">
        <f t="shared" si="14"/>
        <v>0</v>
      </c>
      <c r="R42">
        <f>RANK(P42,P31:P78)</f>
        <v>1</v>
      </c>
      <c r="S42" s="1">
        <v>48</v>
      </c>
      <c r="T42" s="1">
        <f t="shared" si="15"/>
        <v>0</v>
      </c>
      <c r="U42">
        <v>2</v>
      </c>
      <c r="V42" t="s">
        <v>1334</v>
      </c>
      <c r="W42" t="s">
        <v>1418</v>
      </c>
      <c r="X42" s="1">
        <v>100</v>
      </c>
      <c r="Y42" s="1">
        <f t="shared" si="29"/>
        <v>0</v>
      </c>
      <c r="Z42" s="1">
        <f>RANK(X42,X31:X78)</f>
        <v>1</v>
      </c>
      <c r="AA42" s="1">
        <v>48</v>
      </c>
      <c r="AB42" s="1">
        <f t="shared" si="30"/>
        <v>0</v>
      </c>
      <c r="AC42" s="1">
        <v>1</v>
      </c>
      <c r="AD42" s="1" t="s">
        <v>1187</v>
      </c>
      <c r="AE42" s="1" t="s">
        <v>1187</v>
      </c>
      <c r="AF42" s="1">
        <v>80</v>
      </c>
      <c r="AG42" s="1">
        <f t="shared" si="31"/>
        <v>-20</v>
      </c>
      <c r="AH42" s="1">
        <f>RANK(AF42,AF31:AF78)</f>
        <v>27</v>
      </c>
      <c r="AI42" s="1">
        <v>48</v>
      </c>
      <c r="AJ42" s="1">
        <f t="shared" si="32"/>
        <v>26</v>
      </c>
      <c r="AK42" s="1">
        <v>1</v>
      </c>
      <c r="AL42" s="1" t="s">
        <v>1073</v>
      </c>
      <c r="AM42" s="1" t="s">
        <v>1073</v>
      </c>
      <c r="AN42" s="1">
        <v>95</v>
      </c>
      <c r="AO42" s="1">
        <f t="shared" si="33"/>
        <v>15</v>
      </c>
      <c r="AP42" s="1">
        <f>RANK(AN42,AN31:AN78)</f>
        <v>12</v>
      </c>
      <c r="AQ42" s="1">
        <v>48</v>
      </c>
      <c r="AR42" s="1">
        <f t="shared" si="34"/>
        <v>-15</v>
      </c>
      <c r="AS42" s="1">
        <v>1</v>
      </c>
      <c r="AT42" s="1" t="s">
        <v>954</v>
      </c>
      <c r="AU42" s="1" t="s">
        <v>954</v>
      </c>
      <c r="AV42" s="1">
        <v>100</v>
      </c>
      <c r="AW42" s="1">
        <f t="shared" si="35"/>
        <v>5</v>
      </c>
      <c r="AX42" s="1">
        <f>RANK(AV42,AV31:AV78)</f>
        <v>1</v>
      </c>
      <c r="AY42" s="1">
        <v>48</v>
      </c>
      <c r="AZ42" s="1">
        <f t="shared" si="36"/>
        <v>-11</v>
      </c>
      <c r="BA42" s="1">
        <v>1</v>
      </c>
      <c r="BB42" s="1" t="s">
        <v>865</v>
      </c>
      <c r="BC42" s="1" t="s">
        <v>865</v>
      </c>
      <c r="BD42" s="1">
        <v>95</v>
      </c>
      <c r="BE42" s="1">
        <f t="shared" si="19"/>
        <v>-5</v>
      </c>
      <c r="BF42" s="1">
        <f>RANK(BD42,BD31:BD78)</f>
        <v>12</v>
      </c>
      <c r="BG42" s="1">
        <v>48</v>
      </c>
      <c r="BH42" s="1">
        <f t="shared" si="20"/>
        <v>11</v>
      </c>
      <c r="BI42" s="1">
        <v>1</v>
      </c>
      <c r="BJ42" s="1" t="s">
        <v>787</v>
      </c>
      <c r="BK42" s="1" t="s">
        <v>787</v>
      </c>
      <c r="BL42" s="1">
        <v>95</v>
      </c>
      <c r="BM42" s="1">
        <f t="shared" si="21"/>
        <v>0</v>
      </c>
      <c r="BN42" s="1">
        <f>RANK(BL42,BL31:BL78)</f>
        <v>10</v>
      </c>
      <c r="BO42" s="1">
        <v>48</v>
      </c>
      <c r="BP42" s="1">
        <f t="shared" si="22"/>
        <v>-2</v>
      </c>
      <c r="BQ42" s="1">
        <v>1</v>
      </c>
      <c r="BR42" s="1" t="s">
        <v>719</v>
      </c>
      <c r="BS42" s="1" t="s">
        <v>719</v>
      </c>
      <c r="BT42" s="1">
        <v>80</v>
      </c>
      <c r="BU42" s="1">
        <f t="shared" si="23"/>
        <v>-15</v>
      </c>
      <c r="BV42" s="1">
        <f>RANK(BT42,BT31:BT78)</f>
        <v>15</v>
      </c>
      <c r="BW42" s="1">
        <v>48</v>
      </c>
      <c r="BX42" s="1">
        <f t="shared" si="24"/>
        <v>5</v>
      </c>
      <c r="BY42" s="1">
        <v>1</v>
      </c>
      <c r="BZ42" s="1" t="s">
        <v>649</v>
      </c>
      <c r="CA42" s="1" t="s">
        <v>649</v>
      </c>
      <c r="CB42" s="1">
        <v>70</v>
      </c>
      <c r="CC42" s="1">
        <f t="shared" si="37"/>
        <v>-10</v>
      </c>
      <c r="CD42" s="1">
        <f>RANK(CB42,CB31:CB78)</f>
        <v>34</v>
      </c>
      <c r="CE42" s="1">
        <v>48</v>
      </c>
      <c r="CF42" s="1">
        <f t="shared" si="38"/>
        <v>19</v>
      </c>
      <c r="CG42" s="1">
        <v>1</v>
      </c>
      <c r="CH42" s="1" t="s">
        <v>580</v>
      </c>
      <c r="CI42" s="1" t="s">
        <v>580</v>
      </c>
      <c r="CJ42" s="1">
        <v>80</v>
      </c>
      <c r="CK42" s="1">
        <f t="shared" si="25"/>
        <v>10</v>
      </c>
      <c r="CL42" s="1">
        <f>RANK(CJ42,CJ31:CJ78)</f>
        <v>17</v>
      </c>
      <c r="CM42" s="1">
        <v>48</v>
      </c>
      <c r="CN42" s="1">
        <f t="shared" si="26"/>
        <v>-17</v>
      </c>
      <c r="CO42" s="1">
        <v>1</v>
      </c>
      <c r="CP42" s="1" t="s">
        <v>527</v>
      </c>
      <c r="CQ42" s="1" t="s">
        <v>527</v>
      </c>
      <c r="CR42">
        <f t="shared" si="27"/>
        <v>90.454545454545453</v>
      </c>
      <c r="CS42">
        <f t="shared" si="28"/>
        <v>12</v>
      </c>
      <c r="CT42" s="1">
        <v>48</v>
      </c>
      <c r="CU42">
        <f t="shared" si="39"/>
        <v>100</v>
      </c>
      <c r="CV42">
        <f>F42/MAX(F31:F78)*100</f>
        <v>26.738690074274139</v>
      </c>
      <c r="CW42">
        <f>E42/MAX(E31:E78)*100</f>
        <v>18.631225934666499</v>
      </c>
      <c r="CX42">
        <f>D42/MAX(D31:D78)*100</f>
        <v>52.173913043478258</v>
      </c>
      <c r="CY42">
        <f t="shared" si="17"/>
        <v>32.514609684139629</v>
      </c>
      <c r="CZ42" t="str">
        <f t="shared" si="16"/>
        <v>E-P+</v>
      </c>
    </row>
    <row r="43" spans="1:104" x14ac:dyDescent="0.3">
      <c r="A43" s="1" t="s">
        <v>7</v>
      </c>
      <c r="B43" s="1" t="s">
        <v>5</v>
      </c>
      <c r="C43" s="1" t="s">
        <v>10</v>
      </c>
      <c r="D43" s="1">
        <v>38</v>
      </c>
      <c r="E43" s="1">
        <v>1621</v>
      </c>
      <c r="F43" s="1">
        <v>574</v>
      </c>
      <c r="G43" s="1" t="s">
        <v>53</v>
      </c>
      <c r="H43" s="1" t="s">
        <v>213</v>
      </c>
      <c r="I43" s="1">
        <v>14</v>
      </c>
      <c r="J43" s="1">
        <v>83.33</v>
      </c>
      <c r="K43" s="1">
        <f>RANK(J43,J31:J78)</f>
        <v>30</v>
      </c>
      <c r="L43" s="1">
        <v>48</v>
      </c>
      <c r="M43" s="1">
        <v>1</v>
      </c>
      <c r="N43" s="1" t="s">
        <v>340</v>
      </c>
      <c r="O43" s="1" t="s">
        <v>340</v>
      </c>
      <c r="P43">
        <v>100</v>
      </c>
      <c r="Q43" s="1">
        <f t="shared" si="14"/>
        <v>16.670000000000002</v>
      </c>
      <c r="R43">
        <f>RANK(P43,P31:P78)</f>
        <v>1</v>
      </c>
      <c r="S43" s="1">
        <v>48</v>
      </c>
      <c r="T43" s="1">
        <f t="shared" si="15"/>
        <v>-29</v>
      </c>
      <c r="U43">
        <v>1</v>
      </c>
      <c r="V43" t="s">
        <v>1335</v>
      </c>
      <c r="W43" t="s">
        <v>1335</v>
      </c>
      <c r="X43" s="1">
        <v>85</v>
      </c>
      <c r="Y43" s="1">
        <f t="shared" si="29"/>
        <v>-15</v>
      </c>
      <c r="Z43" s="1">
        <f>RANK(X43,X31:X78)</f>
        <v>34</v>
      </c>
      <c r="AA43" s="1">
        <v>48</v>
      </c>
      <c r="AB43" s="1">
        <f t="shared" si="30"/>
        <v>33</v>
      </c>
      <c r="AC43" s="1">
        <v>1</v>
      </c>
      <c r="AD43" s="1" t="s">
        <v>1261</v>
      </c>
      <c r="AE43" s="1" t="s">
        <v>1261</v>
      </c>
      <c r="AF43" s="1">
        <v>90</v>
      </c>
      <c r="AG43" s="1">
        <f t="shared" si="31"/>
        <v>5</v>
      </c>
      <c r="AH43" s="1">
        <f>RANK(AF43,AF31:AF78)</f>
        <v>14</v>
      </c>
      <c r="AI43" s="1">
        <v>48</v>
      </c>
      <c r="AJ43" s="1">
        <f t="shared" si="32"/>
        <v>-20</v>
      </c>
      <c r="AK43" s="1">
        <v>1</v>
      </c>
      <c r="AL43" s="1" t="s">
        <v>1074</v>
      </c>
      <c r="AM43" s="1" t="s">
        <v>1074</v>
      </c>
      <c r="AN43" s="1">
        <v>80</v>
      </c>
      <c r="AO43" s="1">
        <f t="shared" si="33"/>
        <v>-10</v>
      </c>
      <c r="AP43" s="1">
        <f>RANK(AN43,AN31:AN78)</f>
        <v>29</v>
      </c>
      <c r="AQ43" s="1">
        <v>48</v>
      </c>
      <c r="AR43" s="1">
        <f t="shared" si="34"/>
        <v>15</v>
      </c>
      <c r="AS43" s="1">
        <v>1</v>
      </c>
      <c r="AT43" s="1" t="s">
        <v>955</v>
      </c>
      <c r="AU43" s="1" t="s">
        <v>955</v>
      </c>
      <c r="AV43" s="1">
        <v>80</v>
      </c>
      <c r="AW43" s="1">
        <f t="shared" si="35"/>
        <v>0</v>
      </c>
      <c r="AX43" s="1">
        <f>RANK(AV43,AV31:AV78)</f>
        <v>26</v>
      </c>
      <c r="AY43" s="1">
        <v>48</v>
      </c>
      <c r="AZ43" s="1">
        <f t="shared" si="36"/>
        <v>-3</v>
      </c>
      <c r="BA43" s="1">
        <v>2</v>
      </c>
      <c r="BB43" s="1" t="s">
        <v>866</v>
      </c>
      <c r="BC43" s="1" t="s">
        <v>910</v>
      </c>
      <c r="BD43" s="1">
        <v>80</v>
      </c>
      <c r="BE43" s="1">
        <f t="shared" si="19"/>
        <v>0</v>
      </c>
      <c r="BF43" s="1">
        <f>RANK(BD43,BD31:BD78)</f>
        <v>29</v>
      </c>
      <c r="BG43" s="1">
        <v>48</v>
      </c>
      <c r="BH43" s="1">
        <f t="shared" si="20"/>
        <v>3</v>
      </c>
      <c r="BI43" s="1">
        <v>1</v>
      </c>
      <c r="BJ43" s="1" t="s">
        <v>788</v>
      </c>
      <c r="BK43" s="1" t="s">
        <v>788</v>
      </c>
      <c r="BL43" s="1">
        <v>75</v>
      </c>
      <c r="BM43" s="1">
        <f t="shared" si="21"/>
        <v>-5</v>
      </c>
      <c r="BN43" s="1">
        <f>RANK(BL43,BL31:BL78)</f>
        <v>30</v>
      </c>
      <c r="BO43" s="1">
        <v>48</v>
      </c>
      <c r="BP43" s="1">
        <f t="shared" si="22"/>
        <v>1</v>
      </c>
      <c r="BQ43" s="1">
        <v>1</v>
      </c>
      <c r="BR43" s="1" t="s">
        <v>720</v>
      </c>
      <c r="BS43" s="1" t="s">
        <v>720</v>
      </c>
      <c r="BT43" s="1">
        <v>80</v>
      </c>
      <c r="BU43" s="1">
        <f t="shared" si="23"/>
        <v>5</v>
      </c>
      <c r="BV43" s="1">
        <f>RANK(BT43,BT31:BT78)</f>
        <v>15</v>
      </c>
      <c r="BW43" s="1">
        <v>48</v>
      </c>
      <c r="BX43" s="1">
        <f t="shared" si="24"/>
        <v>-15</v>
      </c>
      <c r="BY43" s="1">
        <v>2</v>
      </c>
      <c r="BZ43" s="1" t="s">
        <v>650</v>
      </c>
      <c r="CA43" s="1" t="s">
        <v>689</v>
      </c>
      <c r="CB43" s="1">
        <v>75</v>
      </c>
      <c r="CC43" s="1">
        <f t="shared" si="37"/>
        <v>-5</v>
      </c>
      <c r="CD43" s="1">
        <f>RANK(CB43,CB31:CB78)</f>
        <v>23</v>
      </c>
      <c r="CE43" s="1">
        <v>48</v>
      </c>
      <c r="CF43" s="1">
        <f t="shared" si="38"/>
        <v>8</v>
      </c>
      <c r="CG43" s="1">
        <v>2</v>
      </c>
      <c r="CH43" s="1" t="s">
        <v>581</v>
      </c>
      <c r="CI43" s="1" t="s">
        <v>615</v>
      </c>
      <c r="CJ43" s="1">
        <v>60</v>
      </c>
      <c r="CK43" s="1">
        <f t="shared" si="25"/>
        <v>-15</v>
      </c>
      <c r="CL43" s="1">
        <f>RANK(CJ43,CJ31:CJ78)</f>
        <v>42</v>
      </c>
      <c r="CM43" s="1">
        <v>48</v>
      </c>
      <c r="CN43" s="1">
        <f t="shared" si="26"/>
        <v>19</v>
      </c>
      <c r="CO43" s="1">
        <v>1</v>
      </c>
      <c r="CP43" s="1" t="s">
        <v>528</v>
      </c>
      <c r="CQ43" s="1" t="s">
        <v>528</v>
      </c>
      <c r="CR43">
        <f t="shared" si="27"/>
        <v>80.757272727272721</v>
      </c>
      <c r="CS43">
        <f t="shared" si="28"/>
        <v>25</v>
      </c>
      <c r="CT43" s="1">
        <v>48</v>
      </c>
      <c r="CU43">
        <f t="shared" si="39"/>
        <v>100</v>
      </c>
      <c r="CV43">
        <f>F43/MAX(F31:F78)*100</f>
        <v>38.757596218771099</v>
      </c>
      <c r="CW43">
        <f>E43/MAX(E31:E78)*100</f>
        <v>20.134144826729599</v>
      </c>
      <c r="CX43">
        <f>D43/MAX(D31:D78)*100</f>
        <v>82.608695652173907</v>
      </c>
      <c r="CY43">
        <f t="shared" si="17"/>
        <v>47.166812232558208</v>
      </c>
      <c r="CZ43" t="str">
        <f t="shared" si="16"/>
        <v>E-P+</v>
      </c>
    </row>
    <row r="44" spans="1:104" x14ac:dyDescent="0.3">
      <c r="A44" s="1" t="s">
        <v>7</v>
      </c>
      <c r="B44" s="1" t="s">
        <v>5</v>
      </c>
      <c r="C44" s="1" t="s">
        <v>10</v>
      </c>
      <c r="D44" s="1">
        <v>3</v>
      </c>
      <c r="E44" s="1">
        <v>137</v>
      </c>
      <c r="F44" s="1">
        <v>73</v>
      </c>
      <c r="G44" s="1" t="s">
        <v>54</v>
      </c>
      <c r="H44" s="1" t="s">
        <v>214</v>
      </c>
      <c r="I44" s="1">
        <v>2</v>
      </c>
      <c r="J44" s="1">
        <v>83.33</v>
      </c>
      <c r="K44" s="1">
        <f>RANK(J44,J31:J78)</f>
        <v>30</v>
      </c>
      <c r="L44" s="1">
        <v>48</v>
      </c>
      <c r="M44" s="1">
        <v>1</v>
      </c>
      <c r="N44" s="1" t="s">
        <v>341</v>
      </c>
      <c r="O44" s="1" t="s">
        <v>341</v>
      </c>
      <c r="P44">
        <v>0</v>
      </c>
      <c r="Q44" s="1">
        <f t="shared" si="14"/>
        <v>-83.33</v>
      </c>
      <c r="R44">
        <v>48</v>
      </c>
      <c r="S44" s="1">
        <v>48</v>
      </c>
      <c r="T44" s="1">
        <f t="shared" si="15"/>
        <v>18</v>
      </c>
      <c r="U44">
        <v>0</v>
      </c>
      <c r="V44" t="s">
        <v>4</v>
      </c>
      <c r="W44" t="s">
        <v>4</v>
      </c>
      <c r="X44" s="1">
        <v>0</v>
      </c>
      <c r="Y44" s="1">
        <f t="shared" si="29"/>
        <v>0</v>
      </c>
      <c r="Z44" s="1">
        <v>48</v>
      </c>
      <c r="AA44" s="1">
        <v>48</v>
      </c>
      <c r="AB44" s="1">
        <f t="shared" si="30"/>
        <v>0</v>
      </c>
      <c r="AC44" s="1">
        <v>0</v>
      </c>
      <c r="AD44" s="1" t="s">
        <v>4</v>
      </c>
      <c r="AE44" s="1" t="s">
        <v>4</v>
      </c>
      <c r="AF44" s="1">
        <v>0</v>
      </c>
      <c r="AG44" s="1">
        <f t="shared" si="31"/>
        <v>0</v>
      </c>
      <c r="AH44" s="1">
        <v>48</v>
      </c>
      <c r="AI44" s="1">
        <v>48</v>
      </c>
      <c r="AJ44" s="1">
        <f t="shared" si="32"/>
        <v>0</v>
      </c>
      <c r="AK44" s="1">
        <v>0</v>
      </c>
      <c r="AL44" s="1" t="s">
        <v>4</v>
      </c>
      <c r="AM44" s="1" t="s">
        <v>4</v>
      </c>
      <c r="AN44" s="1">
        <v>0</v>
      </c>
      <c r="AO44" s="1">
        <f t="shared" si="33"/>
        <v>0</v>
      </c>
      <c r="AP44" s="1">
        <v>48</v>
      </c>
      <c r="AQ44" s="1">
        <v>48</v>
      </c>
      <c r="AR44" s="1">
        <f t="shared" si="34"/>
        <v>0</v>
      </c>
      <c r="AS44" s="1">
        <v>0</v>
      </c>
      <c r="AT44" s="1" t="s">
        <v>4</v>
      </c>
      <c r="AU44" s="1" t="s">
        <v>4</v>
      </c>
      <c r="AV44" s="1">
        <v>0</v>
      </c>
      <c r="AW44" s="1">
        <f t="shared" si="35"/>
        <v>0</v>
      </c>
      <c r="AX44" s="1">
        <v>48</v>
      </c>
      <c r="AY44" s="1">
        <v>48</v>
      </c>
      <c r="AZ44" s="1">
        <f t="shared" si="36"/>
        <v>0</v>
      </c>
      <c r="BA44" s="1">
        <v>0</v>
      </c>
      <c r="BB44" s="1" t="s">
        <v>4</v>
      </c>
      <c r="BC44" s="1" t="s">
        <v>4</v>
      </c>
      <c r="BD44" s="1">
        <v>0</v>
      </c>
      <c r="BE44" s="1">
        <f t="shared" si="19"/>
        <v>0</v>
      </c>
      <c r="BF44" s="1">
        <v>48</v>
      </c>
      <c r="BG44" s="1">
        <v>48</v>
      </c>
      <c r="BH44" s="1">
        <f t="shared" si="20"/>
        <v>0</v>
      </c>
      <c r="BI44" s="1">
        <v>0</v>
      </c>
      <c r="BJ44" s="1" t="s">
        <v>4</v>
      </c>
      <c r="BK44" s="1" t="s">
        <v>4</v>
      </c>
      <c r="BL44" s="1">
        <v>0</v>
      </c>
      <c r="BM44" s="1">
        <f t="shared" si="21"/>
        <v>0</v>
      </c>
      <c r="BN44" s="1">
        <v>48</v>
      </c>
      <c r="BO44" s="1">
        <v>48</v>
      </c>
      <c r="BP44" s="1">
        <f t="shared" si="22"/>
        <v>0</v>
      </c>
      <c r="BQ44" s="1">
        <v>0</v>
      </c>
      <c r="BR44" s="1" t="s">
        <v>4</v>
      </c>
      <c r="BS44" s="1" t="s">
        <v>4</v>
      </c>
      <c r="BT44" s="1">
        <v>0</v>
      </c>
      <c r="BU44" s="1">
        <f t="shared" si="23"/>
        <v>0</v>
      </c>
      <c r="BV44" s="1">
        <v>48</v>
      </c>
      <c r="BW44" s="1">
        <v>48</v>
      </c>
      <c r="BX44" s="1">
        <f t="shared" si="24"/>
        <v>0</v>
      </c>
      <c r="BY44" s="1">
        <v>0</v>
      </c>
      <c r="BZ44" s="1" t="s">
        <v>4</v>
      </c>
      <c r="CA44" s="1" t="s">
        <v>4</v>
      </c>
      <c r="CB44" s="1">
        <v>0</v>
      </c>
      <c r="CC44" s="1">
        <f t="shared" si="37"/>
        <v>0</v>
      </c>
      <c r="CD44" s="1">
        <v>48</v>
      </c>
      <c r="CE44" s="1">
        <v>48</v>
      </c>
      <c r="CF44" s="1">
        <f t="shared" si="38"/>
        <v>0</v>
      </c>
      <c r="CG44" s="1">
        <v>0</v>
      </c>
      <c r="CH44" s="1" t="s">
        <v>4</v>
      </c>
      <c r="CI44" s="1" t="s">
        <v>4</v>
      </c>
      <c r="CJ44" s="1">
        <v>50</v>
      </c>
      <c r="CK44" s="1">
        <f t="shared" si="25"/>
        <v>50</v>
      </c>
      <c r="CL44" s="1">
        <f>RANK(CJ44,CJ31:CJ78)</f>
        <v>47</v>
      </c>
      <c r="CM44" s="1">
        <v>48</v>
      </c>
      <c r="CN44" s="1">
        <f t="shared" si="26"/>
        <v>-1</v>
      </c>
      <c r="CO44" s="1">
        <v>1</v>
      </c>
      <c r="CP44" s="1" t="s">
        <v>529</v>
      </c>
      <c r="CQ44" s="1" t="s">
        <v>529</v>
      </c>
      <c r="CR44">
        <f t="shared" si="27"/>
        <v>12.120909090909089</v>
      </c>
      <c r="CS44">
        <f t="shared" si="28"/>
        <v>46</v>
      </c>
      <c r="CT44" s="1">
        <v>48</v>
      </c>
      <c r="CU44">
        <f>2/11*100</f>
        <v>18.181818181818183</v>
      </c>
      <c r="CV44">
        <f>F44/MAX(F31:F78)*100</f>
        <v>4.9291019581363944</v>
      </c>
      <c r="CW44">
        <f>E44/MAX(E31:E78)*100</f>
        <v>1.7016519686995406</v>
      </c>
      <c r="CX44">
        <f>D44/MAX(D31:D78)*100</f>
        <v>6.5217391304347823</v>
      </c>
      <c r="CY44">
        <f t="shared" si="17"/>
        <v>4.3841643524235723</v>
      </c>
      <c r="CZ44" t="str">
        <f t="shared" si="16"/>
        <v>E-P-</v>
      </c>
    </row>
    <row r="45" spans="1:104" x14ac:dyDescent="0.3">
      <c r="A45" s="1" t="s">
        <v>7</v>
      </c>
      <c r="B45" s="1" t="s">
        <v>5</v>
      </c>
      <c r="C45" s="1" t="s">
        <v>10</v>
      </c>
      <c r="D45" s="1">
        <v>18</v>
      </c>
      <c r="E45" s="1">
        <v>797</v>
      </c>
      <c r="F45" s="1">
        <v>481</v>
      </c>
      <c r="G45" s="1" t="s">
        <v>55</v>
      </c>
      <c r="H45" s="1" t="s">
        <v>215</v>
      </c>
      <c r="I45" s="1">
        <v>31</v>
      </c>
      <c r="J45" s="1">
        <v>83.33</v>
      </c>
      <c r="K45" s="1">
        <f>RANK(J45,J31:J78)</f>
        <v>30</v>
      </c>
      <c r="L45" s="1">
        <v>48</v>
      </c>
      <c r="M45" s="1">
        <v>10</v>
      </c>
      <c r="N45" s="1" t="s">
        <v>342</v>
      </c>
      <c r="O45" s="1" t="s">
        <v>458</v>
      </c>
      <c r="P45">
        <v>70</v>
      </c>
      <c r="Q45" s="1">
        <f t="shared" si="14"/>
        <v>-13.329999999999998</v>
      </c>
      <c r="R45">
        <f>RANK(P45,P31:P78)</f>
        <v>42</v>
      </c>
      <c r="S45" s="1">
        <v>48</v>
      </c>
      <c r="T45" s="1">
        <f t="shared" si="15"/>
        <v>12</v>
      </c>
      <c r="U45">
        <v>1</v>
      </c>
      <c r="V45" t="s">
        <v>1336</v>
      </c>
      <c r="W45" t="s">
        <v>1336</v>
      </c>
      <c r="X45" s="1">
        <v>75</v>
      </c>
      <c r="Y45" s="1">
        <f t="shared" si="29"/>
        <v>5</v>
      </c>
      <c r="Z45" s="1">
        <f>RANK(X45,X31:X78)</f>
        <v>40</v>
      </c>
      <c r="AA45" s="1">
        <v>48</v>
      </c>
      <c r="AB45" s="1">
        <f t="shared" si="30"/>
        <v>-2</v>
      </c>
      <c r="AC45" s="1">
        <v>2</v>
      </c>
      <c r="AD45" s="1" t="s">
        <v>1188</v>
      </c>
      <c r="AE45" s="1" t="s">
        <v>1262</v>
      </c>
      <c r="AF45" s="1">
        <v>90</v>
      </c>
      <c r="AG45" s="1">
        <f t="shared" si="31"/>
        <v>15</v>
      </c>
      <c r="AH45" s="1">
        <f>RANK(AF45,AF31:AF78)</f>
        <v>14</v>
      </c>
      <c r="AI45" s="1">
        <v>48</v>
      </c>
      <c r="AJ45" s="1">
        <f t="shared" si="32"/>
        <v>-26</v>
      </c>
      <c r="AK45" s="1">
        <v>2</v>
      </c>
      <c r="AL45" s="1" t="s">
        <v>1076</v>
      </c>
      <c r="AM45" s="1" t="s">
        <v>1131</v>
      </c>
      <c r="AN45" s="1">
        <v>70</v>
      </c>
      <c r="AO45" s="1">
        <f t="shared" si="33"/>
        <v>-20</v>
      </c>
      <c r="AP45" s="1">
        <f>RANK(AN45,AN31:AN78)</f>
        <v>39</v>
      </c>
      <c r="AQ45" s="1">
        <v>48</v>
      </c>
      <c r="AR45" s="1">
        <f t="shared" si="34"/>
        <v>25</v>
      </c>
      <c r="AS45" s="1">
        <v>4</v>
      </c>
      <c r="AT45" s="1" t="s">
        <v>956</v>
      </c>
      <c r="AU45" s="1" t="s">
        <v>1016</v>
      </c>
      <c r="AV45" s="1">
        <v>70</v>
      </c>
      <c r="AW45" s="1">
        <f t="shared" si="35"/>
        <v>0</v>
      </c>
      <c r="AX45" s="1">
        <f>RANK(AV45,AV31:AV78)</f>
        <v>41</v>
      </c>
      <c r="AY45" s="1">
        <v>48</v>
      </c>
      <c r="AZ45" s="1">
        <f t="shared" si="36"/>
        <v>2</v>
      </c>
      <c r="BA45" s="1">
        <v>2</v>
      </c>
      <c r="BB45" s="1" t="s">
        <v>867</v>
      </c>
      <c r="BC45" s="1" t="s">
        <v>911</v>
      </c>
      <c r="BD45" s="1">
        <v>90</v>
      </c>
      <c r="BE45" s="1">
        <f t="shared" si="19"/>
        <v>20</v>
      </c>
      <c r="BF45" s="1">
        <f>RANK(BD45,BD31:BD78)</f>
        <v>17</v>
      </c>
      <c r="BG45" s="1">
        <v>48</v>
      </c>
      <c r="BH45" s="1">
        <f t="shared" si="20"/>
        <v>-24</v>
      </c>
      <c r="BI45" s="1">
        <v>6</v>
      </c>
      <c r="BJ45" s="1" t="s">
        <v>789</v>
      </c>
      <c r="BK45" s="1" t="s">
        <v>828</v>
      </c>
      <c r="BL45" s="1">
        <v>80</v>
      </c>
      <c r="BM45" s="1">
        <f t="shared" si="21"/>
        <v>-10</v>
      </c>
      <c r="BN45" s="1">
        <f>RANK(BL45,BL31:BL78)</f>
        <v>22</v>
      </c>
      <c r="BO45" s="1">
        <v>48</v>
      </c>
      <c r="BP45" s="1">
        <f t="shared" si="22"/>
        <v>5</v>
      </c>
      <c r="BQ45" s="1">
        <v>1</v>
      </c>
      <c r="BR45" s="1" t="s">
        <v>721</v>
      </c>
      <c r="BS45" s="1" t="s">
        <v>721</v>
      </c>
      <c r="BT45" s="1">
        <v>80</v>
      </c>
      <c r="BU45" s="1">
        <f t="shared" si="23"/>
        <v>0</v>
      </c>
      <c r="BV45" s="1">
        <f>RANK(BT45,BT31:BT78)</f>
        <v>15</v>
      </c>
      <c r="BW45" s="1">
        <v>48</v>
      </c>
      <c r="BX45" s="1">
        <f t="shared" si="24"/>
        <v>-7</v>
      </c>
      <c r="BY45" s="1">
        <v>1</v>
      </c>
      <c r="BZ45" s="1" t="s">
        <v>651</v>
      </c>
      <c r="CA45" s="1" t="s">
        <v>651</v>
      </c>
      <c r="CB45" s="1">
        <v>75</v>
      </c>
      <c r="CC45" s="1">
        <f t="shared" si="37"/>
        <v>-5</v>
      </c>
      <c r="CD45" s="1">
        <f>RANK(CB45,CB31:CB78)</f>
        <v>23</v>
      </c>
      <c r="CE45" s="1">
        <v>48</v>
      </c>
      <c r="CF45" s="1">
        <f t="shared" si="38"/>
        <v>8</v>
      </c>
      <c r="CG45" s="1">
        <v>1</v>
      </c>
      <c r="CH45" s="1" t="s">
        <v>582</v>
      </c>
      <c r="CI45" s="1" t="s">
        <v>582</v>
      </c>
      <c r="CJ45" s="1">
        <v>86.67</v>
      </c>
      <c r="CK45" s="1">
        <f t="shared" si="25"/>
        <v>11.670000000000002</v>
      </c>
      <c r="CL45" s="1">
        <f>RANK(CJ45,CJ31:CJ78)</f>
        <v>5</v>
      </c>
      <c r="CM45" s="1">
        <v>48</v>
      </c>
      <c r="CN45" s="1">
        <f t="shared" si="26"/>
        <v>-18</v>
      </c>
      <c r="CO45" s="1">
        <v>1</v>
      </c>
      <c r="CP45" s="1" t="s">
        <v>530</v>
      </c>
      <c r="CQ45" s="1" t="s">
        <v>530</v>
      </c>
      <c r="CR45">
        <f t="shared" si="27"/>
        <v>79.090909090909079</v>
      </c>
      <c r="CS45">
        <f t="shared" si="28"/>
        <v>26</v>
      </c>
      <c r="CT45" s="1">
        <v>48</v>
      </c>
      <c r="CU45">
        <f t="shared" ref="CU45:CU53" si="40">11/11*100</f>
        <v>100</v>
      </c>
      <c r="CV45">
        <f>F45/MAX(F31:F78)*100</f>
        <v>32.4780553679946</v>
      </c>
      <c r="CW45">
        <f>E45/MAX(E31:E78)*100</f>
        <v>9.8993913799527995</v>
      </c>
      <c r="CX45">
        <f>D45/MAX(D31:D78)*100</f>
        <v>39.130434782608695</v>
      </c>
      <c r="CY45">
        <f t="shared" si="17"/>
        <v>27.169293843518698</v>
      </c>
      <c r="CZ45" t="str">
        <f t="shared" si="16"/>
        <v>E-P+</v>
      </c>
    </row>
    <row r="46" spans="1:104" x14ac:dyDescent="0.3">
      <c r="A46" s="1" t="s">
        <v>7</v>
      </c>
      <c r="B46" s="1" t="s">
        <v>5</v>
      </c>
      <c r="C46" s="1" t="s">
        <v>10</v>
      </c>
      <c r="D46" s="1">
        <v>26</v>
      </c>
      <c r="E46" s="1">
        <v>1748</v>
      </c>
      <c r="F46" s="1">
        <v>532</v>
      </c>
      <c r="G46" s="1" t="s">
        <v>56</v>
      </c>
      <c r="H46" s="1" t="s">
        <v>216</v>
      </c>
      <c r="I46" s="1">
        <v>24</v>
      </c>
      <c r="J46" s="1">
        <v>100</v>
      </c>
      <c r="K46" s="1">
        <f>RANK(J46,J31:J78)</f>
        <v>1</v>
      </c>
      <c r="L46" s="1">
        <v>48</v>
      </c>
      <c r="M46" s="1">
        <v>2</v>
      </c>
      <c r="N46" s="1" t="s">
        <v>343</v>
      </c>
      <c r="O46" s="1" t="s">
        <v>459</v>
      </c>
      <c r="P46">
        <v>90</v>
      </c>
      <c r="Q46" s="1">
        <f t="shared" si="14"/>
        <v>-10</v>
      </c>
      <c r="R46">
        <f>RANK(P46,P31:P78)</f>
        <v>21</v>
      </c>
      <c r="S46" s="1">
        <v>48</v>
      </c>
      <c r="T46" s="1">
        <f t="shared" si="15"/>
        <v>20</v>
      </c>
      <c r="U46">
        <v>1</v>
      </c>
      <c r="V46" t="s">
        <v>1337</v>
      </c>
      <c r="W46" t="s">
        <v>1337</v>
      </c>
      <c r="X46" s="1">
        <v>100</v>
      </c>
      <c r="Y46" s="1">
        <f t="shared" si="29"/>
        <v>10</v>
      </c>
      <c r="Z46" s="1">
        <f>RANK(X46,X31:X78)</f>
        <v>1</v>
      </c>
      <c r="AA46" s="1">
        <v>48</v>
      </c>
      <c r="AB46" s="1">
        <f t="shared" si="30"/>
        <v>-20</v>
      </c>
      <c r="AC46" s="1">
        <v>2</v>
      </c>
      <c r="AD46" s="1" t="s">
        <v>1189</v>
      </c>
      <c r="AE46" s="1" t="s">
        <v>1263</v>
      </c>
      <c r="AF46" s="1">
        <v>100</v>
      </c>
      <c r="AG46" s="1">
        <f t="shared" si="31"/>
        <v>0</v>
      </c>
      <c r="AH46" s="1">
        <f>RANK(AF46,AF31:AF78)</f>
        <v>1</v>
      </c>
      <c r="AI46" s="1">
        <v>48</v>
      </c>
      <c r="AJ46" s="1">
        <f t="shared" si="32"/>
        <v>0</v>
      </c>
      <c r="AK46" s="1">
        <v>2</v>
      </c>
      <c r="AL46" s="1" t="s">
        <v>1075</v>
      </c>
      <c r="AM46" s="1" t="s">
        <v>1132</v>
      </c>
      <c r="AN46" s="1">
        <v>100</v>
      </c>
      <c r="AO46" s="1">
        <f t="shared" si="33"/>
        <v>0</v>
      </c>
      <c r="AP46" s="1">
        <f>RANK(AN46,AN31:AN78)</f>
        <v>1</v>
      </c>
      <c r="AQ46" s="1">
        <v>48</v>
      </c>
      <c r="AR46" s="1">
        <f t="shared" si="34"/>
        <v>0</v>
      </c>
      <c r="AS46" s="1">
        <v>2</v>
      </c>
      <c r="AT46" s="1" t="s">
        <v>957</v>
      </c>
      <c r="AU46" s="1" t="s">
        <v>1017</v>
      </c>
      <c r="AV46" s="1">
        <v>90</v>
      </c>
      <c r="AW46" s="1">
        <f t="shared" si="35"/>
        <v>-10</v>
      </c>
      <c r="AX46" s="1">
        <f>RANK(AV46,AV31:AV78)</f>
        <v>14</v>
      </c>
      <c r="AY46" s="1">
        <v>48</v>
      </c>
      <c r="AZ46" s="1">
        <f t="shared" si="36"/>
        <v>13</v>
      </c>
      <c r="BA46" s="1">
        <v>3</v>
      </c>
      <c r="BB46" s="1" t="s">
        <v>868</v>
      </c>
      <c r="BC46" s="1" t="s">
        <v>912</v>
      </c>
      <c r="BD46" s="1">
        <v>100</v>
      </c>
      <c r="BE46" s="1">
        <f t="shared" si="19"/>
        <v>10</v>
      </c>
      <c r="BF46" s="1">
        <f>RANK(BD46,BD31:BD78)</f>
        <v>1</v>
      </c>
      <c r="BG46" s="1">
        <v>48</v>
      </c>
      <c r="BH46" s="1">
        <f t="shared" si="20"/>
        <v>-13</v>
      </c>
      <c r="BI46" s="1">
        <v>2</v>
      </c>
      <c r="BJ46" s="1" t="s">
        <v>790</v>
      </c>
      <c r="BK46" s="1" t="s">
        <v>829</v>
      </c>
      <c r="BL46" s="1">
        <v>100</v>
      </c>
      <c r="BM46" s="1">
        <f t="shared" si="21"/>
        <v>0</v>
      </c>
      <c r="BN46" s="1">
        <f>RANK(BL46,BL31:BL78)</f>
        <v>1</v>
      </c>
      <c r="BO46" s="1">
        <v>48</v>
      </c>
      <c r="BP46" s="1">
        <f t="shared" si="22"/>
        <v>0</v>
      </c>
      <c r="BQ46" s="1">
        <v>2</v>
      </c>
      <c r="BR46" s="1" t="s">
        <v>722</v>
      </c>
      <c r="BS46" s="1" t="s">
        <v>759</v>
      </c>
      <c r="BT46" s="1">
        <v>100</v>
      </c>
      <c r="BU46" s="1">
        <f t="shared" si="23"/>
        <v>0</v>
      </c>
      <c r="BV46" s="1">
        <f>RANK(BT46,BT31:BT78)</f>
        <v>1</v>
      </c>
      <c r="BW46" s="1">
        <v>48</v>
      </c>
      <c r="BX46" s="1">
        <f t="shared" si="24"/>
        <v>0</v>
      </c>
      <c r="BY46" s="1">
        <v>5</v>
      </c>
      <c r="BZ46" s="1" t="s">
        <v>652</v>
      </c>
      <c r="CA46" s="1" t="s">
        <v>690</v>
      </c>
      <c r="CB46" s="1">
        <v>100</v>
      </c>
      <c r="CC46" s="1">
        <f t="shared" si="37"/>
        <v>0</v>
      </c>
      <c r="CD46" s="1">
        <f>RANK(CB46,CB31:CB78)</f>
        <v>1</v>
      </c>
      <c r="CE46" s="1">
        <v>48</v>
      </c>
      <c r="CF46" s="1">
        <f t="shared" si="38"/>
        <v>0</v>
      </c>
      <c r="CG46" s="1">
        <v>2</v>
      </c>
      <c r="CH46" s="1" t="s">
        <v>583</v>
      </c>
      <c r="CI46" s="1" t="s">
        <v>616</v>
      </c>
      <c r="CJ46" s="1">
        <v>80</v>
      </c>
      <c r="CK46" s="1">
        <f t="shared" si="25"/>
        <v>-20</v>
      </c>
      <c r="CL46" s="1">
        <f>RANK(CJ46,CJ31:CJ78)</f>
        <v>17</v>
      </c>
      <c r="CM46" s="1">
        <v>48</v>
      </c>
      <c r="CN46" s="1">
        <f t="shared" si="26"/>
        <v>16</v>
      </c>
      <c r="CO46" s="1">
        <v>1</v>
      </c>
      <c r="CP46" s="1" t="s">
        <v>531</v>
      </c>
      <c r="CQ46" s="1" t="s">
        <v>531</v>
      </c>
      <c r="CR46">
        <f t="shared" si="27"/>
        <v>96.36363636363636</v>
      </c>
      <c r="CS46">
        <f t="shared" si="28"/>
        <v>5</v>
      </c>
      <c r="CT46" s="1">
        <v>48</v>
      </c>
      <c r="CU46">
        <f t="shared" si="40"/>
        <v>100</v>
      </c>
      <c r="CV46">
        <f>F46/MAX(F31:F78)*100</f>
        <v>35.921674544226875</v>
      </c>
      <c r="CW46">
        <f>E46/MAX(E31:E78)*100</f>
        <v>21.711588622531362</v>
      </c>
      <c r="CX46">
        <f>D46/MAX(D31:D78)*100</f>
        <v>56.521739130434781</v>
      </c>
      <c r="CY46">
        <f t="shared" si="17"/>
        <v>38.051667432397672</v>
      </c>
      <c r="CZ46" t="str">
        <f t="shared" si="16"/>
        <v>E-P+</v>
      </c>
    </row>
    <row r="47" spans="1:104" x14ac:dyDescent="0.3">
      <c r="A47" s="1" t="s">
        <v>7</v>
      </c>
      <c r="B47" s="1" t="s">
        <v>5</v>
      </c>
      <c r="C47" s="1" t="s">
        <v>10</v>
      </c>
      <c r="D47" s="1">
        <v>17</v>
      </c>
      <c r="E47" s="1">
        <v>575</v>
      </c>
      <c r="F47" s="1">
        <v>505</v>
      </c>
      <c r="G47" s="1" t="s">
        <v>57</v>
      </c>
      <c r="H47" s="1" t="s">
        <v>217</v>
      </c>
      <c r="I47" s="1">
        <v>16</v>
      </c>
      <c r="J47" s="1">
        <v>100</v>
      </c>
      <c r="K47" s="1">
        <f>RANK(J47,J31:J78)</f>
        <v>1</v>
      </c>
      <c r="L47" s="1">
        <v>48</v>
      </c>
      <c r="M47" s="1">
        <v>3</v>
      </c>
      <c r="N47" s="1" t="s">
        <v>344</v>
      </c>
      <c r="O47" s="1" t="s">
        <v>460</v>
      </c>
      <c r="P47">
        <v>90</v>
      </c>
      <c r="Q47" s="1">
        <f t="shared" si="14"/>
        <v>-10</v>
      </c>
      <c r="R47">
        <f>RANK(P47,P31:P78)</f>
        <v>21</v>
      </c>
      <c r="S47" s="1">
        <v>48</v>
      </c>
      <c r="T47" s="1">
        <f t="shared" si="15"/>
        <v>20</v>
      </c>
      <c r="U47">
        <v>3</v>
      </c>
      <c r="V47" t="s">
        <v>1338</v>
      </c>
      <c r="W47" t="s">
        <v>1419</v>
      </c>
      <c r="X47" s="1">
        <v>100</v>
      </c>
      <c r="Y47" s="1">
        <f t="shared" si="29"/>
        <v>10</v>
      </c>
      <c r="Z47" s="1">
        <f>RANK(X47,X31:X78)</f>
        <v>1</v>
      </c>
      <c r="AA47" s="1">
        <v>48</v>
      </c>
      <c r="AB47" s="1">
        <f t="shared" si="30"/>
        <v>-20</v>
      </c>
      <c r="AC47" s="1">
        <v>2</v>
      </c>
      <c r="AD47" s="1" t="s">
        <v>1190</v>
      </c>
      <c r="AE47" s="1" t="s">
        <v>1264</v>
      </c>
      <c r="AF47" s="1">
        <v>70</v>
      </c>
      <c r="AG47" s="1">
        <f t="shared" si="31"/>
        <v>-30</v>
      </c>
      <c r="AH47" s="1">
        <f>RANK(AF47,AF31:AF78)</f>
        <v>38</v>
      </c>
      <c r="AI47" s="1">
        <v>48</v>
      </c>
      <c r="AJ47" s="1">
        <f t="shared" si="32"/>
        <v>37</v>
      </c>
      <c r="AK47" s="1">
        <v>1</v>
      </c>
      <c r="AL47" s="1" t="s">
        <v>1077</v>
      </c>
      <c r="AM47" s="1" t="s">
        <v>1077</v>
      </c>
      <c r="AN47" s="1">
        <v>90</v>
      </c>
      <c r="AO47" s="1">
        <f t="shared" si="33"/>
        <v>20</v>
      </c>
      <c r="AP47" s="1">
        <f>RANK(AN47,AN31:AN78)</f>
        <v>16</v>
      </c>
      <c r="AQ47" s="1">
        <v>48</v>
      </c>
      <c r="AR47" s="1">
        <f t="shared" si="34"/>
        <v>-22</v>
      </c>
      <c r="AS47" s="1">
        <v>1</v>
      </c>
      <c r="AT47" s="1" t="s">
        <v>958</v>
      </c>
      <c r="AU47" s="1" t="s">
        <v>958</v>
      </c>
      <c r="AV47" s="1">
        <v>80</v>
      </c>
      <c r="AW47" s="1">
        <f t="shared" si="35"/>
        <v>-10</v>
      </c>
      <c r="AX47" s="1">
        <f>RANK(AV47,AV31:AV78)</f>
        <v>26</v>
      </c>
      <c r="AY47" s="1">
        <v>48</v>
      </c>
      <c r="AZ47" s="1">
        <f t="shared" si="36"/>
        <v>10</v>
      </c>
      <c r="BA47" s="1">
        <v>1</v>
      </c>
      <c r="BB47" s="1" t="s">
        <v>869</v>
      </c>
      <c r="BC47" s="1" t="s">
        <v>869</v>
      </c>
      <c r="BD47" s="1">
        <v>90</v>
      </c>
      <c r="BE47" s="1">
        <f t="shared" si="19"/>
        <v>10</v>
      </c>
      <c r="BF47" s="1">
        <f>RANK(BD47,BD31:BD78)</f>
        <v>17</v>
      </c>
      <c r="BG47" s="1">
        <v>48</v>
      </c>
      <c r="BH47" s="1">
        <f t="shared" si="20"/>
        <v>-9</v>
      </c>
      <c r="BI47" s="1">
        <v>1</v>
      </c>
      <c r="BJ47" s="1" t="s">
        <v>791</v>
      </c>
      <c r="BK47" s="1" t="s">
        <v>791</v>
      </c>
      <c r="BL47" s="1">
        <v>90</v>
      </c>
      <c r="BM47" s="1">
        <f t="shared" si="21"/>
        <v>0</v>
      </c>
      <c r="BN47" s="1">
        <f>RANK(BL47,BL31:BL78)</f>
        <v>12</v>
      </c>
      <c r="BO47" s="1">
        <v>48</v>
      </c>
      <c r="BP47" s="1">
        <f t="shared" si="22"/>
        <v>-5</v>
      </c>
      <c r="BQ47" s="1">
        <v>1</v>
      </c>
      <c r="BR47" s="1" t="s">
        <v>723</v>
      </c>
      <c r="BS47" s="1" t="s">
        <v>723</v>
      </c>
      <c r="BT47" s="1">
        <v>80</v>
      </c>
      <c r="BU47" s="1">
        <f t="shared" si="23"/>
        <v>-10</v>
      </c>
      <c r="BV47" s="1">
        <f>RANK(BT47,BT31:BT78)</f>
        <v>15</v>
      </c>
      <c r="BW47" s="1">
        <v>48</v>
      </c>
      <c r="BX47" s="1">
        <f t="shared" si="24"/>
        <v>3</v>
      </c>
      <c r="BY47" s="1">
        <v>1</v>
      </c>
      <c r="BZ47" s="1" t="s">
        <v>653</v>
      </c>
      <c r="CA47" s="1" t="s">
        <v>653</v>
      </c>
      <c r="CB47" s="1">
        <v>75</v>
      </c>
      <c r="CC47" s="1">
        <f t="shared" si="37"/>
        <v>-5</v>
      </c>
      <c r="CD47" s="1">
        <f>RANK(CB47,CB31:CB78)</f>
        <v>23</v>
      </c>
      <c r="CE47" s="1">
        <v>48</v>
      </c>
      <c r="CF47" s="1">
        <f t="shared" si="38"/>
        <v>8</v>
      </c>
      <c r="CG47" s="1">
        <v>1</v>
      </c>
      <c r="CH47" s="1" t="s">
        <v>584</v>
      </c>
      <c r="CI47" s="1" t="s">
        <v>584</v>
      </c>
      <c r="CJ47" s="1">
        <v>70</v>
      </c>
      <c r="CK47" s="1">
        <f t="shared" si="25"/>
        <v>-5</v>
      </c>
      <c r="CL47" s="1">
        <f>RANK(CJ47,CJ31:CJ78)</f>
        <v>31</v>
      </c>
      <c r="CM47" s="1">
        <v>48</v>
      </c>
      <c r="CN47" s="1">
        <f t="shared" si="26"/>
        <v>8</v>
      </c>
      <c r="CO47" s="1">
        <v>1</v>
      </c>
      <c r="CP47" s="1" t="s">
        <v>532</v>
      </c>
      <c r="CQ47" s="1" t="s">
        <v>532</v>
      </c>
      <c r="CR47">
        <f t="shared" si="27"/>
        <v>85</v>
      </c>
      <c r="CS47">
        <f t="shared" si="28"/>
        <v>18</v>
      </c>
      <c r="CT47" s="1">
        <v>48</v>
      </c>
      <c r="CU47">
        <f t="shared" si="40"/>
        <v>100</v>
      </c>
      <c r="CV47">
        <f>F47/MAX(F31:F78)*100</f>
        <v>34.098582039162729</v>
      </c>
      <c r="CW47">
        <f>E47/MAX(E31:E78)*100</f>
        <v>7.1419699416221585</v>
      </c>
      <c r="CX47">
        <f>D47/MAX(D31:D78)*100</f>
        <v>36.95652173913043</v>
      </c>
      <c r="CY47">
        <f t="shared" si="17"/>
        <v>26.065691239971773</v>
      </c>
      <c r="CZ47" t="str">
        <f t="shared" si="16"/>
        <v>E-P+</v>
      </c>
    </row>
    <row r="48" spans="1:104" x14ac:dyDescent="0.3">
      <c r="A48" s="1" t="s">
        <v>7</v>
      </c>
      <c r="B48" s="1" t="s">
        <v>5</v>
      </c>
      <c r="C48" s="1" t="s">
        <v>10</v>
      </c>
      <c r="D48" s="1">
        <v>26</v>
      </c>
      <c r="E48" s="1">
        <v>2146</v>
      </c>
      <c r="F48" s="1">
        <v>437</v>
      </c>
      <c r="G48" s="1" t="s">
        <v>58</v>
      </c>
      <c r="H48" s="1" t="s">
        <v>218</v>
      </c>
      <c r="I48" s="1">
        <v>15</v>
      </c>
      <c r="J48" s="1">
        <v>100</v>
      </c>
      <c r="K48" s="1">
        <f>RANK(J48,J31:J78)</f>
        <v>1</v>
      </c>
      <c r="L48" s="1">
        <v>48</v>
      </c>
      <c r="M48" s="1">
        <v>1</v>
      </c>
      <c r="N48" s="1" t="s">
        <v>345</v>
      </c>
      <c r="O48" s="1" t="s">
        <v>345</v>
      </c>
      <c r="P48">
        <v>70</v>
      </c>
      <c r="Q48" s="1">
        <f t="shared" si="14"/>
        <v>-30</v>
      </c>
      <c r="R48">
        <f>RANK(P48,P31:P78)</f>
        <v>42</v>
      </c>
      <c r="S48" s="1">
        <v>48</v>
      </c>
      <c r="T48" s="1">
        <f t="shared" si="15"/>
        <v>41</v>
      </c>
      <c r="U48">
        <v>1</v>
      </c>
      <c r="V48" t="s">
        <v>1339</v>
      </c>
      <c r="W48" t="s">
        <v>1420</v>
      </c>
      <c r="X48" s="1">
        <v>90</v>
      </c>
      <c r="Y48" s="1">
        <f t="shared" si="29"/>
        <v>20</v>
      </c>
      <c r="Z48" s="1">
        <f>RANK(X48,X31:X78)</f>
        <v>21</v>
      </c>
      <c r="AA48" s="1">
        <v>48</v>
      </c>
      <c r="AB48" s="1">
        <f t="shared" si="30"/>
        <v>-21</v>
      </c>
      <c r="AC48" s="1">
        <v>3</v>
      </c>
      <c r="AD48" s="1" t="s">
        <v>1191</v>
      </c>
      <c r="AE48" s="1" t="s">
        <v>1265</v>
      </c>
      <c r="AF48" s="1">
        <v>100</v>
      </c>
      <c r="AG48" s="1">
        <f t="shared" si="31"/>
        <v>10</v>
      </c>
      <c r="AH48" s="1">
        <f>RANK(AF48,AF31:AF78)</f>
        <v>1</v>
      </c>
      <c r="AI48" s="1">
        <v>48</v>
      </c>
      <c r="AJ48" s="1">
        <f t="shared" si="32"/>
        <v>-20</v>
      </c>
      <c r="AK48" s="1">
        <v>1</v>
      </c>
      <c r="AL48" s="1" t="s">
        <v>1078</v>
      </c>
      <c r="AM48" s="1" t="s">
        <v>1078</v>
      </c>
      <c r="AN48" s="1">
        <v>85</v>
      </c>
      <c r="AO48" s="1">
        <f t="shared" si="33"/>
        <v>-15</v>
      </c>
      <c r="AP48" s="1">
        <f>RANK(AN48,AN31:AN78)</f>
        <v>26</v>
      </c>
      <c r="AQ48" s="1">
        <v>48</v>
      </c>
      <c r="AR48" s="1">
        <f t="shared" si="34"/>
        <v>25</v>
      </c>
      <c r="AS48" s="1">
        <v>1</v>
      </c>
      <c r="AT48" s="1" t="s">
        <v>959</v>
      </c>
      <c r="AU48" s="1" t="s">
        <v>959</v>
      </c>
      <c r="AV48" s="1">
        <v>90</v>
      </c>
      <c r="AW48" s="1">
        <f t="shared" si="35"/>
        <v>5</v>
      </c>
      <c r="AX48" s="1">
        <f>RANK(AV48,AV31:AV78)</f>
        <v>14</v>
      </c>
      <c r="AY48" s="1">
        <v>48</v>
      </c>
      <c r="AZ48" s="1">
        <f t="shared" si="36"/>
        <v>-12</v>
      </c>
      <c r="BA48" s="1">
        <v>1</v>
      </c>
      <c r="BB48" s="1" t="s">
        <v>870</v>
      </c>
      <c r="BC48" s="1" t="s">
        <v>870</v>
      </c>
      <c r="BD48" s="1">
        <v>75</v>
      </c>
      <c r="BE48" s="1">
        <f t="shared" si="19"/>
        <v>-15</v>
      </c>
      <c r="BF48" s="1">
        <f>RANK(BD48,BD31:BD78)</f>
        <v>32</v>
      </c>
      <c r="BG48" s="1">
        <v>48</v>
      </c>
      <c r="BH48" s="1">
        <f t="shared" si="20"/>
        <v>18</v>
      </c>
      <c r="BI48" s="1">
        <v>1</v>
      </c>
      <c r="BJ48" s="1" t="s">
        <v>792</v>
      </c>
      <c r="BK48" s="1" t="s">
        <v>792</v>
      </c>
      <c r="BL48" s="1">
        <v>75</v>
      </c>
      <c r="BM48" s="1">
        <f t="shared" si="21"/>
        <v>0</v>
      </c>
      <c r="BN48" s="1">
        <f>RANK(BL48,BL31:BL78)</f>
        <v>30</v>
      </c>
      <c r="BO48" s="1">
        <v>48</v>
      </c>
      <c r="BP48" s="1">
        <f t="shared" si="22"/>
        <v>-2</v>
      </c>
      <c r="BQ48" s="1">
        <v>1</v>
      </c>
      <c r="BR48" s="1" t="s">
        <v>724</v>
      </c>
      <c r="BS48" s="1" t="s">
        <v>724</v>
      </c>
      <c r="BT48" s="1">
        <v>70</v>
      </c>
      <c r="BU48" s="1">
        <f t="shared" si="23"/>
        <v>-5</v>
      </c>
      <c r="BV48" s="1">
        <f>RANK(BT48,BT31:BT78)</f>
        <v>30</v>
      </c>
      <c r="BW48" s="1">
        <v>48</v>
      </c>
      <c r="BX48" s="1">
        <f t="shared" si="24"/>
        <v>0</v>
      </c>
      <c r="BY48" s="1">
        <v>1</v>
      </c>
      <c r="BZ48" s="1" t="s">
        <v>654</v>
      </c>
      <c r="CA48" s="1" t="s">
        <v>654</v>
      </c>
      <c r="CB48" s="1">
        <v>75</v>
      </c>
      <c r="CC48" s="1">
        <f t="shared" si="37"/>
        <v>5</v>
      </c>
      <c r="CD48" s="1">
        <f>RANK(CB48,CB31:CB78)</f>
        <v>23</v>
      </c>
      <c r="CE48" s="1">
        <v>48</v>
      </c>
      <c r="CF48" s="1">
        <f t="shared" si="38"/>
        <v>-7</v>
      </c>
      <c r="CG48" s="1">
        <v>3</v>
      </c>
      <c r="CH48" s="1" t="s">
        <v>585</v>
      </c>
      <c r="CI48" s="1" t="s">
        <v>617</v>
      </c>
      <c r="CJ48" s="1">
        <v>76.67</v>
      </c>
      <c r="CK48" s="1">
        <f t="shared" si="25"/>
        <v>1.6700000000000017</v>
      </c>
      <c r="CL48" s="1">
        <f>RANK(CJ48,CJ31:CJ78)</f>
        <v>24</v>
      </c>
      <c r="CM48" s="1">
        <v>48</v>
      </c>
      <c r="CN48" s="1">
        <f t="shared" si="26"/>
        <v>1</v>
      </c>
      <c r="CO48" s="1">
        <v>1</v>
      </c>
      <c r="CP48" s="1" t="s">
        <v>533</v>
      </c>
      <c r="CQ48" s="1" t="s">
        <v>533</v>
      </c>
      <c r="CR48">
        <f t="shared" si="27"/>
        <v>82.424545454545452</v>
      </c>
      <c r="CS48">
        <f t="shared" si="28"/>
        <v>22</v>
      </c>
      <c r="CT48" s="1">
        <v>48</v>
      </c>
      <c r="CU48">
        <f t="shared" si="40"/>
        <v>100</v>
      </c>
      <c r="CV48">
        <f>F48/MAX(F31:F78)*100</f>
        <v>29.507089804186361</v>
      </c>
      <c r="CW48">
        <f>E48/MAX(E31:E78)*100</f>
        <v>26.655073903862874</v>
      </c>
      <c r="CX48">
        <f>D48/MAX(D31:D78)*100</f>
        <v>56.521739130434781</v>
      </c>
      <c r="CY48">
        <f t="shared" si="17"/>
        <v>37.561300946161339</v>
      </c>
      <c r="CZ48" t="str">
        <f t="shared" si="16"/>
        <v>E-P+</v>
      </c>
    </row>
    <row r="49" spans="1:104" x14ac:dyDescent="0.3">
      <c r="A49" s="1" t="s">
        <v>7</v>
      </c>
      <c r="B49" s="1" t="s">
        <v>5</v>
      </c>
      <c r="C49" s="1" t="s">
        <v>10</v>
      </c>
      <c r="D49" s="1">
        <v>21</v>
      </c>
      <c r="E49" s="1">
        <v>1467</v>
      </c>
      <c r="F49" s="1">
        <v>565</v>
      </c>
      <c r="G49" s="1" t="s">
        <v>59</v>
      </c>
      <c r="H49" s="1" t="s">
        <v>219</v>
      </c>
      <c r="I49" s="1">
        <v>28</v>
      </c>
      <c r="J49" s="1">
        <v>100</v>
      </c>
      <c r="K49" s="1">
        <f>RANK(J49,J31:J78)</f>
        <v>1</v>
      </c>
      <c r="L49" s="1">
        <v>48</v>
      </c>
      <c r="M49" s="1">
        <v>2</v>
      </c>
      <c r="N49" s="1" t="s">
        <v>346</v>
      </c>
      <c r="O49" s="1" t="s">
        <v>461</v>
      </c>
      <c r="P49">
        <v>90</v>
      </c>
      <c r="Q49" s="1">
        <f t="shared" si="14"/>
        <v>-10</v>
      </c>
      <c r="R49">
        <f>RANK(P49,P31:P78)</f>
        <v>21</v>
      </c>
      <c r="S49" s="1">
        <v>48</v>
      </c>
      <c r="T49" s="1">
        <f t="shared" si="15"/>
        <v>20</v>
      </c>
      <c r="U49">
        <v>4</v>
      </c>
      <c r="V49" t="s">
        <v>1340</v>
      </c>
      <c r="W49" t="s">
        <v>1421</v>
      </c>
      <c r="X49" s="1">
        <v>100</v>
      </c>
      <c r="Y49" s="1">
        <f t="shared" si="29"/>
        <v>10</v>
      </c>
      <c r="Z49" s="1">
        <f>RANK(X49,X31:X78)</f>
        <v>1</v>
      </c>
      <c r="AA49" s="1">
        <v>48</v>
      </c>
      <c r="AB49" s="1">
        <f t="shared" si="30"/>
        <v>-20</v>
      </c>
      <c r="AC49" s="1">
        <v>4</v>
      </c>
      <c r="AD49" s="1" t="s">
        <v>1192</v>
      </c>
      <c r="AE49" s="1" t="s">
        <v>1266</v>
      </c>
      <c r="AF49" s="1">
        <v>80</v>
      </c>
      <c r="AG49" s="1">
        <f t="shared" si="31"/>
        <v>-20</v>
      </c>
      <c r="AH49" s="1">
        <f>RANK(AF49,AF31:AF78)</f>
        <v>27</v>
      </c>
      <c r="AI49" s="1">
        <v>48</v>
      </c>
      <c r="AJ49" s="1">
        <f t="shared" si="32"/>
        <v>26</v>
      </c>
      <c r="AK49" s="1">
        <v>1</v>
      </c>
      <c r="AL49" s="1" t="s">
        <v>1079</v>
      </c>
      <c r="AM49" s="1" t="s">
        <v>1079</v>
      </c>
      <c r="AN49" s="1">
        <v>90</v>
      </c>
      <c r="AO49" s="1">
        <f t="shared" si="33"/>
        <v>10</v>
      </c>
      <c r="AP49" s="1">
        <f>RANK(AN49,AN31:AN78)</f>
        <v>16</v>
      </c>
      <c r="AQ49" s="1">
        <v>48</v>
      </c>
      <c r="AR49" s="1">
        <f t="shared" si="34"/>
        <v>-11</v>
      </c>
      <c r="AS49" s="1">
        <v>3</v>
      </c>
      <c r="AT49" s="1" t="s">
        <v>960</v>
      </c>
      <c r="AU49" s="1" t="s">
        <v>1018</v>
      </c>
      <c r="AV49" s="1">
        <v>80</v>
      </c>
      <c r="AW49" s="1">
        <f t="shared" si="35"/>
        <v>-10</v>
      </c>
      <c r="AX49" s="1">
        <f>RANK(AV49,AV31:AV78)</f>
        <v>26</v>
      </c>
      <c r="AY49" s="1">
        <v>48</v>
      </c>
      <c r="AZ49" s="1">
        <f t="shared" si="36"/>
        <v>10</v>
      </c>
      <c r="BA49" s="1">
        <v>3</v>
      </c>
      <c r="BB49" s="1" t="s">
        <v>871</v>
      </c>
      <c r="BC49" s="1" t="s">
        <v>913</v>
      </c>
      <c r="BD49" s="1">
        <v>80</v>
      </c>
      <c r="BE49" s="1">
        <f t="shared" si="19"/>
        <v>0</v>
      </c>
      <c r="BF49" s="1">
        <f>RANK(BD49,BD31:BD78)</f>
        <v>29</v>
      </c>
      <c r="BG49" s="1">
        <v>48</v>
      </c>
      <c r="BH49" s="1">
        <f t="shared" si="20"/>
        <v>3</v>
      </c>
      <c r="BI49" s="1">
        <v>2</v>
      </c>
      <c r="BJ49" s="1" t="s">
        <v>793</v>
      </c>
      <c r="BK49" s="1" t="s">
        <v>830</v>
      </c>
      <c r="BL49" s="1">
        <v>90</v>
      </c>
      <c r="BM49" s="1">
        <f t="shared" si="21"/>
        <v>10</v>
      </c>
      <c r="BN49" s="1">
        <f>RANK(BL49,BL31:BL78)</f>
        <v>12</v>
      </c>
      <c r="BO49" s="1">
        <v>48</v>
      </c>
      <c r="BP49" s="1">
        <f t="shared" si="22"/>
        <v>-17</v>
      </c>
      <c r="BQ49" s="1">
        <v>4</v>
      </c>
      <c r="BR49" s="1" t="s">
        <v>725</v>
      </c>
      <c r="BS49" s="1" t="s">
        <v>760</v>
      </c>
      <c r="BT49" s="1">
        <v>80</v>
      </c>
      <c r="BU49" s="1">
        <f t="shared" si="23"/>
        <v>-10</v>
      </c>
      <c r="BV49" s="1">
        <f>RANK(BT49,BT31:BT78)</f>
        <v>15</v>
      </c>
      <c r="BW49" s="1">
        <v>48</v>
      </c>
      <c r="BX49" s="1">
        <f t="shared" si="24"/>
        <v>3</v>
      </c>
      <c r="BY49" s="1">
        <v>3</v>
      </c>
      <c r="BZ49" s="1" t="s">
        <v>655</v>
      </c>
      <c r="CA49" s="1" t="s">
        <v>691</v>
      </c>
      <c r="CB49" s="1">
        <v>75</v>
      </c>
      <c r="CC49" s="1">
        <f t="shared" si="37"/>
        <v>-5</v>
      </c>
      <c r="CD49" s="1">
        <f>RANK(CB49,CB31:CB78)</f>
        <v>23</v>
      </c>
      <c r="CE49" s="1">
        <v>48</v>
      </c>
      <c r="CF49" s="1">
        <f t="shared" si="38"/>
        <v>8</v>
      </c>
      <c r="CG49" s="1">
        <v>1</v>
      </c>
      <c r="CH49" s="1" t="s">
        <v>586</v>
      </c>
      <c r="CI49" s="1" t="s">
        <v>586</v>
      </c>
      <c r="CJ49" s="1">
        <v>83.33</v>
      </c>
      <c r="CK49" s="1">
        <f t="shared" si="25"/>
        <v>8.3299999999999983</v>
      </c>
      <c r="CL49" s="1">
        <f>RANK(CJ49,CJ31:CJ78)</f>
        <v>7</v>
      </c>
      <c r="CM49" s="1">
        <v>48</v>
      </c>
      <c r="CN49" s="1">
        <f t="shared" si="26"/>
        <v>-16</v>
      </c>
      <c r="CO49" s="1">
        <v>1</v>
      </c>
      <c r="CP49" s="1" t="s">
        <v>534</v>
      </c>
      <c r="CQ49" s="1" t="s">
        <v>534</v>
      </c>
      <c r="CR49">
        <f t="shared" si="27"/>
        <v>86.211818181818188</v>
      </c>
      <c r="CS49">
        <f t="shared" si="28"/>
        <v>16</v>
      </c>
      <c r="CT49" s="1">
        <v>48</v>
      </c>
      <c r="CU49">
        <f t="shared" si="40"/>
        <v>100</v>
      </c>
      <c r="CV49">
        <f>F49/MAX(F31:F78)*100</f>
        <v>38.149898717083055</v>
      </c>
      <c r="CW49">
        <f>E49/MAX(E31:E78)*100</f>
        <v>18.22133896410384</v>
      </c>
      <c r="CX49">
        <f>D49/MAX(D31:D78)*100</f>
        <v>45.652173913043477</v>
      </c>
      <c r="CY49">
        <f t="shared" si="17"/>
        <v>34.007803864743458</v>
      </c>
      <c r="CZ49" t="str">
        <f t="shared" si="16"/>
        <v>E-P+</v>
      </c>
    </row>
    <row r="50" spans="1:104" x14ac:dyDescent="0.3">
      <c r="A50" s="1" t="s">
        <v>7</v>
      </c>
      <c r="B50" s="1" t="s">
        <v>5</v>
      </c>
      <c r="C50" s="1" t="s">
        <v>10</v>
      </c>
      <c r="D50" s="1">
        <v>11</v>
      </c>
      <c r="E50" s="1">
        <v>827</v>
      </c>
      <c r="F50" s="1">
        <v>403</v>
      </c>
      <c r="G50" s="1" t="s">
        <v>60</v>
      </c>
      <c r="H50" s="1" t="s">
        <v>220</v>
      </c>
      <c r="I50" s="1">
        <v>39</v>
      </c>
      <c r="J50" s="1">
        <v>100</v>
      </c>
      <c r="K50" s="1">
        <f>RANK(J50,J31:J78)</f>
        <v>1</v>
      </c>
      <c r="L50" s="1">
        <v>48</v>
      </c>
      <c r="M50" s="1">
        <v>2</v>
      </c>
      <c r="N50" s="1" t="s">
        <v>347</v>
      </c>
      <c r="O50" s="1" t="s">
        <v>462</v>
      </c>
      <c r="P50">
        <v>90</v>
      </c>
      <c r="Q50" s="1">
        <f t="shared" si="14"/>
        <v>-10</v>
      </c>
      <c r="R50">
        <f>RANK(P50,P31:P78)</f>
        <v>21</v>
      </c>
      <c r="S50" s="1">
        <v>48</v>
      </c>
      <c r="T50" s="1">
        <f t="shared" si="15"/>
        <v>20</v>
      </c>
      <c r="U50">
        <v>3</v>
      </c>
      <c r="V50" t="s">
        <v>1341</v>
      </c>
      <c r="W50" t="s">
        <v>1422</v>
      </c>
      <c r="X50" s="1">
        <v>85</v>
      </c>
      <c r="Y50" s="1">
        <f t="shared" si="29"/>
        <v>-5</v>
      </c>
      <c r="Z50" s="1">
        <f>RANK(X50,X31:X78)</f>
        <v>34</v>
      </c>
      <c r="AA50" s="1">
        <v>48</v>
      </c>
      <c r="AB50" s="1">
        <f t="shared" si="30"/>
        <v>13</v>
      </c>
      <c r="AC50" s="1">
        <v>2</v>
      </c>
      <c r="AD50" s="1" t="s">
        <v>1193</v>
      </c>
      <c r="AE50" s="1" t="s">
        <v>1267</v>
      </c>
      <c r="AF50" s="1">
        <v>100</v>
      </c>
      <c r="AG50" s="1">
        <f t="shared" si="31"/>
        <v>15</v>
      </c>
      <c r="AH50" s="1">
        <f>RANK(AF50,AF31:AF78)</f>
        <v>1</v>
      </c>
      <c r="AI50" s="1">
        <v>48</v>
      </c>
      <c r="AJ50" s="1">
        <f t="shared" si="32"/>
        <v>-33</v>
      </c>
      <c r="AK50" s="1">
        <v>1</v>
      </c>
      <c r="AL50" s="1" t="s">
        <v>1080</v>
      </c>
      <c r="AM50" s="1" t="s">
        <v>1080</v>
      </c>
      <c r="AN50" s="1">
        <v>80</v>
      </c>
      <c r="AO50" s="1">
        <f t="shared" si="33"/>
        <v>-20</v>
      </c>
      <c r="AP50" s="1">
        <f>RANK(AN50,AN31:AN78)</f>
        <v>29</v>
      </c>
      <c r="AQ50" s="1">
        <v>48</v>
      </c>
      <c r="AR50" s="1">
        <f t="shared" si="34"/>
        <v>28</v>
      </c>
      <c r="AS50" s="1">
        <v>5</v>
      </c>
      <c r="AT50" s="1" t="s">
        <v>961</v>
      </c>
      <c r="AU50" s="1" t="s">
        <v>1019</v>
      </c>
      <c r="AV50" s="1">
        <v>80</v>
      </c>
      <c r="AW50" s="1">
        <f t="shared" si="35"/>
        <v>0</v>
      </c>
      <c r="AX50" s="1">
        <f>RANK(AV50,AV31:AV78)</f>
        <v>26</v>
      </c>
      <c r="AY50" s="1">
        <v>48</v>
      </c>
      <c r="AZ50" s="1">
        <f t="shared" si="36"/>
        <v>-3</v>
      </c>
      <c r="BA50" s="1">
        <v>3</v>
      </c>
      <c r="BB50" s="1" t="s">
        <v>872</v>
      </c>
      <c r="BC50" s="1" t="s">
        <v>914</v>
      </c>
      <c r="BD50" s="1">
        <v>75</v>
      </c>
      <c r="BE50" s="1">
        <f t="shared" si="19"/>
        <v>-5</v>
      </c>
      <c r="BF50" s="1">
        <f>RANK(BD50,BD31:BD78)</f>
        <v>32</v>
      </c>
      <c r="BG50" s="1">
        <v>48</v>
      </c>
      <c r="BH50" s="1">
        <f t="shared" si="20"/>
        <v>6</v>
      </c>
      <c r="BI50" s="1">
        <v>1</v>
      </c>
      <c r="BJ50" s="1" t="s">
        <v>794</v>
      </c>
      <c r="BK50" s="1" t="s">
        <v>794</v>
      </c>
      <c r="BL50" s="1">
        <v>75</v>
      </c>
      <c r="BM50" s="1">
        <f t="shared" si="21"/>
        <v>0</v>
      </c>
      <c r="BN50" s="1">
        <f>RANK(BL50,BL31:BL78)</f>
        <v>30</v>
      </c>
      <c r="BO50" s="1">
        <v>48</v>
      </c>
      <c r="BP50" s="1">
        <f t="shared" si="22"/>
        <v>-2</v>
      </c>
      <c r="BQ50" s="1">
        <v>1</v>
      </c>
      <c r="BR50" s="1" t="s">
        <v>726</v>
      </c>
      <c r="BS50" s="1" t="s">
        <v>726</v>
      </c>
      <c r="BT50" s="1">
        <v>70</v>
      </c>
      <c r="BU50" s="1">
        <f t="shared" si="23"/>
        <v>-5</v>
      </c>
      <c r="BV50" s="1">
        <f>RANK(BT50,BT31:BT78)</f>
        <v>30</v>
      </c>
      <c r="BW50" s="1">
        <v>48</v>
      </c>
      <c r="BX50" s="1">
        <f t="shared" si="24"/>
        <v>0</v>
      </c>
      <c r="BY50" s="1">
        <v>5</v>
      </c>
      <c r="BZ50" s="1" t="s">
        <v>656</v>
      </c>
      <c r="CA50" s="1" t="s">
        <v>692</v>
      </c>
      <c r="CB50" s="1">
        <v>90</v>
      </c>
      <c r="CC50" s="1">
        <f t="shared" si="37"/>
        <v>20</v>
      </c>
      <c r="CD50" s="1">
        <f>RANK(CB50,CB31:CB78)</f>
        <v>8</v>
      </c>
      <c r="CE50" s="1">
        <v>48</v>
      </c>
      <c r="CF50" s="1">
        <f t="shared" si="38"/>
        <v>-22</v>
      </c>
      <c r="CG50" s="1">
        <v>15</v>
      </c>
      <c r="CH50" s="1" t="s">
        <v>587</v>
      </c>
      <c r="CI50" s="1" t="s">
        <v>618</v>
      </c>
      <c r="CJ50" s="1">
        <v>83.33</v>
      </c>
      <c r="CK50" s="1">
        <f t="shared" si="25"/>
        <v>-6.6700000000000017</v>
      </c>
      <c r="CL50" s="1">
        <f>RANK(CJ50,CJ31:CJ78)</f>
        <v>7</v>
      </c>
      <c r="CM50" s="1">
        <v>48</v>
      </c>
      <c r="CN50" s="1">
        <f t="shared" si="26"/>
        <v>-1</v>
      </c>
      <c r="CO50" s="1">
        <v>1</v>
      </c>
      <c r="CP50" s="1" t="s">
        <v>535</v>
      </c>
      <c r="CQ50" s="1" t="s">
        <v>535</v>
      </c>
      <c r="CR50">
        <f t="shared" si="27"/>
        <v>84.393636363636361</v>
      </c>
      <c r="CS50">
        <f t="shared" si="28"/>
        <v>20</v>
      </c>
      <c r="CT50" s="1">
        <v>48</v>
      </c>
      <c r="CU50">
        <f t="shared" si="40"/>
        <v>100</v>
      </c>
      <c r="CV50">
        <f>F50/MAX(F31:F78)*100</f>
        <v>27.211343686698175</v>
      </c>
      <c r="CW50">
        <f>E50/MAX(E31:E78)*100</f>
        <v>10.272015898646131</v>
      </c>
      <c r="CX50">
        <f>D50/MAX(D31:D78)*100</f>
        <v>23.913043478260871</v>
      </c>
      <c r="CY50">
        <f t="shared" si="17"/>
        <v>20.465467687868394</v>
      </c>
      <c r="CZ50" t="str">
        <f t="shared" si="16"/>
        <v>E-P+</v>
      </c>
    </row>
    <row r="51" spans="1:104" x14ac:dyDescent="0.3">
      <c r="A51" s="1" t="s">
        <v>7</v>
      </c>
      <c r="B51" s="1" t="s">
        <v>5</v>
      </c>
      <c r="C51" s="1" t="s">
        <v>10</v>
      </c>
      <c r="D51" s="1">
        <v>27</v>
      </c>
      <c r="E51" s="1">
        <v>3339</v>
      </c>
      <c r="F51" s="1">
        <v>535</v>
      </c>
      <c r="G51" s="1" t="s">
        <v>61</v>
      </c>
      <c r="H51" s="1" t="s">
        <v>221</v>
      </c>
      <c r="I51" s="1">
        <v>29</v>
      </c>
      <c r="J51" s="1">
        <v>100</v>
      </c>
      <c r="K51" s="1">
        <f>RANK(J51,J31:J78)</f>
        <v>1</v>
      </c>
      <c r="L51" s="1">
        <v>48</v>
      </c>
      <c r="M51" s="1">
        <v>2</v>
      </c>
      <c r="N51" s="1" t="s">
        <v>348</v>
      </c>
      <c r="O51" s="1" t="s">
        <v>463</v>
      </c>
      <c r="P51">
        <v>100</v>
      </c>
      <c r="Q51" s="1">
        <f t="shared" si="14"/>
        <v>0</v>
      </c>
      <c r="R51">
        <f>RANK(P51,P31:P78)</f>
        <v>1</v>
      </c>
      <c r="S51" s="1">
        <v>48</v>
      </c>
      <c r="T51" s="1">
        <f t="shared" si="15"/>
        <v>0</v>
      </c>
      <c r="U51">
        <v>4</v>
      </c>
      <c r="V51" t="s">
        <v>1342</v>
      </c>
      <c r="W51" t="s">
        <v>1423</v>
      </c>
      <c r="X51" s="1">
        <v>100</v>
      </c>
      <c r="Y51" s="1">
        <f t="shared" si="29"/>
        <v>0</v>
      </c>
      <c r="Z51" s="1">
        <f>RANK(X51,X31:X78)</f>
        <v>1</v>
      </c>
      <c r="AA51" s="1">
        <v>48</v>
      </c>
      <c r="AB51" s="1">
        <f t="shared" si="30"/>
        <v>0</v>
      </c>
      <c r="AC51" s="1">
        <v>4</v>
      </c>
      <c r="AD51" s="1" t="s">
        <v>1194</v>
      </c>
      <c r="AE51" s="1" t="s">
        <v>1268</v>
      </c>
      <c r="AF51" s="1">
        <v>100</v>
      </c>
      <c r="AG51" s="1">
        <f t="shared" si="31"/>
        <v>0</v>
      </c>
      <c r="AH51" s="1">
        <f>RANK(AF51,AF31:AF78)</f>
        <v>1</v>
      </c>
      <c r="AI51" s="1">
        <v>48</v>
      </c>
      <c r="AJ51" s="1">
        <f t="shared" si="32"/>
        <v>0</v>
      </c>
      <c r="AK51" s="1">
        <v>2</v>
      </c>
      <c r="AL51" s="1" t="s">
        <v>1081</v>
      </c>
      <c r="AM51" s="1" t="s">
        <v>1133</v>
      </c>
      <c r="AN51" s="1">
        <v>100</v>
      </c>
      <c r="AO51" s="1">
        <f t="shared" si="33"/>
        <v>0</v>
      </c>
      <c r="AP51" s="1">
        <f>RANK(AN51,AN31:AN78)</f>
        <v>1</v>
      </c>
      <c r="AQ51" s="1">
        <v>48</v>
      </c>
      <c r="AR51" s="1">
        <f t="shared" si="34"/>
        <v>0</v>
      </c>
      <c r="AS51" s="1">
        <v>3</v>
      </c>
      <c r="AT51" s="1" t="s">
        <v>962</v>
      </c>
      <c r="AU51" s="1" t="s">
        <v>1020</v>
      </c>
      <c r="AV51" s="1">
        <v>100</v>
      </c>
      <c r="AW51" s="1">
        <f t="shared" si="35"/>
        <v>0</v>
      </c>
      <c r="AX51" s="1">
        <f>RANK(AV51,AV31:AV78)</f>
        <v>1</v>
      </c>
      <c r="AY51" s="1">
        <v>48</v>
      </c>
      <c r="AZ51" s="1">
        <f t="shared" si="36"/>
        <v>0</v>
      </c>
      <c r="BA51" s="1">
        <v>1</v>
      </c>
      <c r="BB51" s="1" t="s">
        <v>873</v>
      </c>
      <c r="BC51" s="1" t="s">
        <v>873</v>
      </c>
      <c r="BD51" s="1">
        <v>100</v>
      </c>
      <c r="BE51" s="1">
        <f t="shared" si="19"/>
        <v>0</v>
      </c>
      <c r="BF51" s="1">
        <f>RANK(BD51,BD31:BD78)</f>
        <v>1</v>
      </c>
      <c r="BG51" s="1">
        <v>48</v>
      </c>
      <c r="BH51" s="1">
        <f t="shared" si="20"/>
        <v>0</v>
      </c>
      <c r="BI51" s="1">
        <v>4</v>
      </c>
      <c r="BJ51" s="1" t="s">
        <v>795</v>
      </c>
      <c r="BK51" s="1" t="s">
        <v>831</v>
      </c>
      <c r="BL51" s="1">
        <v>70</v>
      </c>
      <c r="BM51" s="1">
        <f t="shared" si="21"/>
        <v>-30</v>
      </c>
      <c r="BN51" s="1">
        <f>RANK(BL51,BL31:BL78)</f>
        <v>42</v>
      </c>
      <c r="BO51" s="1">
        <v>48</v>
      </c>
      <c r="BP51" s="1">
        <f t="shared" si="22"/>
        <v>41</v>
      </c>
      <c r="BQ51" s="1">
        <v>4</v>
      </c>
      <c r="BR51" s="1" t="s">
        <v>727</v>
      </c>
      <c r="BS51" s="1" t="s">
        <v>761</v>
      </c>
      <c r="BT51" s="1">
        <v>90</v>
      </c>
      <c r="BU51" s="1">
        <f t="shared" si="23"/>
        <v>20</v>
      </c>
      <c r="BV51" s="1">
        <f>RANK(BT51,BT31:BT78)</f>
        <v>9</v>
      </c>
      <c r="BW51" s="1">
        <v>48</v>
      </c>
      <c r="BX51" s="1">
        <f t="shared" si="24"/>
        <v>-33</v>
      </c>
      <c r="BY51" s="1">
        <v>2</v>
      </c>
      <c r="BZ51" s="1" t="s">
        <v>657</v>
      </c>
      <c r="CA51" s="1" t="s">
        <v>693</v>
      </c>
      <c r="CB51" s="1">
        <v>90</v>
      </c>
      <c r="CC51" s="1">
        <f t="shared" si="37"/>
        <v>0</v>
      </c>
      <c r="CD51" s="1">
        <f>RANK(CB51,CB31:CB78)</f>
        <v>8</v>
      </c>
      <c r="CE51" s="1">
        <v>48</v>
      </c>
      <c r="CF51" s="1">
        <f t="shared" si="38"/>
        <v>-1</v>
      </c>
      <c r="CG51" s="1">
        <v>1</v>
      </c>
      <c r="CH51" s="1" t="s">
        <v>588</v>
      </c>
      <c r="CI51" s="1" t="s">
        <v>588</v>
      </c>
      <c r="CJ51" s="1">
        <v>90</v>
      </c>
      <c r="CK51" s="1">
        <f t="shared" si="25"/>
        <v>0</v>
      </c>
      <c r="CL51" s="1">
        <f>RANK(CJ51,CJ31:CJ78)</f>
        <v>2</v>
      </c>
      <c r="CM51" s="1">
        <v>48</v>
      </c>
      <c r="CN51" s="1">
        <f t="shared" si="26"/>
        <v>-6</v>
      </c>
      <c r="CO51" s="1">
        <v>1</v>
      </c>
      <c r="CP51" s="1" t="s">
        <v>536</v>
      </c>
      <c r="CQ51" s="1" t="s">
        <v>536</v>
      </c>
      <c r="CR51">
        <f t="shared" si="27"/>
        <v>94.545454545454547</v>
      </c>
      <c r="CS51">
        <f t="shared" si="28"/>
        <v>6</v>
      </c>
      <c r="CT51" s="1">
        <v>48</v>
      </c>
      <c r="CU51">
        <f t="shared" si="40"/>
        <v>100</v>
      </c>
      <c r="CV51">
        <f>F51/MAX(F31:F78)*100</f>
        <v>36.124240378122892</v>
      </c>
      <c r="CW51">
        <f>E51/MAX(E31:E78)*100</f>
        <v>41.473108930567633</v>
      </c>
      <c r="CX51">
        <f>D51/MAX(D31:D78)*100</f>
        <v>58.695652173913047</v>
      </c>
      <c r="CY51">
        <f t="shared" si="17"/>
        <v>45.431000494201193</v>
      </c>
      <c r="CZ51" t="str">
        <f t="shared" si="16"/>
        <v>E-P+</v>
      </c>
    </row>
    <row r="52" spans="1:104" x14ac:dyDescent="0.3">
      <c r="A52" s="1" t="s">
        <v>7</v>
      </c>
      <c r="B52" s="1" t="s">
        <v>5</v>
      </c>
      <c r="C52" s="1" t="s">
        <v>10</v>
      </c>
      <c r="D52" s="1">
        <v>12</v>
      </c>
      <c r="E52" s="1">
        <v>1266</v>
      </c>
      <c r="F52" s="1">
        <v>436</v>
      </c>
      <c r="G52" s="1" t="s">
        <v>62</v>
      </c>
      <c r="H52" s="1" t="s">
        <v>222</v>
      </c>
      <c r="I52" s="1">
        <v>15</v>
      </c>
      <c r="J52" s="1">
        <v>100</v>
      </c>
      <c r="K52" s="1">
        <f>RANK(J52,J31:J78)</f>
        <v>1</v>
      </c>
      <c r="L52" s="1">
        <v>48</v>
      </c>
      <c r="M52" s="1">
        <v>2</v>
      </c>
      <c r="N52" s="1" t="s">
        <v>349</v>
      </c>
      <c r="O52" s="1" t="s">
        <v>464</v>
      </c>
      <c r="P52">
        <v>100</v>
      </c>
      <c r="Q52" s="1">
        <f t="shared" si="14"/>
        <v>0</v>
      </c>
      <c r="R52">
        <f>RANK(P52,P31:P78)</f>
        <v>1</v>
      </c>
      <c r="S52" s="1">
        <v>48</v>
      </c>
      <c r="T52" s="1">
        <f t="shared" si="15"/>
        <v>0</v>
      </c>
      <c r="U52">
        <v>1</v>
      </c>
      <c r="V52" t="s">
        <v>1343</v>
      </c>
      <c r="W52" t="s">
        <v>1343</v>
      </c>
      <c r="X52" s="1">
        <v>90</v>
      </c>
      <c r="Y52" s="1">
        <f t="shared" si="29"/>
        <v>-10</v>
      </c>
      <c r="Z52" s="1">
        <f>RANK(X52,X31:X78)</f>
        <v>21</v>
      </c>
      <c r="AA52" s="1">
        <v>48</v>
      </c>
      <c r="AB52" s="1">
        <f t="shared" si="30"/>
        <v>20</v>
      </c>
      <c r="AC52" s="1">
        <v>2</v>
      </c>
      <c r="AD52" s="1" t="s">
        <v>1195</v>
      </c>
      <c r="AE52" s="1" t="s">
        <v>1269</v>
      </c>
      <c r="AF52" s="1">
        <v>80</v>
      </c>
      <c r="AG52" s="1">
        <f t="shared" si="31"/>
        <v>-10</v>
      </c>
      <c r="AH52" s="1">
        <f>RANK(AF52,AF31:AF78)</f>
        <v>27</v>
      </c>
      <c r="AI52" s="1">
        <v>48</v>
      </c>
      <c r="AJ52" s="1">
        <f t="shared" si="32"/>
        <v>6</v>
      </c>
      <c r="AK52" s="1">
        <v>1</v>
      </c>
      <c r="AL52" s="1" t="s">
        <v>1082</v>
      </c>
      <c r="AM52" s="1" t="s">
        <v>1082</v>
      </c>
      <c r="AN52" s="1">
        <v>70</v>
      </c>
      <c r="AO52" s="1">
        <f t="shared" si="33"/>
        <v>-10</v>
      </c>
      <c r="AP52" s="1">
        <f>RANK(AN52,AN31:AN78)</f>
        <v>39</v>
      </c>
      <c r="AQ52" s="1">
        <v>48</v>
      </c>
      <c r="AR52" s="1">
        <f t="shared" si="34"/>
        <v>12</v>
      </c>
      <c r="AS52" s="1">
        <v>2</v>
      </c>
      <c r="AT52" s="1" t="s">
        <v>963</v>
      </c>
      <c r="AU52" s="1" t="s">
        <v>1021</v>
      </c>
      <c r="AV52" s="1">
        <v>100</v>
      </c>
      <c r="AW52" s="1">
        <f t="shared" si="35"/>
        <v>30</v>
      </c>
      <c r="AX52" s="1">
        <f>RANK(AV52,AV31:AV78)</f>
        <v>1</v>
      </c>
      <c r="AY52" s="1">
        <v>48</v>
      </c>
      <c r="AZ52" s="1">
        <f t="shared" si="36"/>
        <v>-38</v>
      </c>
      <c r="BA52" s="1">
        <v>1</v>
      </c>
      <c r="BB52" s="1" t="s">
        <v>874</v>
      </c>
      <c r="BC52" s="1" t="s">
        <v>874</v>
      </c>
      <c r="BD52" s="1">
        <v>75</v>
      </c>
      <c r="BE52" s="1">
        <f t="shared" si="19"/>
        <v>-25</v>
      </c>
      <c r="BF52" s="1">
        <f>RANK(BD52,BD31:BD78)</f>
        <v>32</v>
      </c>
      <c r="BG52" s="1">
        <v>48</v>
      </c>
      <c r="BH52" s="1">
        <f t="shared" si="20"/>
        <v>31</v>
      </c>
      <c r="BI52" s="1">
        <v>1</v>
      </c>
      <c r="BJ52" s="1" t="s">
        <v>796</v>
      </c>
      <c r="BK52" s="1" t="s">
        <v>832</v>
      </c>
      <c r="BL52" s="1">
        <v>75</v>
      </c>
      <c r="BM52" s="1">
        <f t="shared" si="21"/>
        <v>0</v>
      </c>
      <c r="BN52" s="1">
        <f>RANK(BL52,BL31:BL78)</f>
        <v>30</v>
      </c>
      <c r="BO52" s="1">
        <v>48</v>
      </c>
      <c r="BP52" s="1">
        <f t="shared" si="22"/>
        <v>-2</v>
      </c>
      <c r="BQ52" s="1">
        <v>2</v>
      </c>
      <c r="BR52" s="1" t="s">
        <v>728</v>
      </c>
      <c r="BS52" s="1" t="s">
        <v>762</v>
      </c>
      <c r="BT52" s="1">
        <v>80</v>
      </c>
      <c r="BU52" s="1">
        <f t="shared" si="23"/>
        <v>5</v>
      </c>
      <c r="BV52" s="1">
        <f>RANK(BT52,BT31:BT78)</f>
        <v>15</v>
      </c>
      <c r="BW52" s="1">
        <v>48</v>
      </c>
      <c r="BX52" s="1">
        <f t="shared" si="24"/>
        <v>-15</v>
      </c>
      <c r="BY52" s="1">
        <v>1</v>
      </c>
      <c r="BZ52" s="1" t="s">
        <v>658</v>
      </c>
      <c r="CA52" s="1" t="s">
        <v>658</v>
      </c>
      <c r="CB52" s="1">
        <v>65</v>
      </c>
      <c r="CC52" s="1">
        <f t="shared" si="37"/>
        <v>-15</v>
      </c>
      <c r="CD52" s="1">
        <f>RANK(CB52,CB31:CB78)</f>
        <v>36</v>
      </c>
      <c r="CE52" s="1">
        <v>48</v>
      </c>
      <c r="CF52" s="1">
        <f t="shared" si="38"/>
        <v>21</v>
      </c>
      <c r="CG52" s="1">
        <v>1</v>
      </c>
      <c r="CH52" s="1" t="s">
        <v>589</v>
      </c>
      <c r="CI52" s="1" t="s">
        <v>589</v>
      </c>
      <c r="CJ52" s="1">
        <v>73.33</v>
      </c>
      <c r="CK52" s="1">
        <f t="shared" si="25"/>
        <v>8.3299999999999983</v>
      </c>
      <c r="CL52" s="1">
        <f>RANK(CJ52,CJ31:CJ78)</f>
        <v>29</v>
      </c>
      <c r="CM52" s="1">
        <v>48</v>
      </c>
      <c r="CN52" s="1">
        <f t="shared" si="26"/>
        <v>-7</v>
      </c>
      <c r="CO52" s="1">
        <v>1</v>
      </c>
      <c r="CP52" s="1" t="s">
        <v>537</v>
      </c>
      <c r="CQ52" s="1" t="s">
        <v>537</v>
      </c>
      <c r="CR52">
        <f t="shared" si="27"/>
        <v>82.575454545454548</v>
      </c>
      <c r="CS52">
        <f t="shared" si="28"/>
        <v>21</v>
      </c>
      <c r="CT52" s="1">
        <v>48</v>
      </c>
      <c r="CU52">
        <f t="shared" si="40"/>
        <v>100</v>
      </c>
      <c r="CV52">
        <f>F52/MAX(F31:F78)*100</f>
        <v>29.439567859554355</v>
      </c>
      <c r="CW52">
        <f>E52/MAX(E31:E78)*100</f>
        <v>15.724754688858528</v>
      </c>
      <c r="CX52">
        <f>D52/MAX(D31:D78)*100</f>
        <v>26.086956521739129</v>
      </c>
      <c r="CY52">
        <f t="shared" si="17"/>
        <v>23.750426356717337</v>
      </c>
      <c r="CZ52" t="str">
        <f t="shared" si="16"/>
        <v>E-P+</v>
      </c>
    </row>
    <row r="53" spans="1:104" x14ac:dyDescent="0.3">
      <c r="A53" s="1" t="s">
        <v>7</v>
      </c>
      <c r="B53" s="1" t="s">
        <v>5</v>
      </c>
      <c r="C53" s="1" t="s">
        <v>10</v>
      </c>
      <c r="D53" s="1">
        <v>31</v>
      </c>
      <c r="E53" s="1">
        <v>1297</v>
      </c>
      <c r="F53" s="1">
        <v>470</v>
      </c>
      <c r="G53" s="1" t="s">
        <v>63</v>
      </c>
      <c r="H53" s="1" t="s">
        <v>223</v>
      </c>
      <c r="I53" s="1">
        <v>11</v>
      </c>
      <c r="J53" s="1">
        <v>83.33</v>
      </c>
      <c r="K53" s="1">
        <f>RANK(J53,J31:J78)</f>
        <v>30</v>
      </c>
      <c r="L53" s="1">
        <v>48</v>
      </c>
      <c r="M53" s="1">
        <v>1</v>
      </c>
      <c r="N53" s="1" t="s">
        <v>350</v>
      </c>
      <c r="O53" s="1" t="s">
        <v>350</v>
      </c>
      <c r="P53">
        <v>80</v>
      </c>
      <c r="Q53" s="1">
        <f t="shared" si="14"/>
        <v>-3.3299999999999983</v>
      </c>
      <c r="R53">
        <f>RANK(P53,P31:P78)</f>
        <v>30</v>
      </c>
      <c r="S53" s="1">
        <v>48</v>
      </c>
      <c r="T53" s="1">
        <f t="shared" si="15"/>
        <v>0</v>
      </c>
      <c r="U53">
        <v>1</v>
      </c>
      <c r="V53" t="s">
        <v>1344</v>
      </c>
      <c r="W53" t="s">
        <v>1344</v>
      </c>
      <c r="X53" s="1">
        <v>90</v>
      </c>
      <c r="Y53" s="1">
        <f t="shared" si="29"/>
        <v>10</v>
      </c>
      <c r="Z53" s="1">
        <f>RANK(X53,X31:X78)</f>
        <v>21</v>
      </c>
      <c r="AA53" s="1">
        <v>48</v>
      </c>
      <c r="AB53" s="1">
        <f t="shared" si="30"/>
        <v>-9</v>
      </c>
      <c r="AC53" s="1">
        <v>1</v>
      </c>
      <c r="AD53" s="1" t="s">
        <v>1196</v>
      </c>
      <c r="AE53" s="1" t="s">
        <v>1196</v>
      </c>
      <c r="AF53" s="1">
        <v>80</v>
      </c>
      <c r="AG53" s="1">
        <f t="shared" si="31"/>
        <v>-10</v>
      </c>
      <c r="AH53" s="1">
        <f>RANK(AF53,AF31:AF78)</f>
        <v>27</v>
      </c>
      <c r="AI53" s="1">
        <v>48</v>
      </c>
      <c r="AJ53" s="1">
        <f t="shared" si="32"/>
        <v>6</v>
      </c>
      <c r="AK53" s="1">
        <v>1</v>
      </c>
      <c r="AL53" s="1" t="s">
        <v>1083</v>
      </c>
      <c r="AM53" s="1" t="s">
        <v>1083</v>
      </c>
      <c r="AN53" s="1">
        <v>85</v>
      </c>
      <c r="AO53" s="1">
        <f t="shared" si="33"/>
        <v>5</v>
      </c>
      <c r="AP53" s="1">
        <f>RANK(AN53,AN31:AN78)</f>
        <v>26</v>
      </c>
      <c r="AQ53" s="1">
        <v>48</v>
      </c>
      <c r="AR53" s="1">
        <f t="shared" si="34"/>
        <v>-1</v>
      </c>
      <c r="AS53" s="1">
        <v>1</v>
      </c>
      <c r="AT53" s="1" t="s">
        <v>964</v>
      </c>
      <c r="AU53" s="1" t="s">
        <v>1022</v>
      </c>
      <c r="AV53" s="1">
        <v>90</v>
      </c>
      <c r="AW53" s="1">
        <f t="shared" si="35"/>
        <v>5</v>
      </c>
      <c r="AX53" s="1">
        <f>RANK(AV53,AV31:AV78)</f>
        <v>14</v>
      </c>
      <c r="AY53" s="1">
        <v>48</v>
      </c>
      <c r="AZ53" s="1">
        <f t="shared" si="36"/>
        <v>-12</v>
      </c>
      <c r="BA53" s="1">
        <v>1</v>
      </c>
      <c r="BB53" s="1" t="s">
        <v>875</v>
      </c>
      <c r="BC53" s="1" t="s">
        <v>875</v>
      </c>
      <c r="BD53" s="1">
        <v>95</v>
      </c>
      <c r="BE53" s="1">
        <f t="shared" si="19"/>
        <v>5</v>
      </c>
      <c r="BF53" s="1">
        <f>RANK(BD53,BD31:BD78)</f>
        <v>12</v>
      </c>
      <c r="BG53" s="1">
        <v>48</v>
      </c>
      <c r="BH53" s="1">
        <f t="shared" si="20"/>
        <v>-2</v>
      </c>
      <c r="BI53" s="1">
        <v>1</v>
      </c>
      <c r="BJ53" s="1" t="s">
        <v>797</v>
      </c>
      <c r="BK53" s="1" t="s">
        <v>797</v>
      </c>
      <c r="BL53" s="1">
        <v>95</v>
      </c>
      <c r="BM53" s="1">
        <f t="shared" si="21"/>
        <v>0</v>
      </c>
      <c r="BN53" s="1">
        <f>RANK(BL53,BL31:BL78)</f>
        <v>10</v>
      </c>
      <c r="BO53" s="1">
        <v>48</v>
      </c>
      <c r="BP53" s="1">
        <f t="shared" si="22"/>
        <v>-2</v>
      </c>
      <c r="BQ53" s="1">
        <v>1</v>
      </c>
      <c r="BR53" s="1" t="s">
        <v>729</v>
      </c>
      <c r="BS53" s="1" t="s">
        <v>729</v>
      </c>
      <c r="BT53" s="1">
        <v>70</v>
      </c>
      <c r="BU53" s="1">
        <f t="shared" si="23"/>
        <v>-25</v>
      </c>
      <c r="BV53" s="1">
        <f>RANK(BT53,BT31:BT78)</f>
        <v>30</v>
      </c>
      <c r="BW53" s="1">
        <v>48</v>
      </c>
      <c r="BX53" s="1">
        <f t="shared" si="24"/>
        <v>20</v>
      </c>
      <c r="BY53" s="1">
        <v>1</v>
      </c>
      <c r="BZ53" s="1" t="s">
        <v>659</v>
      </c>
      <c r="CA53" s="1" t="s">
        <v>659</v>
      </c>
      <c r="CB53" s="1">
        <v>60</v>
      </c>
      <c r="CC53" s="1">
        <f t="shared" si="37"/>
        <v>-10</v>
      </c>
      <c r="CD53" s="1">
        <f>RANK(CB53,CB31:CB78)</f>
        <v>38</v>
      </c>
      <c r="CE53" s="1">
        <v>48</v>
      </c>
      <c r="CF53" s="1">
        <f t="shared" si="38"/>
        <v>8</v>
      </c>
      <c r="CG53" s="1">
        <v>1</v>
      </c>
      <c r="CH53" s="1" t="s">
        <v>590</v>
      </c>
      <c r="CI53" s="1" t="s">
        <v>590</v>
      </c>
      <c r="CJ53" s="1">
        <v>60</v>
      </c>
      <c r="CK53" s="1">
        <f t="shared" si="25"/>
        <v>0</v>
      </c>
      <c r="CL53" s="1">
        <f>RANK(CJ53,CJ31:CJ78)</f>
        <v>42</v>
      </c>
      <c r="CM53" s="1">
        <v>48</v>
      </c>
      <c r="CN53" s="1">
        <f t="shared" si="26"/>
        <v>4</v>
      </c>
      <c r="CO53" s="1">
        <v>1</v>
      </c>
      <c r="CP53" s="1" t="s">
        <v>538</v>
      </c>
      <c r="CQ53" s="1" t="s">
        <v>538</v>
      </c>
      <c r="CR53">
        <f t="shared" si="27"/>
        <v>80.757272727272721</v>
      </c>
      <c r="CS53">
        <f t="shared" si="28"/>
        <v>25</v>
      </c>
      <c r="CT53" s="1">
        <v>48</v>
      </c>
      <c r="CU53">
        <f t="shared" si="40"/>
        <v>100</v>
      </c>
      <c r="CV53">
        <f>F53/MAX(F31:F78)*100</f>
        <v>31.735313977042541</v>
      </c>
      <c r="CW53">
        <f>E53/MAX(E31:E78)*100</f>
        <v>16.109800024841633</v>
      </c>
      <c r="CX53">
        <f>D53/MAX(D31:D78)*100</f>
        <v>67.391304347826093</v>
      </c>
      <c r="CY53">
        <f t="shared" si="17"/>
        <v>38.412139449903421</v>
      </c>
      <c r="CZ53" t="str">
        <f t="shared" si="16"/>
        <v>E-P+</v>
      </c>
    </row>
    <row r="54" spans="1:104" x14ac:dyDescent="0.3">
      <c r="A54" s="1" t="s">
        <v>7</v>
      </c>
      <c r="B54" s="1" t="s">
        <v>5</v>
      </c>
      <c r="C54" s="1" t="s">
        <v>10</v>
      </c>
      <c r="D54" s="1">
        <v>15</v>
      </c>
      <c r="E54" s="1">
        <v>1281</v>
      </c>
      <c r="F54" s="1">
        <v>404</v>
      </c>
      <c r="G54" s="1" t="s">
        <v>64</v>
      </c>
      <c r="H54" s="1" t="s">
        <v>224</v>
      </c>
      <c r="I54" s="1">
        <v>19</v>
      </c>
      <c r="J54" s="1">
        <v>100</v>
      </c>
      <c r="K54" s="1">
        <f>RANK(J54,J31:J78)</f>
        <v>1</v>
      </c>
      <c r="L54" s="1">
        <v>48</v>
      </c>
      <c r="M54" s="1">
        <v>2</v>
      </c>
      <c r="N54" s="1" t="s">
        <v>351</v>
      </c>
      <c r="O54" s="1" t="s">
        <v>465</v>
      </c>
      <c r="P54">
        <v>100</v>
      </c>
      <c r="Q54" s="1">
        <f t="shared" si="14"/>
        <v>0</v>
      </c>
      <c r="R54">
        <f>RANK(P54,P31:P78)</f>
        <v>1</v>
      </c>
      <c r="S54" s="1">
        <v>48</v>
      </c>
      <c r="T54" s="1">
        <f t="shared" si="15"/>
        <v>0</v>
      </c>
      <c r="U54">
        <v>1</v>
      </c>
      <c r="V54" t="s">
        <v>1345</v>
      </c>
      <c r="W54" t="s">
        <v>1345</v>
      </c>
      <c r="X54" s="1">
        <v>100</v>
      </c>
      <c r="Y54" s="1">
        <f t="shared" si="29"/>
        <v>0</v>
      </c>
      <c r="Z54" s="1">
        <f>RANK(X54,X31:X78)</f>
        <v>1</v>
      </c>
      <c r="AA54" s="1">
        <v>48</v>
      </c>
      <c r="AB54" s="1">
        <f t="shared" si="30"/>
        <v>0</v>
      </c>
      <c r="AC54" s="1">
        <v>2</v>
      </c>
      <c r="AD54" s="1" t="s">
        <v>1197</v>
      </c>
      <c r="AE54" s="1" t="s">
        <v>1270</v>
      </c>
      <c r="AF54" s="1">
        <v>100</v>
      </c>
      <c r="AG54" s="1">
        <f t="shared" si="31"/>
        <v>0</v>
      </c>
      <c r="AH54" s="1">
        <f>RANK(AF54,AF31:AF78)</f>
        <v>1</v>
      </c>
      <c r="AI54" s="1">
        <v>48</v>
      </c>
      <c r="AJ54" s="1">
        <f t="shared" si="32"/>
        <v>0</v>
      </c>
      <c r="AK54" s="1">
        <v>2</v>
      </c>
      <c r="AL54" s="1" t="s">
        <v>1084</v>
      </c>
      <c r="AM54" s="1" t="s">
        <v>1134</v>
      </c>
      <c r="AN54" s="1">
        <v>90</v>
      </c>
      <c r="AO54" s="1">
        <f t="shared" si="33"/>
        <v>-10</v>
      </c>
      <c r="AP54" s="1">
        <f>RANK(AN54,AN31:AN78)</f>
        <v>16</v>
      </c>
      <c r="AQ54" s="1">
        <v>48</v>
      </c>
      <c r="AR54" s="1">
        <f t="shared" si="34"/>
        <v>15</v>
      </c>
      <c r="AS54" s="1">
        <v>1</v>
      </c>
      <c r="AT54" s="1" t="s">
        <v>965</v>
      </c>
      <c r="AU54" s="1" t="s">
        <v>965</v>
      </c>
      <c r="AV54" s="1">
        <v>90</v>
      </c>
      <c r="AW54" s="1">
        <f t="shared" si="35"/>
        <v>0</v>
      </c>
      <c r="AX54" s="1">
        <f>RANK(AV54,AV31:AV78)</f>
        <v>14</v>
      </c>
      <c r="AY54" s="1">
        <v>48</v>
      </c>
      <c r="AZ54" s="1">
        <f t="shared" si="36"/>
        <v>-2</v>
      </c>
      <c r="BA54" s="1">
        <v>2</v>
      </c>
      <c r="BB54" s="1" t="s">
        <v>876</v>
      </c>
      <c r="BC54" s="1" t="s">
        <v>915</v>
      </c>
      <c r="BD54" s="1">
        <v>85</v>
      </c>
      <c r="BE54" s="1">
        <f t="shared" si="19"/>
        <v>-5</v>
      </c>
      <c r="BF54" s="1">
        <f>RANK(BD54,BD31:BD78)</f>
        <v>23</v>
      </c>
      <c r="BG54" s="1">
        <v>48</v>
      </c>
      <c r="BH54" s="1">
        <f t="shared" si="20"/>
        <v>9</v>
      </c>
      <c r="BI54" s="1">
        <v>1</v>
      </c>
      <c r="BJ54" s="1" t="s">
        <v>798</v>
      </c>
      <c r="BK54" s="1" t="s">
        <v>798</v>
      </c>
      <c r="BL54" s="1">
        <v>80</v>
      </c>
      <c r="BM54" s="1">
        <f t="shared" si="21"/>
        <v>-5</v>
      </c>
      <c r="BN54" s="1">
        <f>RANK(BL54,BL31:BL78)</f>
        <v>22</v>
      </c>
      <c r="BO54" s="1">
        <v>48</v>
      </c>
      <c r="BP54" s="1">
        <f t="shared" si="22"/>
        <v>-1</v>
      </c>
      <c r="BQ54" s="1">
        <v>4</v>
      </c>
      <c r="BR54" s="1" t="s">
        <v>730</v>
      </c>
      <c r="BS54" s="1" t="s">
        <v>763</v>
      </c>
      <c r="BT54" s="1">
        <v>80</v>
      </c>
      <c r="BU54" s="1">
        <f t="shared" si="23"/>
        <v>0</v>
      </c>
      <c r="BV54" s="1">
        <f>RANK(BT54,BT31:BT78)</f>
        <v>15</v>
      </c>
      <c r="BW54" s="1">
        <v>48</v>
      </c>
      <c r="BX54" s="1">
        <f t="shared" si="24"/>
        <v>-7</v>
      </c>
      <c r="BY54" s="1">
        <v>2</v>
      </c>
      <c r="BZ54" s="1" t="s">
        <v>660</v>
      </c>
      <c r="CA54" s="1" t="s">
        <v>694</v>
      </c>
      <c r="CB54" s="1">
        <v>40</v>
      </c>
      <c r="CC54" s="1">
        <f t="shared" si="37"/>
        <v>-40</v>
      </c>
      <c r="CD54" s="1">
        <f>RANK(CB54,CB31:CB78)</f>
        <v>42</v>
      </c>
      <c r="CE54" s="1">
        <v>48</v>
      </c>
      <c r="CF54" s="1">
        <f t="shared" si="38"/>
        <v>27</v>
      </c>
      <c r="CG54" s="1">
        <v>1</v>
      </c>
      <c r="CH54" s="1" t="s">
        <v>591</v>
      </c>
      <c r="CI54" s="1" t="s">
        <v>591</v>
      </c>
      <c r="CJ54" s="1">
        <v>80</v>
      </c>
      <c r="CK54" s="1">
        <f t="shared" si="25"/>
        <v>40</v>
      </c>
      <c r="CL54" s="1">
        <f>RANK(CJ54,CJ31:CJ78)</f>
        <v>17</v>
      </c>
      <c r="CM54" s="1">
        <v>48</v>
      </c>
      <c r="CN54" s="1">
        <f t="shared" si="26"/>
        <v>-25</v>
      </c>
      <c r="CO54" s="1">
        <v>1</v>
      </c>
      <c r="CP54" s="1" t="s">
        <v>539</v>
      </c>
      <c r="CQ54" s="1" t="s">
        <v>539</v>
      </c>
      <c r="CR54">
        <f t="shared" si="27"/>
        <v>85.909090909090907</v>
      </c>
      <c r="CS54">
        <f t="shared" si="28"/>
        <v>14</v>
      </c>
      <c r="CT54" s="1">
        <v>48</v>
      </c>
      <c r="CU54">
        <f>10/11*100</f>
        <v>90.909090909090907</v>
      </c>
      <c r="CV54">
        <f>F54/MAX(F31:F78)*100</f>
        <v>27.278865631330184</v>
      </c>
      <c r="CW54">
        <f>E54/MAX(E31:E78)*100</f>
        <v>15.911066948205191</v>
      </c>
      <c r="CX54">
        <f>D54/MAX(D31:D78)*100</f>
        <v>32.608695652173914</v>
      </c>
      <c r="CY54">
        <f t="shared" si="17"/>
        <v>25.266209410569761</v>
      </c>
      <c r="CZ54" t="str">
        <f t="shared" si="16"/>
        <v>E-P+</v>
      </c>
    </row>
    <row r="55" spans="1:104" x14ac:dyDescent="0.3">
      <c r="A55" s="1" t="s">
        <v>7</v>
      </c>
      <c r="B55" s="1" t="s">
        <v>5</v>
      </c>
      <c r="C55" s="1" t="s">
        <v>10</v>
      </c>
      <c r="D55" s="1">
        <v>30</v>
      </c>
      <c r="E55" s="1">
        <v>3694</v>
      </c>
      <c r="F55" s="1">
        <v>557</v>
      </c>
      <c r="G55" s="1" t="s">
        <v>65</v>
      </c>
      <c r="H55" s="1" t="s">
        <v>225</v>
      </c>
      <c r="I55" s="1">
        <v>17</v>
      </c>
      <c r="J55" s="1">
        <v>83.33</v>
      </c>
      <c r="K55" s="1">
        <f>RANK(J55,J31:J78)</f>
        <v>30</v>
      </c>
      <c r="L55" s="1">
        <v>48</v>
      </c>
      <c r="M55" s="1">
        <v>3</v>
      </c>
      <c r="N55" s="1" t="s">
        <v>352</v>
      </c>
      <c r="O55" s="1" t="s">
        <v>466</v>
      </c>
      <c r="P55">
        <v>80</v>
      </c>
      <c r="Q55" s="1">
        <f t="shared" si="14"/>
        <v>-3.3299999999999983</v>
      </c>
      <c r="R55">
        <f>RANK(P55,P31:P78)</f>
        <v>30</v>
      </c>
      <c r="S55" s="1">
        <v>48</v>
      </c>
      <c r="T55" s="1">
        <f t="shared" si="15"/>
        <v>0</v>
      </c>
      <c r="U55">
        <v>1</v>
      </c>
      <c r="V55" t="s">
        <v>1346</v>
      </c>
      <c r="W55" t="s">
        <v>1346</v>
      </c>
      <c r="X55" s="1">
        <v>85</v>
      </c>
      <c r="Y55" s="1">
        <f t="shared" si="29"/>
        <v>5</v>
      </c>
      <c r="Z55" s="1">
        <f>RANK(X55,X31:X78)</f>
        <v>34</v>
      </c>
      <c r="AA55" s="1">
        <v>48</v>
      </c>
      <c r="AB55" s="1">
        <f t="shared" si="30"/>
        <v>4</v>
      </c>
      <c r="AC55" s="1">
        <v>1</v>
      </c>
      <c r="AD55" s="1" t="s">
        <v>1198</v>
      </c>
      <c r="AE55" s="1" t="s">
        <v>1271</v>
      </c>
      <c r="AF55" s="1">
        <v>70</v>
      </c>
      <c r="AG55" s="1">
        <f t="shared" si="31"/>
        <v>-15</v>
      </c>
      <c r="AH55" s="1">
        <f>RANK(AF55,AF31:AF78)</f>
        <v>38</v>
      </c>
      <c r="AI55" s="1">
        <v>48</v>
      </c>
      <c r="AJ55" s="1">
        <f t="shared" si="32"/>
        <v>4</v>
      </c>
      <c r="AK55" s="1">
        <v>1</v>
      </c>
      <c r="AL55" s="1" t="s">
        <v>1085</v>
      </c>
      <c r="AM55" s="1" t="s">
        <v>1085</v>
      </c>
      <c r="AN55" s="1">
        <v>80</v>
      </c>
      <c r="AO55" s="1">
        <f t="shared" si="33"/>
        <v>10</v>
      </c>
      <c r="AP55" s="1">
        <f>RANK(AN55,AN31:AN78)</f>
        <v>29</v>
      </c>
      <c r="AQ55" s="1">
        <v>48</v>
      </c>
      <c r="AR55" s="1">
        <f t="shared" si="34"/>
        <v>-9</v>
      </c>
      <c r="AS55" s="1">
        <v>1</v>
      </c>
      <c r="AT55" s="1" t="s">
        <v>966</v>
      </c>
      <c r="AU55" s="1" t="s">
        <v>966</v>
      </c>
      <c r="AV55" s="1">
        <v>80</v>
      </c>
      <c r="AW55" s="1">
        <f t="shared" si="35"/>
        <v>0</v>
      </c>
      <c r="AX55" s="1">
        <f>RANK(AV55,AV31:AV78)</f>
        <v>26</v>
      </c>
      <c r="AY55" s="1">
        <v>48</v>
      </c>
      <c r="AZ55" s="1">
        <f t="shared" si="36"/>
        <v>-3</v>
      </c>
      <c r="BA55" s="1">
        <v>1</v>
      </c>
      <c r="BB55" s="1" t="s">
        <v>877</v>
      </c>
      <c r="BC55" s="1" t="s">
        <v>877</v>
      </c>
      <c r="BD55" s="1">
        <v>70</v>
      </c>
      <c r="BE55" s="1">
        <f t="shared" si="19"/>
        <v>-10</v>
      </c>
      <c r="BF55" s="1">
        <f>RANK(BD55,BD31:BD78)</f>
        <v>42</v>
      </c>
      <c r="BG55" s="1">
        <v>48</v>
      </c>
      <c r="BH55" s="1">
        <f t="shared" si="20"/>
        <v>16</v>
      </c>
      <c r="BI55" s="1">
        <v>1</v>
      </c>
      <c r="BJ55" s="1" t="s">
        <v>799</v>
      </c>
      <c r="BK55" s="1" t="s">
        <v>799</v>
      </c>
      <c r="BL55" s="1">
        <v>85</v>
      </c>
      <c r="BM55" s="1">
        <f t="shared" si="21"/>
        <v>15</v>
      </c>
      <c r="BN55" s="1">
        <f>RANK(BL55,BL31:BL78)</f>
        <v>15</v>
      </c>
      <c r="BO55" s="1">
        <v>48</v>
      </c>
      <c r="BP55" s="1">
        <f t="shared" si="22"/>
        <v>-27</v>
      </c>
      <c r="BQ55" s="1">
        <v>1</v>
      </c>
      <c r="BR55" s="1" t="s">
        <v>731</v>
      </c>
      <c r="BS55" s="1" t="s">
        <v>731</v>
      </c>
      <c r="BT55" s="1">
        <v>70</v>
      </c>
      <c r="BU55" s="1">
        <f t="shared" si="23"/>
        <v>-15</v>
      </c>
      <c r="BV55" s="1">
        <f>RANK(BT55,BT31:BT78)</f>
        <v>30</v>
      </c>
      <c r="BW55" s="1">
        <v>48</v>
      </c>
      <c r="BX55" s="1">
        <f t="shared" si="24"/>
        <v>15</v>
      </c>
      <c r="BY55" s="1">
        <v>5</v>
      </c>
      <c r="BZ55" s="1" t="s">
        <v>661</v>
      </c>
      <c r="CA55" s="1" t="s">
        <v>695</v>
      </c>
      <c r="CB55" s="1">
        <v>75</v>
      </c>
      <c r="CC55" s="1">
        <f t="shared" si="37"/>
        <v>5</v>
      </c>
      <c r="CD55" s="1">
        <f>RANK(CB55,CB31:CB78)</f>
        <v>23</v>
      </c>
      <c r="CE55" s="1">
        <v>48</v>
      </c>
      <c r="CF55" s="1">
        <f t="shared" si="38"/>
        <v>-7</v>
      </c>
      <c r="CG55" s="1">
        <v>1</v>
      </c>
      <c r="CH55" s="1" t="s">
        <v>592</v>
      </c>
      <c r="CI55" s="1" t="s">
        <v>592</v>
      </c>
      <c r="CJ55" s="1">
        <v>86.67</v>
      </c>
      <c r="CK55" s="1">
        <f t="shared" si="25"/>
        <v>11.670000000000002</v>
      </c>
      <c r="CL55" s="1">
        <f>RANK(CJ55,CJ31:CJ78)</f>
        <v>5</v>
      </c>
      <c r="CM55" s="1">
        <v>48</v>
      </c>
      <c r="CN55" s="1">
        <f t="shared" si="26"/>
        <v>-18</v>
      </c>
      <c r="CO55" s="1">
        <v>1</v>
      </c>
      <c r="CP55" s="1" t="s">
        <v>540</v>
      </c>
      <c r="CQ55" s="1" t="s">
        <v>540</v>
      </c>
      <c r="CR55">
        <f t="shared" si="27"/>
        <v>78.636363636363626</v>
      </c>
      <c r="CS55">
        <f t="shared" si="28"/>
        <v>27</v>
      </c>
      <c r="CT55" s="1">
        <v>48</v>
      </c>
      <c r="CU55">
        <f>11/11*100</f>
        <v>100</v>
      </c>
      <c r="CV55">
        <f>F55/MAX(F31:F78)*100</f>
        <v>37.609723160027009</v>
      </c>
      <c r="CW55">
        <f>E55/MAX(E31:E78)*100</f>
        <v>45.882499068438705</v>
      </c>
      <c r="CX55">
        <f>D55/MAX(D31:D78)*100</f>
        <v>65.217391304347828</v>
      </c>
      <c r="CY55">
        <f t="shared" si="17"/>
        <v>49.569871177604512</v>
      </c>
      <c r="CZ55" t="str">
        <f t="shared" si="16"/>
        <v>E-P+</v>
      </c>
    </row>
    <row r="56" spans="1:104" x14ac:dyDescent="0.3">
      <c r="A56" s="1" t="s">
        <v>7</v>
      </c>
      <c r="B56" s="1" t="s">
        <v>5</v>
      </c>
      <c r="C56" s="1" t="s">
        <v>10</v>
      </c>
      <c r="D56" s="1">
        <v>37</v>
      </c>
      <c r="E56" s="1">
        <v>1091</v>
      </c>
      <c r="F56" s="1">
        <v>746</v>
      </c>
      <c r="G56" s="1" t="s">
        <v>66</v>
      </c>
      <c r="H56" s="1" t="s">
        <v>226</v>
      </c>
      <c r="I56" s="1">
        <v>51</v>
      </c>
      <c r="J56" s="1">
        <v>100</v>
      </c>
      <c r="K56" s="1">
        <f>RANK(J56,J31:J78)</f>
        <v>1</v>
      </c>
      <c r="L56" s="1">
        <v>48</v>
      </c>
      <c r="M56" s="1">
        <v>2</v>
      </c>
      <c r="N56" s="1" t="s">
        <v>353</v>
      </c>
      <c r="O56" s="1" t="s">
        <v>467</v>
      </c>
      <c r="P56">
        <v>100</v>
      </c>
      <c r="Q56" s="1">
        <f t="shared" si="14"/>
        <v>0</v>
      </c>
      <c r="R56">
        <f>RANK(P56,P31:P78)</f>
        <v>1</v>
      </c>
      <c r="S56" s="1">
        <v>48</v>
      </c>
      <c r="T56" s="1">
        <f t="shared" si="15"/>
        <v>0</v>
      </c>
      <c r="U56">
        <v>4</v>
      </c>
      <c r="V56" t="s">
        <v>1347</v>
      </c>
      <c r="W56" t="s">
        <v>1424</v>
      </c>
      <c r="X56" s="1">
        <v>100</v>
      </c>
      <c r="Y56" s="1">
        <f t="shared" si="29"/>
        <v>0</v>
      </c>
      <c r="Z56" s="1">
        <f>RANK(X56,X31:X78)</f>
        <v>1</v>
      </c>
      <c r="AA56" s="1">
        <v>48</v>
      </c>
      <c r="AB56" s="1">
        <f t="shared" si="30"/>
        <v>0</v>
      </c>
      <c r="AC56" s="1">
        <v>2</v>
      </c>
      <c r="AD56" s="1" t="s">
        <v>1199</v>
      </c>
      <c r="AE56" s="1" t="s">
        <v>1272</v>
      </c>
      <c r="AF56" s="1">
        <v>100</v>
      </c>
      <c r="AG56" s="1">
        <f t="shared" si="31"/>
        <v>0</v>
      </c>
      <c r="AH56" s="1">
        <f>RANK(AF56,AF31:AF78)</f>
        <v>1</v>
      </c>
      <c r="AI56" s="1">
        <v>48</v>
      </c>
      <c r="AJ56" s="1">
        <f t="shared" si="32"/>
        <v>0</v>
      </c>
      <c r="AK56" s="1">
        <v>3</v>
      </c>
      <c r="AL56" s="1" t="s">
        <v>1086</v>
      </c>
      <c r="AM56" s="1" t="s">
        <v>1135</v>
      </c>
      <c r="AN56" s="1">
        <v>100</v>
      </c>
      <c r="AO56" s="1">
        <f t="shared" si="33"/>
        <v>0</v>
      </c>
      <c r="AP56" s="1">
        <f>RANK(AN56,AN31:AN78)</f>
        <v>1</v>
      </c>
      <c r="AQ56" s="1">
        <v>48</v>
      </c>
      <c r="AR56" s="1">
        <f t="shared" si="34"/>
        <v>0</v>
      </c>
      <c r="AS56" s="1">
        <v>2</v>
      </c>
      <c r="AT56" s="1" t="s">
        <v>967</v>
      </c>
      <c r="AU56" s="1" t="s">
        <v>1023</v>
      </c>
      <c r="AV56" s="1">
        <v>100</v>
      </c>
      <c r="AW56" s="1">
        <f t="shared" si="35"/>
        <v>0</v>
      </c>
      <c r="AX56" s="1">
        <f>RANK(AV56,AV31:AV78)</f>
        <v>1</v>
      </c>
      <c r="AY56" s="1">
        <v>48</v>
      </c>
      <c r="AZ56" s="1">
        <f t="shared" si="36"/>
        <v>0</v>
      </c>
      <c r="BA56" s="1">
        <v>15</v>
      </c>
      <c r="BB56" s="1" t="s">
        <v>878</v>
      </c>
      <c r="BC56" s="1" t="s">
        <v>916</v>
      </c>
      <c r="BD56" s="1">
        <v>100</v>
      </c>
      <c r="BE56" s="1">
        <f t="shared" si="19"/>
        <v>0</v>
      </c>
      <c r="BF56" s="1">
        <f>RANK(BD56,BD31:BD78)</f>
        <v>1</v>
      </c>
      <c r="BG56" s="1">
        <v>48</v>
      </c>
      <c r="BH56" s="1">
        <f t="shared" si="20"/>
        <v>0</v>
      </c>
      <c r="BI56" s="1">
        <v>9</v>
      </c>
      <c r="BJ56" s="1" t="s">
        <v>800</v>
      </c>
      <c r="BK56" s="1" t="s">
        <v>833</v>
      </c>
      <c r="BL56" s="1">
        <v>75</v>
      </c>
      <c r="BM56" s="1">
        <f t="shared" si="21"/>
        <v>-25</v>
      </c>
      <c r="BN56" s="1">
        <f>RANK(BL56,BL31:BL78)</f>
        <v>30</v>
      </c>
      <c r="BO56" s="1">
        <v>48</v>
      </c>
      <c r="BP56" s="1">
        <f t="shared" si="22"/>
        <v>29</v>
      </c>
      <c r="BQ56" s="1">
        <v>11</v>
      </c>
      <c r="BR56" s="1" t="s">
        <v>732</v>
      </c>
      <c r="BS56" s="1" t="s">
        <v>764</v>
      </c>
      <c r="BT56" s="1">
        <v>80</v>
      </c>
      <c r="BU56" s="1">
        <f t="shared" si="23"/>
        <v>5</v>
      </c>
      <c r="BV56" s="1">
        <f>RANK(BT56,BT31:BT78)</f>
        <v>15</v>
      </c>
      <c r="BW56" s="1">
        <v>48</v>
      </c>
      <c r="BX56" s="1">
        <f t="shared" si="24"/>
        <v>-15</v>
      </c>
      <c r="BY56" s="1">
        <v>1</v>
      </c>
      <c r="BZ56" s="1" t="s">
        <v>662</v>
      </c>
      <c r="CA56" s="1" t="s">
        <v>662</v>
      </c>
      <c r="CB56" s="1">
        <v>75</v>
      </c>
      <c r="CC56" s="1">
        <f t="shared" si="37"/>
        <v>-5</v>
      </c>
      <c r="CD56" s="1">
        <f>RANK(CB56,CB31:CB78)</f>
        <v>23</v>
      </c>
      <c r="CE56" s="1">
        <v>48</v>
      </c>
      <c r="CF56" s="1">
        <f t="shared" si="38"/>
        <v>8</v>
      </c>
      <c r="CG56" s="1">
        <v>1</v>
      </c>
      <c r="CH56" s="1" t="s">
        <v>593</v>
      </c>
      <c r="CI56" s="1" t="s">
        <v>593</v>
      </c>
      <c r="CJ56" s="1">
        <v>83.33</v>
      </c>
      <c r="CK56" s="1">
        <f t="shared" si="25"/>
        <v>8.3299999999999983</v>
      </c>
      <c r="CL56" s="1">
        <f>RANK(CJ56,CJ31:CJ78)</f>
        <v>7</v>
      </c>
      <c r="CM56" s="1">
        <v>48</v>
      </c>
      <c r="CN56" s="1">
        <f t="shared" si="26"/>
        <v>-16</v>
      </c>
      <c r="CO56" s="1">
        <v>1</v>
      </c>
      <c r="CP56" s="1" t="s">
        <v>541</v>
      </c>
      <c r="CQ56" s="1" t="s">
        <v>541</v>
      </c>
      <c r="CR56">
        <f t="shared" si="27"/>
        <v>92.120909090909095</v>
      </c>
      <c r="CS56">
        <f t="shared" si="28"/>
        <v>7</v>
      </c>
      <c r="CT56" s="1">
        <v>48</v>
      </c>
      <c r="CU56">
        <f>11/11*100</f>
        <v>100</v>
      </c>
      <c r="CV56">
        <f>F56/MAX(F31:F78)*100</f>
        <v>50.371370695476024</v>
      </c>
      <c r="CW56">
        <f>E56/MAX(E31:E78)*100</f>
        <v>13.551111663147436</v>
      </c>
      <c r="CX56">
        <f>D56/MAX(D31:D78)*100</f>
        <v>80.434782608695656</v>
      </c>
      <c r="CY56">
        <f t="shared" si="17"/>
        <v>48.119088322439701</v>
      </c>
      <c r="CZ56" t="str">
        <f t="shared" si="16"/>
        <v>E-P+</v>
      </c>
    </row>
    <row r="57" spans="1:104" x14ac:dyDescent="0.3">
      <c r="A57" s="1" t="s">
        <v>7</v>
      </c>
      <c r="B57" s="1" t="s">
        <v>5</v>
      </c>
      <c r="C57" s="1" t="s">
        <v>10</v>
      </c>
      <c r="D57" s="1">
        <v>14</v>
      </c>
      <c r="E57" s="1">
        <v>949</v>
      </c>
      <c r="F57" s="1">
        <v>456</v>
      </c>
      <c r="G57" s="1" t="s">
        <v>67</v>
      </c>
      <c r="H57" s="1" t="s">
        <v>227</v>
      </c>
      <c r="I57" s="1">
        <v>30</v>
      </c>
      <c r="J57" s="1">
        <v>83.33</v>
      </c>
      <c r="K57" s="1">
        <f>RANK(J57,J31:J78)</f>
        <v>30</v>
      </c>
      <c r="L57" s="1">
        <v>48</v>
      </c>
      <c r="M57" s="1">
        <v>5</v>
      </c>
      <c r="N57" s="1" t="s">
        <v>354</v>
      </c>
      <c r="O57" s="1" t="s">
        <v>468</v>
      </c>
      <c r="P57">
        <v>80</v>
      </c>
      <c r="Q57" s="1">
        <f t="shared" si="14"/>
        <v>-3.3299999999999983</v>
      </c>
      <c r="R57">
        <f>RANK(P57,P31:P78)</f>
        <v>30</v>
      </c>
      <c r="S57" s="1">
        <v>48</v>
      </c>
      <c r="T57" s="1">
        <f t="shared" si="15"/>
        <v>0</v>
      </c>
      <c r="U57">
        <v>4</v>
      </c>
      <c r="V57" t="s">
        <v>1348</v>
      </c>
      <c r="W57" t="s">
        <v>1425</v>
      </c>
      <c r="X57" s="1">
        <v>90</v>
      </c>
      <c r="Y57" s="1">
        <f t="shared" si="29"/>
        <v>10</v>
      </c>
      <c r="Z57" s="1">
        <f>RANK(X57,X31:X78)</f>
        <v>21</v>
      </c>
      <c r="AA57" s="1">
        <v>48</v>
      </c>
      <c r="AB57" s="1">
        <f t="shared" si="30"/>
        <v>-9</v>
      </c>
      <c r="AC57" s="1">
        <v>1</v>
      </c>
      <c r="AD57" s="1" t="s">
        <v>1200</v>
      </c>
      <c r="AE57" s="1" t="s">
        <v>1200</v>
      </c>
      <c r="AF57" s="1">
        <v>80</v>
      </c>
      <c r="AG57" s="1">
        <f t="shared" si="31"/>
        <v>-10</v>
      </c>
      <c r="AH57" s="1">
        <f>RANK(AF57,AF31:AF78)</f>
        <v>27</v>
      </c>
      <c r="AI57" s="1">
        <v>48</v>
      </c>
      <c r="AJ57" s="1">
        <f t="shared" si="32"/>
        <v>6</v>
      </c>
      <c r="AK57" s="1">
        <v>1</v>
      </c>
      <c r="AL57" s="1" t="s">
        <v>1087</v>
      </c>
      <c r="AM57" s="1" t="s">
        <v>1087</v>
      </c>
      <c r="AN57" s="1">
        <v>90</v>
      </c>
      <c r="AO57" s="1">
        <f t="shared" si="33"/>
        <v>10</v>
      </c>
      <c r="AP57" s="1">
        <f>RANK(AN57,AN31:AN78)</f>
        <v>16</v>
      </c>
      <c r="AQ57" s="1">
        <v>48</v>
      </c>
      <c r="AR57" s="1">
        <f t="shared" si="34"/>
        <v>-11</v>
      </c>
      <c r="AS57" s="1">
        <v>1</v>
      </c>
      <c r="AT57" s="1" t="s">
        <v>968</v>
      </c>
      <c r="AU57" s="1" t="s">
        <v>1024</v>
      </c>
      <c r="AV57" s="1">
        <v>80</v>
      </c>
      <c r="AW57" s="1">
        <f t="shared" si="35"/>
        <v>-10</v>
      </c>
      <c r="AX57" s="1">
        <f>RANK(AV57,AV31:AV78)</f>
        <v>26</v>
      </c>
      <c r="AY57" s="1">
        <v>48</v>
      </c>
      <c r="AZ57" s="1">
        <f t="shared" si="36"/>
        <v>10</v>
      </c>
      <c r="BA57" s="1">
        <v>2</v>
      </c>
      <c r="BB57" s="1" t="s">
        <v>879</v>
      </c>
      <c r="BC57" s="1" t="s">
        <v>917</v>
      </c>
      <c r="BD57" s="1">
        <v>100</v>
      </c>
      <c r="BE57" s="1">
        <f t="shared" si="19"/>
        <v>20</v>
      </c>
      <c r="BF57" s="1">
        <f>RANK(BD57,BD31:BD78)</f>
        <v>1</v>
      </c>
      <c r="BG57" s="1">
        <v>48</v>
      </c>
      <c r="BH57" s="1">
        <f t="shared" si="20"/>
        <v>-25</v>
      </c>
      <c r="BI57" s="1">
        <v>1</v>
      </c>
      <c r="BJ57" s="1" t="s">
        <v>801</v>
      </c>
      <c r="BK57" s="1" t="s">
        <v>801</v>
      </c>
      <c r="BL57" s="1">
        <v>70</v>
      </c>
      <c r="BM57" s="1">
        <f t="shared" si="21"/>
        <v>-30</v>
      </c>
      <c r="BN57" s="1">
        <f>RANK(BL57,BL31:BL78)</f>
        <v>42</v>
      </c>
      <c r="BO57" s="1">
        <v>48</v>
      </c>
      <c r="BP57" s="1">
        <f t="shared" si="22"/>
        <v>41</v>
      </c>
      <c r="BQ57" s="1">
        <v>10</v>
      </c>
      <c r="BR57" s="1" t="s">
        <v>733</v>
      </c>
      <c r="BS57" s="1" t="s">
        <v>765</v>
      </c>
      <c r="BT57" s="1">
        <v>80</v>
      </c>
      <c r="BU57" s="1">
        <f t="shared" si="23"/>
        <v>10</v>
      </c>
      <c r="BV57" s="1">
        <f>RANK(BT57,BT31:BT78)</f>
        <v>15</v>
      </c>
      <c r="BW57" s="1">
        <v>48</v>
      </c>
      <c r="BX57" s="1">
        <f t="shared" si="24"/>
        <v>-27</v>
      </c>
      <c r="BY57" s="1">
        <v>2</v>
      </c>
      <c r="BZ57" s="1" t="s">
        <v>663</v>
      </c>
      <c r="CA57" s="1" t="s">
        <v>696</v>
      </c>
      <c r="CB57" s="1">
        <v>35</v>
      </c>
      <c r="CC57" s="1">
        <f t="shared" si="37"/>
        <v>-45</v>
      </c>
      <c r="CD57" s="1">
        <f>RANK(CB57,CB31:CB78)</f>
        <v>43</v>
      </c>
      <c r="CE57" s="1">
        <v>48</v>
      </c>
      <c r="CF57" s="1">
        <f t="shared" si="38"/>
        <v>28</v>
      </c>
      <c r="CG57" s="1">
        <v>2</v>
      </c>
      <c r="CH57" s="1" t="s">
        <v>594</v>
      </c>
      <c r="CI57" s="1" t="s">
        <v>619</v>
      </c>
      <c r="CJ57" s="1">
        <v>80</v>
      </c>
      <c r="CK57" s="1">
        <f t="shared" si="25"/>
        <v>45</v>
      </c>
      <c r="CL57" s="1">
        <f>RANK(CJ57,CJ31:CJ78)</f>
        <v>17</v>
      </c>
      <c r="CM57" s="1">
        <v>48</v>
      </c>
      <c r="CN57" s="1">
        <f t="shared" si="26"/>
        <v>-26</v>
      </c>
      <c r="CO57" s="1">
        <v>1</v>
      </c>
      <c r="CP57" s="1" t="s">
        <v>542</v>
      </c>
      <c r="CQ57" s="1" t="s">
        <v>542</v>
      </c>
      <c r="CR57">
        <f t="shared" si="27"/>
        <v>78.939090909090908</v>
      </c>
      <c r="CS57">
        <f t="shared" si="28"/>
        <v>24</v>
      </c>
      <c r="CT57" s="1">
        <v>48</v>
      </c>
      <c r="CU57">
        <f>10/11*100</f>
        <v>90.909090909090907</v>
      </c>
      <c r="CV57">
        <f>F57/MAX(F31:F78)*100</f>
        <v>30.790006752194465</v>
      </c>
      <c r="CW57">
        <f>E57/MAX(E31:E78)*100</f>
        <v>11.787355607999006</v>
      </c>
      <c r="CX57">
        <f>D57/MAX(D31:D78)*100</f>
        <v>30.434782608695656</v>
      </c>
      <c r="CY57">
        <f t="shared" si="17"/>
        <v>24.337381656296373</v>
      </c>
      <c r="CZ57" t="str">
        <f t="shared" si="16"/>
        <v>E-P+</v>
      </c>
    </row>
    <row r="58" spans="1:104" x14ac:dyDescent="0.3">
      <c r="A58" s="1" t="s">
        <v>7</v>
      </c>
      <c r="B58" s="1" t="s">
        <v>5</v>
      </c>
      <c r="C58" s="1" t="s">
        <v>10</v>
      </c>
      <c r="D58" s="1">
        <v>20</v>
      </c>
      <c r="E58" s="1">
        <v>635</v>
      </c>
      <c r="F58" s="1">
        <v>430</v>
      </c>
      <c r="G58" s="1" t="s">
        <v>68</v>
      </c>
      <c r="H58" s="1" t="s">
        <v>228</v>
      </c>
      <c r="I58" s="1">
        <v>24</v>
      </c>
      <c r="J58" s="1">
        <v>83.33</v>
      </c>
      <c r="K58" s="1">
        <f>RANK(J58,J31:J78)</f>
        <v>30</v>
      </c>
      <c r="L58" s="1">
        <v>48</v>
      </c>
      <c r="M58" s="1">
        <v>3</v>
      </c>
      <c r="N58" s="1" t="s">
        <v>355</v>
      </c>
      <c r="O58" s="1" t="s">
        <v>469</v>
      </c>
      <c r="P58">
        <v>70</v>
      </c>
      <c r="Q58" s="1">
        <f t="shared" si="14"/>
        <v>-13.329999999999998</v>
      </c>
      <c r="R58">
        <f>RANK(P58,P31:P78)</f>
        <v>42</v>
      </c>
      <c r="S58" s="1">
        <v>48</v>
      </c>
      <c r="T58" s="1">
        <f t="shared" si="15"/>
        <v>12</v>
      </c>
      <c r="U58">
        <v>6</v>
      </c>
      <c r="V58" t="s">
        <v>1349</v>
      </c>
      <c r="W58" t="s">
        <v>1426</v>
      </c>
      <c r="X58" s="1">
        <v>85</v>
      </c>
      <c r="Y58" s="1">
        <f t="shared" si="29"/>
        <v>15</v>
      </c>
      <c r="Z58" s="1">
        <f>RANK(X58,X31:X78)</f>
        <v>34</v>
      </c>
      <c r="AA58" s="1">
        <v>48</v>
      </c>
      <c r="AB58" s="1">
        <f t="shared" si="30"/>
        <v>-8</v>
      </c>
      <c r="AC58" s="1">
        <v>1</v>
      </c>
      <c r="AD58" s="1" t="s">
        <v>1201</v>
      </c>
      <c r="AE58" s="1" t="s">
        <v>1273</v>
      </c>
      <c r="AF58" s="1">
        <v>80</v>
      </c>
      <c r="AG58" s="1">
        <f t="shared" si="31"/>
        <v>-5</v>
      </c>
      <c r="AH58" s="1">
        <f>RANK(AF58,AF31:AF78)</f>
        <v>27</v>
      </c>
      <c r="AI58" s="1">
        <v>48</v>
      </c>
      <c r="AJ58" s="1">
        <f t="shared" si="32"/>
        <v>-7</v>
      </c>
      <c r="AK58" s="1">
        <v>1</v>
      </c>
      <c r="AL58" s="1" t="s">
        <v>1088</v>
      </c>
      <c r="AM58" s="1" t="s">
        <v>1088</v>
      </c>
      <c r="AN58" s="1">
        <v>100</v>
      </c>
      <c r="AO58" s="1">
        <f t="shared" si="33"/>
        <v>20</v>
      </c>
      <c r="AP58" s="1">
        <f>RANK(AN58,AN31:AN78)</f>
        <v>1</v>
      </c>
      <c r="AQ58" s="1">
        <v>48</v>
      </c>
      <c r="AR58" s="1">
        <f t="shared" si="34"/>
        <v>-26</v>
      </c>
      <c r="AS58" s="1">
        <v>1</v>
      </c>
      <c r="AT58" s="1" t="s">
        <v>969</v>
      </c>
      <c r="AU58" s="1" t="s">
        <v>969</v>
      </c>
      <c r="AV58" s="1">
        <v>80</v>
      </c>
      <c r="AW58" s="1">
        <f t="shared" si="35"/>
        <v>-20</v>
      </c>
      <c r="AX58" s="1">
        <f>RANK(AV58,AV31:AV78)</f>
        <v>26</v>
      </c>
      <c r="AY58" s="1">
        <v>48</v>
      </c>
      <c r="AZ58" s="1">
        <f t="shared" si="36"/>
        <v>25</v>
      </c>
      <c r="BA58" s="1">
        <v>1</v>
      </c>
      <c r="BB58" s="1" t="s">
        <v>880</v>
      </c>
      <c r="BC58" s="1" t="s">
        <v>918</v>
      </c>
      <c r="BD58" s="1">
        <v>75</v>
      </c>
      <c r="BE58" s="1">
        <f t="shared" si="19"/>
        <v>-5</v>
      </c>
      <c r="BF58" s="1">
        <f>RANK(BD58,BD31:BD78)</f>
        <v>32</v>
      </c>
      <c r="BG58" s="1">
        <v>48</v>
      </c>
      <c r="BH58" s="1">
        <f t="shared" si="20"/>
        <v>6</v>
      </c>
      <c r="BI58" s="1">
        <v>1</v>
      </c>
      <c r="BJ58" s="1" t="s">
        <v>802</v>
      </c>
      <c r="BK58" s="1" t="s">
        <v>802</v>
      </c>
      <c r="BL58" s="1">
        <v>85</v>
      </c>
      <c r="BM58" s="1">
        <f t="shared" si="21"/>
        <v>10</v>
      </c>
      <c r="BN58" s="1">
        <f>RANK(BL58,BL31:BL78)</f>
        <v>15</v>
      </c>
      <c r="BO58" s="1">
        <v>48</v>
      </c>
      <c r="BP58" s="1">
        <f t="shared" si="22"/>
        <v>-17</v>
      </c>
      <c r="BQ58" s="1">
        <v>1</v>
      </c>
      <c r="BR58" s="1" t="s">
        <v>734</v>
      </c>
      <c r="BS58" s="1" t="s">
        <v>734</v>
      </c>
      <c r="BT58" s="1">
        <v>80</v>
      </c>
      <c r="BU58" s="1">
        <f t="shared" si="23"/>
        <v>-5</v>
      </c>
      <c r="BV58" s="1">
        <f>RANK(BT58,BT31:BT78)</f>
        <v>15</v>
      </c>
      <c r="BW58" s="1">
        <v>48</v>
      </c>
      <c r="BX58" s="1">
        <f t="shared" si="24"/>
        <v>0</v>
      </c>
      <c r="BY58" s="1">
        <v>4</v>
      </c>
      <c r="BZ58" s="1" t="s">
        <v>664</v>
      </c>
      <c r="CA58" s="1" t="s">
        <v>697</v>
      </c>
      <c r="CB58" s="1">
        <v>75</v>
      </c>
      <c r="CC58" s="1">
        <f t="shared" si="37"/>
        <v>-5</v>
      </c>
      <c r="CD58" s="1">
        <f>RANK(CB58,CB31:CB78)</f>
        <v>23</v>
      </c>
      <c r="CE58" s="1">
        <v>48</v>
      </c>
      <c r="CF58" s="1">
        <f t="shared" si="38"/>
        <v>8</v>
      </c>
      <c r="CG58" s="1">
        <v>4</v>
      </c>
      <c r="CH58" s="1" t="s">
        <v>595</v>
      </c>
      <c r="CI58" s="1" t="s">
        <v>620</v>
      </c>
      <c r="CJ58" s="1">
        <v>90</v>
      </c>
      <c r="CK58" s="1">
        <f t="shared" si="25"/>
        <v>15</v>
      </c>
      <c r="CL58" s="1">
        <f>RANK(CJ58,CJ31:CJ78)</f>
        <v>2</v>
      </c>
      <c r="CM58" s="1">
        <v>48</v>
      </c>
      <c r="CN58" s="1">
        <f t="shared" si="26"/>
        <v>-21</v>
      </c>
      <c r="CO58" s="1">
        <v>1</v>
      </c>
      <c r="CP58" s="1" t="s">
        <v>543</v>
      </c>
      <c r="CQ58" s="1" t="s">
        <v>543</v>
      </c>
      <c r="CR58">
        <f t="shared" si="27"/>
        <v>82.12090909090908</v>
      </c>
      <c r="CS58">
        <f t="shared" si="28"/>
        <v>22</v>
      </c>
      <c r="CT58" s="1">
        <v>48</v>
      </c>
      <c r="CU58">
        <f t="shared" ref="CU58:CU67" si="41">11/11*100</f>
        <v>100</v>
      </c>
      <c r="CV58">
        <f>F58/MAX(F31:F78)*100</f>
        <v>29.034436191762325</v>
      </c>
      <c r="CW58">
        <f>E58/MAX(E31:E78)*100</f>
        <v>7.8872189790088187</v>
      </c>
      <c r="CX58">
        <f>D58/MAX(D31:D78)*100</f>
        <v>43.478260869565219</v>
      </c>
      <c r="CY58">
        <f t="shared" si="17"/>
        <v>26.799972013445455</v>
      </c>
      <c r="CZ58" t="str">
        <f t="shared" si="16"/>
        <v>E-P+</v>
      </c>
    </row>
    <row r="59" spans="1:104" x14ac:dyDescent="0.3">
      <c r="A59" s="1" t="s">
        <v>7</v>
      </c>
      <c r="B59" s="1" t="s">
        <v>5</v>
      </c>
      <c r="C59" s="1" t="s">
        <v>10</v>
      </c>
      <c r="D59" s="1">
        <v>25</v>
      </c>
      <c r="E59" s="1">
        <v>1850</v>
      </c>
      <c r="F59" s="1">
        <v>499</v>
      </c>
      <c r="G59" s="1" t="s">
        <v>69</v>
      </c>
      <c r="H59" s="1" t="s">
        <v>229</v>
      </c>
      <c r="I59" s="1">
        <v>11</v>
      </c>
      <c r="J59" s="1">
        <v>83.33</v>
      </c>
      <c r="K59" s="1">
        <f>RANK(J59,J31:J78)</f>
        <v>30</v>
      </c>
      <c r="L59" s="1">
        <v>48</v>
      </c>
      <c r="M59" s="1">
        <v>1</v>
      </c>
      <c r="N59" s="1" t="s">
        <v>356</v>
      </c>
      <c r="O59" s="1" t="s">
        <v>356</v>
      </c>
      <c r="P59">
        <v>80</v>
      </c>
      <c r="Q59" s="1">
        <f t="shared" si="14"/>
        <v>-3.3299999999999983</v>
      </c>
      <c r="R59">
        <f>RANK(P59,P31:P78)</f>
        <v>30</v>
      </c>
      <c r="S59" s="1">
        <v>48</v>
      </c>
      <c r="T59" s="1">
        <f t="shared" si="15"/>
        <v>0</v>
      </c>
      <c r="U59">
        <v>1</v>
      </c>
      <c r="V59" t="s">
        <v>1350</v>
      </c>
      <c r="W59" t="s">
        <v>1350</v>
      </c>
      <c r="X59" s="1">
        <v>90</v>
      </c>
      <c r="Y59" s="1">
        <f t="shared" si="29"/>
        <v>10</v>
      </c>
      <c r="Z59" s="1">
        <f>RANK(X59,X31:X78)</f>
        <v>21</v>
      </c>
      <c r="AA59" s="1">
        <v>48</v>
      </c>
      <c r="AB59" s="1">
        <f t="shared" si="30"/>
        <v>-9</v>
      </c>
      <c r="AC59" s="1">
        <v>1</v>
      </c>
      <c r="AD59" s="1" t="s">
        <v>1202</v>
      </c>
      <c r="AE59" s="1" t="s">
        <v>1202</v>
      </c>
      <c r="AF59" s="1">
        <v>90</v>
      </c>
      <c r="AG59" s="1">
        <f t="shared" si="31"/>
        <v>0</v>
      </c>
      <c r="AH59" s="1">
        <f>RANK(AF59,AF31:AF78)</f>
        <v>14</v>
      </c>
      <c r="AI59" s="1">
        <v>48</v>
      </c>
      <c r="AJ59" s="1">
        <f t="shared" si="32"/>
        <v>-7</v>
      </c>
      <c r="AK59" s="1">
        <v>1</v>
      </c>
      <c r="AL59" s="1" t="s">
        <v>1089</v>
      </c>
      <c r="AM59" s="1" t="s">
        <v>1089</v>
      </c>
      <c r="AN59" s="1">
        <v>75</v>
      </c>
      <c r="AO59" s="1">
        <f t="shared" si="33"/>
        <v>-15</v>
      </c>
      <c r="AP59" s="1">
        <f>RANK(AN59,AN31:AN78)</f>
        <v>33</v>
      </c>
      <c r="AQ59" s="1">
        <v>48</v>
      </c>
      <c r="AR59" s="1">
        <f t="shared" si="34"/>
        <v>19</v>
      </c>
      <c r="AS59" s="1">
        <v>1</v>
      </c>
      <c r="AT59" s="1" t="s">
        <v>970</v>
      </c>
      <c r="AU59" s="1" t="s">
        <v>970</v>
      </c>
      <c r="AV59" s="1">
        <v>80</v>
      </c>
      <c r="AW59" s="1">
        <f t="shared" si="35"/>
        <v>5</v>
      </c>
      <c r="AX59" s="1">
        <f>RANK(AV59,AV31:AV78)</f>
        <v>26</v>
      </c>
      <c r="AY59" s="1">
        <v>48</v>
      </c>
      <c r="AZ59" s="1">
        <f t="shared" si="36"/>
        <v>-7</v>
      </c>
      <c r="BA59" s="1">
        <v>1</v>
      </c>
      <c r="BB59" s="1" t="s">
        <v>919</v>
      </c>
      <c r="BC59" s="1" t="s">
        <v>919</v>
      </c>
      <c r="BD59" s="1">
        <v>85</v>
      </c>
      <c r="BE59" s="1">
        <f t="shared" si="19"/>
        <v>5</v>
      </c>
      <c r="BF59" s="1">
        <f>RANK(BD59,BD31:BD78)</f>
        <v>23</v>
      </c>
      <c r="BG59" s="1">
        <v>48</v>
      </c>
      <c r="BH59" s="1">
        <f t="shared" si="20"/>
        <v>-3</v>
      </c>
      <c r="BI59" s="1">
        <v>1</v>
      </c>
      <c r="BJ59" s="1" t="s">
        <v>803</v>
      </c>
      <c r="BK59" s="1" t="s">
        <v>803</v>
      </c>
      <c r="BL59" s="1">
        <v>70</v>
      </c>
      <c r="BM59" s="1">
        <f t="shared" si="21"/>
        <v>-15</v>
      </c>
      <c r="BN59" s="1">
        <f>RANK(BL59,BL31:BL78)</f>
        <v>42</v>
      </c>
      <c r="BO59" s="1">
        <v>48</v>
      </c>
      <c r="BP59" s="1">
        <f t="shared" si="22"/>
        <v>19</v>
      </c>
      <c r="BQ59" s="1">
        <v>1</v>
      </c>
      <c r="BR59" s="1" t="s">
        <v>735</v>
      </c>
      <c r="BS59" s="1" t="s">
        <v>735</v>
      </c>
      <c r="BT59" s="1">
        <v>80</v>
      </c>
      <c r="BU59" s="1">
        <f t="shared" si="23"/>
        <v>10</v>
      </c>
      <c r="BV59" s="1">
        <f>RANK(BT59,BT31:BT78)</f>
        <v>15</v>
      </c>
      <c r="BW59" s="1">
        <v>48</v>
      </c>
      <c r="BX59" s="1">
        <f t="shared" si="24"/>
        <v>-27</v>
      </c>
      <c r="BY59" s="1">
        <v>1</v>
      </c>
      <c r="BZ59" s="1" t="s">
        <v>665</v>
      </c>
      <c r="CA59" s="1" t="s">
        <v>665</v>
      </c>
      <c r="CB59" s="1">
        <v>75</v>
      </c>
      <c r="CC59" s="1">
        <f t="shared" si="37"/>
        <v>-5</v>
      </c>
      <c r="CD59" s="1">
        <f>RANK(CB59,CB31:CB78)</f>
        <v>23</v>
      </c>
      <c r="CE59" s="1">
        <v>48</v>
      </c>
      <c r="CF59" s="1">
        <f t="shared" si="38"/>
        <v>8</v>
      </c>
      <c r="CG59" s="1">
        <v>1</v>
      </c>
      <c r="CH59" s="1" t="s">
        <v>596</v>
      </c>
      <c r="CI59" s="1" t="s">
        <v>596</v>
      </c>
      <c r="CJ59" s="1">
        <v>93.33</v>
      </c>
      <c r="CK59" s="1">
        <f t="shared" si="25"/>
        <v>18.329999999999998</v>
      </c>
      <c r="CL59" s="1">
        <f>RANK(CJ59,CJ31:CJ78)</f>
        <v>1</v>
      </c>
      <c r="CM59" s="1">
        <v>48</v>
      </c>
      <c r="CN59" s="1">
        <f t="shared" si="26"/>
        <v>-22</v>
      </c>
      <c r="CO59" s="1">
        <v>1</v>
      </c>
      <c r="CP59" s="1" t="s">
        <v>544</v>
      </c>
      <c r="CQ59" s="1" t="s">
        <v>544</v>
      </c>
      <c r="CR59">
        <f t="shared" si="27"/>
        <v>81.969090909090909</v>
      </c>
      <c r="CS59">
        <f t="shared" si="28"/>
        <v>23</v>
      </c>
      <c r="CT59" s="1">
        <v>48</v>
      </c>
      <c r="CU59">
        <f t="shared" si="41"/>
        <v>100</v>
      </c>
      <c r="CV59">
        <f>F59/MAX(F31:F78)*100</f>
        <v>33.693450371370695</v>
      </c>
      <c r="CW59">
        <f>E59/MAX(E31:E78)*100</f>
        <v>22.978511986088684</v>
      </c>
      <c r="CX59">
        <f>D59/MAX(D31:D78)*100</f>
        <v>54.347826086956516</v>
      </c>
      <c r="CY59">
        <f t="shared" si="17"/>
        <v>37.006596148138634</v>
      </c>
      <c r="CZ59" t="str">
        <f t="shared" si="16"/>
        <v>E-P+</v>
      </c>
    </row>
    <row r="60" spans="1:104" x14ac:dyDescent="0.3">
      <c r="A60" s="1" t="s">
        <v>7</v>
      </c>
      <c r="B60" s="1" t="s">
        <v>5</v>
      </c>
      <c r="C60" s="1" t="s">
        <v>10</v>
      </c>
      <c r="D60" s="1">
        <v>8</v>
      </c>
      <c r="E60" s="1">
        <v>318</v>
      </c>
      <c r="F60" s="1">
        <v>466</v>
      </c>
      <c r="G60" s="1" t="s">
        <v>70</v>
      </c>
      <c r="H60" s="1" t="s">
        <v>230</v>
      </c>
      <c r="I60" s="1">
        <v>63</v>
      </c>
      <c r="J60" s="1">
        <v>83.33</v>
      </c>
      <c r="K60" s="1">
        <f>RANK(J60,J31:J78)</f>
        <v>30</v>
      </c>
      <c r="L60" s="1">
        <v>48</v>
      </c>
      <c r="M60" s="1">
        <v>2</v>
      </c>
      <c r="N60" s="1" t="s">
        <v>1505</v>
      </c>
      <c r="O60" s="1" t="s">
        <v>470</v>
      </c>
      <c r="P60">
        <v>70</v>
      </c>
      <c r="Q60" s="1">
        <f t="shared" si="14"/>
        <v>-13.329999999999998</v>
      </c>
      <c r="R60">
        <f>RANK(P60,P31:P78)</f>
        <v>42</v>
      </c>
      <c r="S60" s="1">
        <v>48</v>
      </c>
      <c r="T60" s="1">
        <f t="shared" si="15"/>
        <v>12</v>
      </c>
      <c r="U60">
        <v>1</v>
      </c>
      <c r="V60" t="s">
        <v>1351</v>
      </c>
      <c r="W60" t="s">
        <v>1351</v>
      </c>
      <c r="X60" s="1">
        <v>70</v>
      </c>
      <c r="Y60" s="1">
        <f t="shared" si="29"/>
        <v>0</v>
      </c>
      <c r="Z60" s="1">
        <f>RANK(X60,X31:X78)</f>
        <v>44</v>
      </c>
      <c r="AA60" s="1">
        <v>48</v>
      </c>
      <c r="AB60" s="1">
        <f t="shared" si="30"/>
        <v>2</v>
      </c>
      <c r="AC60" s="1">
        <v>1</v>
      </c>
      <c r="AD60" s="1" t="s">
        <v>1203</v>
      </c>
      <c r="AE60" s="1" t="s">
        <v>1203</v>
      </c>
      <c r="AF60" s="1">
        <v>80</v>
      </c>
      <c r="AG60" s="1">
        <f t="shared" si="31"/>
        <v>10</v>
      </c>
      <c r="AH60" s="1">
        <f>RANK(AF60,AF31:AF78)</f>
        <v>27</v>
      </c>
      <c r="AI60" s="1">
        <v>48</v>
      </c>
      <c r="AJ60" s="1">
        <f t="shared" si="32"/>
        <v>-17</v>
      </c>
      <c r="AK60" s="1">
        <v>1</v>
      </c>
      <c r="AL60" s="1" t="s">
        <v>1090</v>
      </c>
      <c r="AM60" s="1" t="s">
        <v>1090</v>
      </c>
      <c r="AN60" s="1">
        <v>75</v>
      </c>
      <c r="AO60" s="1">
        <f t="shared" si="33"/>
        <v>-5</v>
      </c>
      <c r="AP60" s="1">
        <f>RANK(AN60,AN31:AN78)</f>
        <v>33</v>
      </c>
      <c r="AQ60" s="1">
        <v>48</v>
      </c>
      <c r="AR60" s="1">
        <f t="shared" si="34"/>
        <v>6</v>
      </c>
      <c r="AS60" s="1">
        <v>21</v>
      </c>
      <c r="AT60" s="1" t="s">
        <v>971</v>
      </c>
      <c r="AU60" s="1" t="s">
        <v>1025</v>
      </c>
      <c r="AV60" s="1">
        <v>80</v>
      </c>
      <c r="AW60" s="1">
        <f t="shared" si="35"/>
        <v>5</v>
      </c>
      <c r="AX60" s="1">
        <f>RANK(AV60,AV31:AV78)</f>
        <v>26</v>
      </c>
      <c r="AY60" s="1">
        <v>48</v>
      </c>
      <c r="AZ60" s="1">
        <f t="shared" si="36"/>
        <v>-7</v>
      </c>
      <c r="BA60" s="1">
        <v>1</v>
      </c>
      <c r="BB60" s="1" t="s">
        <v>881</v>
      </c>
      <c r="BC60" s="1" t="s">
        <v>881</v>
      </c>
      <c r="BD60" s="1">
        <v>75</v>
      </c>
      <c r="BE60" s="1">
        <f t="shared" si="19"/>
        <v>-5</v>
      </c>
      <c r="BF60" s="1">
        <f>RANK(BD60,BD31:BD78)</f>
        <v>32</v>
      </c>
      <c r="BG60" s="1">
        <v>48</v>
      </c>
      <c r="BH60" s="1">
        <f t="shared" si="20"/>
        <v>6</v>
      </c>
      <c r="BI60" s="1">
        <v>5</v>
      </c>
      <c r="BJ60" s="1" t="s">
        <v>804</v>
      </c>
      <c r="BK60" s="1" t="s">
        <v>834</v>
      </c>
      <c r="BL60" s="1">
        <v>75</v>
      </c>
      <c r="BM60" s="1">
        <f t="shared" si="21"/>
        <v>0</v>
      </c>
      <c r="BN60" s="1">
        <f>RANK(BL60,BL31:BL78)</f>
        <v>30</v>
      </c>
      <c r="BO60" s="1">
        <v>48</v>
      </c>
      <c r="BP60" s="1">
        <f t="shared" si="22"/>
        <v>-2</v>
      </c>
      <c r="BQ60" s="1">
        <v>10</v>
      </c>
      <c r="BR60" s="1" t="s">
        <v>736</v>
      </c>
      <c r="BS60" s="1" t="s">
        <v>766</v>
      </c>
      <c r="BT60" s="1">
        <v>70</v>
      </c>
      <c r="BU60" s="1">
        <f t="shared" si="23"/>
        <v>-5</v>
      </c>
      <c r="BV60" s="1">
        <f>RANK(BT60,BT31:BT78)</f>
        <v>30</v>
      </c>
      <c r="BW60" s="1">
        <v>48</v>
      </c>
      <c r="BX60" s="1">
        <f t="shared" si="24"/>
        <v>0</v>
      </c>
      <c r="BY60" s="1">
        <v>5</v>
      </c>
      <c r="BZ60" s="1" t="s">
        <v>666</v>
      </c>
      <c r="CA60" s="1" t="s">
        <v>698</v>
      </c>
      <c r="CB60" s="1">
        <v>70</v>
      </c>
      <c r="CC60" s="1">
        <f t="shared" si="37"/>
        <v>0</v>
      </c>
      <c r="CD60" s="1">
        <f>RANK(CB60,CB31:CB78)</f>
        <v>34</v>
      </c>
      <c r="CE60" s="1">
        <v>48</v>
      </c>
      <c r="CF60" s="1">
        <f t="shared" si="38"/>
        <v>4</v>
      </c>
      <c r="CG60" s="1">
        <v>15</v>
      </c>
      <c r="CH60" s="1" t="s">
        <v>597</v>
      </c>
      <c r="CI60" s="1" t="s">
        <v>621</v>
      </c>
      <c r="CJ60" s="1">
        <v>63.33</v>
      </c>
      <c r="CK60" s="1">
        <f t="shared" si="25"/>
        <v>-6.6700000000000017</v>
      </c>
      <c r="CL60" s="1">
        <f>RANK(CJ60,CJ31:CJ78)</f>
        <v>39</v>
      </c>
      <c r="CM60" s="1">
        <v>48</v>
      </c>
      <c r="CN60" s="1">
        <f t="shared" si="26"/>
        <v>5</v>
      </c>
      <c r="CO60" s="1">
        <v>1</v>
      </c>
      <c r="CP60" s="1" t="s">
        <v>545</v>
      </c>
      <c r="CQ60" s="1" t="s">
        <v>545</v>
      </c>
      <c r="CR60">
        <f t="shared" si="27"/>
        <v>73.787272727272722</v>
      </c>
      <c r="CS60">
        <f t="shared" si="28"/>
        <v>33</v>
      </c>
      <c r="CT60" s="1">
        <v>48</v>
      </c>
      <c r="CU60">
        <f t="shared" si="41"/>
        <v>100</v>
      </c>
      <c r="CV60">
        <f>F60/MAX(F31:F78)*100</f>
        <v>31.465226198514518</v>
      </c>
      <c r="CW60">
        <f>E60/MAX(E31:E78)*100</f>
        <v>3.9498198981492982</v>
      </c>
      <c r="CX60">
        <f>D60/MAX(D31:D78)*100</f>
        <v>17.391304347826086</v>
      </c>
      <c r="CY60">
        <f t="shared" si="17"/>
        <v>17.602116814829966</v>
      </c>
      <c r="CZ60" t="str">
        <f t="shared" si="16"/>
        <v>E-P+</v>
      </c>
    </row>
    <row r="61" spans="1:104" x14ac:dyDescent="0.3">
      <c r="A61" s="1" t="s">
        <v>7</v>
      </c>
      <c r="B61" s="1" t="s">
        <v>5</v>
      </c>
      <c r="C61" s="1" t="s">
        <v>10</v>
      </c>
      <c r="D61" s="1">
        <v>15</v>
      </c>
      <c r="E61" s="1">
        <v>416</v>
      </c>
      <c r="F61" s="1">
        <v>432</v>
      </c>
      <c r="G61" s="1" t="s">
        <v>71</v>
      </c>
      <c r="H61" s="1" t="s">
        <v>231</v>
      </c>
      <c r="I61" s="1">
        <v>28</v>
      </c>
      <c r="J61" s="1">
        <v>83.33</v>
      </c>
      <c r="K61" s="1">
        <f>RANK(J61,J31:J78)</f>
        <v>30</v>
      </c>
      <c r="L61" s="1">
        <v>48</v>
      </c>
      <c r="M61" s="1">
        <v>2</v>
      </c>
      <c r="N61" s="1" t="s">
        <v>357</v>
      </c>
      <c r="O61" s="1" t="s">
        <v>471</v>
      </c>
      <c r="P61">
        <v>90</v>
      </c>
      <c r="Q61" s="1">
        <f t="shared" si="14"/>
        <v>6.6700000000000017</v>
      </c>
      <c r="R61">
        <f>RANK(P61,P31:P78)</f>
        <v>21</v>
      </c>
      <c r="S61" s="1">
        <v>48</v>
      </c>
      <c r="T61" s="1">
        <f t="shared" si="15"/>
        <v>-9</v>
      </c>
      <c r="U61">
        <v>2</v>
      </c>
      <c r="V61" t="s">
        <v>1352</v>
      </c>
      <c r="W61" t="s">
        <v>1427</v>
      </c>
      <c r="X61" s="1">
        <v>80</v>
      </c>
      <c r="Y61" s="1">
        <f t="shared" si="29"/>
        <v>-10</v>
      </c>
      <c r="Z61" s="1">
        <f>RANK(X61,X31:X78)</f>
        <v>38</v>
      </c>
      <c r="AA61" s="1">
        <v>48</v>
      </c>
      <c r="AB61" s="1">
        <f t="shared" si="30"/>
        <v>17</v>
      </c>
      <c r="AC61" s="1">
        <v>3</v>
      </c>
      <c r="AD61" s="1" t="s">
        <v>1204</v>
      </c>
      <c r="AE61" s="1" t="s">
        <v>1274</v>
      </c>
      <c r="AF61" s="1">
        <v>70</v>
      </c>
      <c r="AG61" s="1">
        <f t="shared" si="31"/>
        <v>-10</v>
      </c>
      <c r="AH61" s="1">
        <f>RANK(AF61,AF31:AF78)</f>
        <v>38</v>
      </c>
      <c r="AI61" s="1">
        <v>48</v>
      </c>
      <c r="AJ61" s="1">
        <f t="shared" si="32"/>
        <v>0</v>
      </c>
      <c r="AK61" s="1">
        <v>1</v>
      </c>
      <c r="AL61" s="1" t="s">
        <v>1091</v>
      </c>
      <c r="AM61" s="1" t="s">
        <v>1091</v>
      </c>
      <c r="AN61" s="1">
        <v>75</v>
      </c>
      <c r="AO61" s="1">
        <f t="shared" si="33"/>
        <v>5</v>
      </c>
      <c r="AP61" s="1">
        <f>RANK(AN61,AN31:AN78)</f>
        <v>33</v>
      </c>
      <c r="AQ61" s="1">
        <v>48</v>
      </c>
      <c r="AR61" s="1">
        <f t="shared" si="34"/>
        <v>-5</v>
      </c>
      <c r="AS61" s="1">
        <v>1</v>
      </c>
      <c r="AT61" s="1" t="s">
        <v>972</v>
      </c>
      <c r="AU61" s="1" t="s">
        <v>972</v>
      </c>
      <c r="AV61" s="1">
        <v>70</v>
      </c>
      <c r="AW61" s="1">
        <f t="shared" si="35"/>
        <v>-5</v>
      </c>
      <c r="AX61" s="1">
        <f>RANK(AV61,AV31:AV78)</f>
        <v>41</v>
      </c>
      <c r="AY61" s="1">
        <v>48</v>
      </c>
      <c r="AZ61" s="1">
        <f t="shared" si="36"/>
        <v>8</v>
      </c>
      <c r="BA61" s="1">
        <v>1</v>
      </c>
      <c r="BB61" s="1" t="s">
        <v>882</v>
      </c>
      <c r="BC61" s="1" t="s">
        <v>882</v>
      </c>
      <c r="BD61" s="1">
        <v>85</v>
      </c>
      <c r="BE61" s="1">
        <f t="shared" si="19"/>
        <v>15</v>
      </c>
      <c r="BF61" s="1">
        <f>RANK(BD61,BD31:BD78)</f>
        <v>23</v>
      </c>
      <c r="BG61" s="1">
        <v>48</v>
      </c>
      <c r="BH61" s="1">
        <f t="shared" si="20"/>
        <v>-18</v>
      </c>
      <c r="BI61" s="1">
        <v>2</v>
      </c>
      <c r="BJ61" s="1" t="s">
        <v>805</v>
      </c>
      <c r="BK61" s="1" t="s">
        <v>835</v>
      </c>
      <c r="BL61" s="1">
        <v>75</v>
      </c>
      <c r="BM61" s="1">
        <f t="shared" si="21"/>
        <v>-10</v>
      </c>
      <c r="BN61" s="1">
        <f>RANK(BL61,BL31:BL78)</f>
        <v>30</v>
      </c>
      <c r="BO61" s="1">
        <v>48</v>
      </c>
      <c r="BP61" s="1">
        <f t="shared" si="22"/>
        <v>7</v>
      </c>
      <c r="BQ61" s="1">
        <v>2</v>
      </c>
      <c r="BR61" s="1" t="s">
        <v>737</v>
      </c>
      <c r="BS61" s="1" t="s">
        <v>767</v>
      </c>
      <c r="BT61" s="1">
        <v>70</v>
      </c>
      <c r="BU61" s="1">
        <f t="shared" si="23"/>
        <v>-5</v>
      </c>
      <c r="BV61" s="1">
        <f>RANK(BT61,BT31:BT78)</f>
        <v>30</v>
      </c>
      <c r="BW61" s="1">
        <v>48</v>
      </c>
      <c r="BX61" s="1">
        <f t="shared" si="24"/>
        <v>0</v>
      </c>
      <c r="BY61" s="1">
        <v>10</v>
      </c>
      <c r="BZ61" s="1" t="s">
        <v>667</v>
      </c>
      <c r="CA61" s="1" t="s">
        <v>699</v>
      </c>
      <c r="CB61" s="1">
        <v>65</v>
      </c>
      <c r="CC61" s="1">
        <f t="shared" si="37"/>
        <v>-5</v>
      </c>
      <c r="CD61" s="1">
        <f>RANK(CB61,CB31:CB78)</f>
        <v>36</v>
      </c>
      <c r="CE61" s="1">
        <v>48</v>
      </c>
      <c r="CF61" s="1">
        <f t="shared" si="38"/>
        <v>6</v>
      </c>
      <c r="CG61" s="1">
        <v>3</v>
      </c>
      <c r="CH61" s="1" t="s">
        <v>598</v>
      </c>
      <c r="CI61" s="1" t="s">
        <v>622</v>
      </c>
      <c r="CJ61" s="1">
        <v>70</v>
      </c>
      <c r="CK61" s="1">
        <f t="shared" si="25"/>
        <v>5</v>
      </c>
      <c r="CL61" s="1">
        <f>RANK(CJ61,CJ31:CJ78)</f>
        <v>31</v>
      </c>
      <c r="CM61" s="1">
        <v>48</v>
      </c>
      <c r="CN61" s="1">
        <f t="shared" si="26"/>
        <v>-5</v>
      </c>
      <c r="CO61" s="1">
        <v>1</v>
      </c>
      <c r="CP61" s="1" t="s">
        <v>546</v>
      </c>
      <c r="CQ61" s="1" t="s">
        <v>546</v>
      </c>
      <c r="CR61">
        <f t="shared" si="27"/>
        <v>75.757272727272721</v>
      </c>
      <c r="CS61">
        <f t="shared" si="28"/>
        <v>32</v>
      </c>
      <c r="CT61" s="1">
        <v>48</v>
      </c>
      <c r="CU61">
        <f t="shared" si="41"/>
        <v>100</v>
      </c>
      <c r="CV61">
        <f>F61/MAX(F31:F78)*100</f>
        <v>29.169480081026332</v>
      </c>
      <c r="CW61">
        <f>E61/MAX(E31:E78)*100</f>
        <v>5.16705999254751</v>
      </c>
      <c r="CX61">
        <f>D61/MAX(D31:D78)*100</f>
        <v>32.608695652173914</v>
      </c>
      <c r="CY61">
        <f t="shared" si="17"/>
        <v>22.315078575249249</v>
      </c>
      <c r="CZ61" t="str">
        <f t="shared" si="16"/>
        <v>E-P+</v>
      </c>
    </row>
    <row r="62" spans="1:104" x14ac:dyDescent="0.3">
      <c r="A62" s="1" t="s">
        <v>7</v>
      </c>
      <c r="B62" s="1" t="s">
        <v>5</v>
      </c>
      <c r="C62" s="1" t="s">
        <v>10</v>
      </c>
      <c r="D62" s="1">
        <v>32</v>
      </c>
      <c r="E62" s="1">
        <v>2703</v>
      </c>
      <c r="F62" s="1">
        <v>564</v>
      </c>
      <c r="G62" s="1" t="s">
        <v>72</v>
      </c>
      <c r="H62" s="1" t="s">
        <v>232</v>
      </c>
      <c r="I62" s="1">
        <v>13</v>
      </c>
      <c r="J62" s="1">
        <v>100</v>
      </c>
      <c r="K62" s="1">
        <f>RANK(J62,J31:J78)</f>
        <v>1</v>
      </c>
      <c r="L62" s="1">
        <v>48</v>
      </c>
      <c r="M62" s="1">
        <v>2</v>
      </c>
      <c r="N62" s="1" t="s">
        <v>358</v>
      </c>
      <c r="O62" s="1" t="s">
        <v>472</v>
      </c>
      <c r="P62">
        <v>80</v>
      </c>
      <c r="Q62" s="1">
        <f t="shared" si="14"/>
        <v>-20</v>
      </c>
      <c r="R62">
        <f>RANK(P62,P31:P78)</f>
        <v>30</v>
      </c>
      <c r="S62" s="1">
        <v>48</v>
      </c>
      <c r="T62" s="1">
        <f t="shared" si="15"/>
        <v>29</v>
      </c>
      <c r="U62">
        <v>1</v>
      </c>
      <c r="V62" t="s">
        <v>1353</v>
      </c>
      <c r="W62" t="s">
        <v>1353</v>
      </c>
      <c r="X62" s="1">
        <v>90</v>
      </c>
      <c r="Y62" s="1">
        <f t="shared" si="29"/>
        <v>10</v>
      </c>
      <c r="Z62" s="1">
        <f>RANK(X62,X31:X78)</f>
        <v>21</v>
      </c>
      <c r="AA62" s="1">
        <v>48</v>
      </c>
      <c r="AB62" s="1">
        <f t="shared" si="30"/>
        <v>-9</v>
      </c>
      <c r="AC62" s="1">
        <v>1</v>
      </c>
      <c r="AD62" s="1" t="s">
        <v>1205</v>
      </c>
      <c r="AE62" s="1" t="s">
        <v>1275</v>
      </c>
      <c r="AF62" s="1">
        <v>90</v>
      </c>
      <c r="AG62" s="1">
        <f t="shared" si="31"/>
        <v>0</v>
      </c>
      <c r="AH62" s="1">
        <f>RANK(AF62,AF31:AF78)</f>
        <v>14</v>
      </c>
      <c r="AI62" s="1">
        <v>48</v>
      </c>
      <c r="AJ62" s="1">
        <f t="shared" si="32"/>
        <v>-7</v>
      </c>
      <c r="AK62" s="1">
        <v>1</v>
      </c>
      <c r="AL62" s="1" t="s">
        <v>1092</v>
      </c>
      <c r="AM62" s="1" t="s">
        <v>1092</v>
      </c>
      <c r="AN62" s="1">
        <v>90</v>
      </c>
      <c r="AO62" s="1">
        <f t="shared" si="33"/>
        <v>0</v>
      </c>
      <c r="AP62" s="1">
        <f>RANK(AN62,AN31:AN78)</f>
        <v>16</v>
      </c>
      <c r="AQ62" s="1">
        <v>48</v>
      </c>
      <c r="AR62" s="1">
        <f t="shared" si="34"/>
        <v>2</v>
      </c>
      <c r="AS62" s="1">
        <v>1</v>
      </c>
      <c r="AT62" s="1" t="s">
        <v>973</v>
      </c>
      <c r="AU62" s="1" t="s">
        <v>973</v>
      </c>
      <c r="AV62" s="1">
        <v>90</v>
      </c>
      <c r="AW62" s="1">
        <f t="shared" si="35"/>
        <v>0</v>
      </c>
      <c r="AX62" s="1">
        <f>RANK(AV62,AV31:AV78)</f>
        <v>14</v>
      </c>
      <c r="AY62" s="1">
        <v>48</v>
      </c>
      <c r="AZ62" s="1">
        <f t="shared" si="36"/>
        <v>-2</v>
      </c>
      <c r="BA62" s="1">
        <v>1</v>
      </c>
      <c r="BB62" s="1" t="s">
        <v>883</v>
      </c>
      <c r="BC62" s="1" t="s">
        <v>883</v>
      </c>
      <c r="BD62" s="1">
        <v>90</v>
      </c>
      <c r="BE62" s="1">
        <f t="shared" si="19"/>
        <v>0</v>
      </c>
      <c r="BF62" s="1">
        <f>RANK(BD62,BD31:BD78)</f>
        <v>17</v>
      </c>
      <c r="BG62" s="1">
        <v>48</v>
      </c>
      <c r="BH62" s="1">
        <f t="shared" si="20"/>
        <v>3</v>
      </c>
      <c r="BI62" s="1">
        <v>1</v>
      </c>
      <c r="BJ62" s="1" t="s">
        <v>806</v>
      </c>
      <c r="BK62" s="1" t="s">
        <v>806</v>
      </c>
      <c r="BL62" s="1">
        <v>75</v>
      </c>
      <c r="BM62" s="1">
        <f t="shared" si="21"/>
        <v>-15</v>
      </c>
      <c r="BN62" s="1">
        <f>RANK(BL62,BL31:BL78)</f>
        <v>30</v>
      </c>
      <c r="BO62" s="1">
        <v>48</v>
      </c>
      <c r="BP62" s="1">
        <f t="shared" si="22"/>
        <v>13</v>
      </c>
      <c r="BQ62" s="1">
        <v>2</v>
      </c>
      <c r="BR62" s="1" t="s">
        <v>738</v>
      </c>
      <c r="BS62" s="1" t="s">
        <v>768</v>
      </c>
      <c r="BT62" s="1">
        <v>80</v>
      </c>
      <c r="BU62" s="1">
        <f t="shared" si="23"/>
        <v>5</v>
      </c>
      <c r="BV62" s="1">
        <f>RANK(BT62,BT31:BT78)</f>
        <v>15</v>
      </c>
      <c r="BW62" s="1">
        <v>48</v>
      </c>
      <c r="BX62" s="1">
        <f t="shared" si="24"/>
        <v>-15</v>
      </c>
      <c r="BY62" s="1">
        <v>1</v>
      </c>
      <c r="BZ62" s="1" t="s">
        <v>668</v>
      </c>
      <c r="CA62" s="1" t="s">
        <v>668</v>
      </c>
      <c r="CB62" s="1">
        <v>85</v>
      </c>
      <c r="CC62" s="1">
        <f t="shared" si="37"/>
        <v>5</v>
      </c>
      <c r="CD62" s="1">
        <f>RANK(CB62,CB31:CB78)</f>
        <v>18</v>
      </c>
      <c r="CE62" s="1">
        <v>48</v>
      </c>
      <c r="CF62" s="1">
        <f t="shared" si="38"/>
        <v>3</v>
      </c>
      <c r="CG62" s="1">
        <v>1</v>
      </c>
      <c r="CH62" s="1" t="s">
        <v>599</v>
      </c>
      <c r="CI62" s="1" t="s">
        <v>623</v>
      </c>
      <c r="CJ62" s="1">
        <v>83.33</v>
      </c>
      <c r="CK62" s="1">
        <f t="shared" si="25"/>
        <v>-1.6700000000000017</v>
      </c>
      <c r="CL62" s="1">
        <f>RANK(CJ62,CJ31:CJ78)</f>
        <v>7</v>
      </c>
      <c r="CM62" s="1">
        <v>48</v>
      </c>
      <c r="CN62" s="1">
        <f t="shared" si="26"/>
        <v>-11</v>
      </c>
      <c r="CO62" s="1">
        <v>1</v>
      </c>
      <c r="CP62" s="1" t="s">
        <v>547</v>
      </c>
      <c r="CQ62" s="1" t="s">
        <v>547</v>
      </c>
      <c r="CR62">
        <f t="shared" si="27"/>
        <v>86.666363636363641</v>
      </c>
      <c r="CS62">
        <f t="shared" si="28"/>
        <v>17</v>
      </c>
      <c r="CT62" s="1">
        <v>48</v>
      </c>
      <c r="CU62">
        <f t="shared" si="41"/>
        <v>100</v>
      </c>
      <c r="CV62">
        <f>F62/MAX(F31:F78)*100</f>
        <v>38.082376772451049</v>
      </c>
      <c r="CW62">
        <f>E62/MAX(E31:E78)*100</f>
        <v>33.573469134269033</v>
      </c>
      <c r="CX62">
        <f>D62/MAX(D31:D78)*100</f>
        <v>69.565217391304344</v>
      </c>
      <c r="CY62">
        <f t="shared" si="17"/>
        <v>47.073687766008142</v>
      </c>
      <c r="CZ62" t="str">
        <f t="shared" si="16"/>
        <v>E-P+</v>
      </c>
    </row>
    <row r="63" spans="1:104" x14ac:dyDescent="0.3">
      <c r="A63" s="1" t="s">
        <v>7</v>
      </c>
      <c r="B63" s="1" t="s">
        <v>5</v>
      </c>
      <c r="C63" s="1" t="s">
        <v>10</v>
      </c>
      <c r="D63" s="1">
        <v>46</v>
      </c>
      <c r="E63" s="1">
        <v>3287</v>
      </c>
      <c r="F63" s="1">
        <v>1481</v>
      </c>
      <c r="G63" s="1" t="s">
        <v>73</v>
      </c>
      <c r="H63" s="1" t="s">
        <v>233</v>
      </c>
      <c r="I63" s="1">
        <v>104</v>
      </c>
      <c r="J63" s="1">
        <v>100</v>
      </c>
      <c r="K63" s="1">
        <f>RANK(J63,J31:J78)</f>
        <v>1</v>
      </c>
      <c r="L63" s="1">
        <v>48</v>
      </c>
      <c r="M63" s="1">
        <v>5</v>
      </c>
      <c r="N63" s="1" t="s">
        <v>359</v>
      </c>
      <c r="O63" s="1" t="s">
        <v>473</v>
      </c>
      <c r="P63">
        <v>100</v>
      </c>
      <c r="Q63" s="1">
        <f t="shared" si="14"/>
        <v>0</v>
      </c>
      <c r="R63">
        <f>RANK(P63,P31:P78)</f>
        <v>1</v>
      </c>
      <c r="S63" s="1">
        <v>48</v>
      </c>
      <c r="T63" s="1">
        <f t="shared" si="15"/>
        <v>0</v>
      </c>
      <c r="U63">
        <v>2</v>
      </c>
      <c r="V63" t="s">
        <v>1354</v>
      </c>
      <c r="W63" t="s">
        <v>1428</v>
      </c>
      <c r="X63" s="1">
        <v>100</v>
      </c>
      <c r="Y63" s="1">
        <f t="shared" si="29"/>
        <v>0</v>
      </c>
      <c r="Z63" s="1">
        <f>RANK(X63,X31:X78)</f>
        <v>1</v>
      </c>
      <c r="AA63" s="1">
        <v>48</v>
      </c>
      <c r="AB63" s="1">
        <f t="shared" si="30"/>
        <v>0</v>
      </c>
      <c r="AC63" s="1">
        <v>13</v>
      </c>
      <c r="AD63" s="1" t="s">
        <v>1206</v>
      </c>
      <c r="AE63" s="1" t="s">
        <v>1276</v>
      </c>
      <c r="AF63" s="1">
        <v>100</v>
      </c>
      <c r="AG63" s="1">
        <f t="shared" si="31"/>
        <v>0</v>
      </c>
      <c r="AH63" s="1">
        <f>RANK(AF63,AF31:AF78)</f>
        <v>1</v>
      </c>
      <c r="AI63" s="1">
        <v>48</v>
      </c>
      <c r="AJ63" s="1">
        <f t="shared" si="32"/>
        <v>0</v>
      </c>
      <c r="AK63" s="1">
        <v>14</v>
      </c>
      <c r="AL63" s="1" t="s">
        <v>1093</v>
      </c>
      <c r="AM63" s="1" t="s">
        <v>1136</v>
      </c>
      <c r="AN63" s="1">
        <v>100</v>
      </c>
      <c r="AO63" s="1">
        <f t="shared" si="33"/>
        <v>0</v>
      </c>
      <c r="AP63" s="1">
        <f>RANK(AN63,AN31:AN78)</f>
        <v>1</v>
      </c>
      <c r="AQ63" s="1">
        <v>48</v>
      </c>
      <c r="AR63" s="1">
        <f t="shared" si="34"/>
        <v>0</v>
      </c>
      <c r="AS63" s="1">
        <v>5</v>
      </c>
      <c r="AT63" s="1" t="s">
        <v>974</v>
      </c>
      <c r="AU63" s="1" t="s">
        <v>1026</v>
      </c>
      <c r="AV63" s="1">
        <v>100</v>
      </c>
      <c r="AW63" s="1">
        <f t="shared" si="35"/>
        <v>0</v>
      </c>
      <c r="AX63" s="1">
        <f>RANK(AV63,AV31:AV78)</f>
        <v>1</v>
      </c>
      <c r="AY63" s="1">
        <v>48</v>
      </c>
      <c r="AZ63" s="1">
        <f t="shared" si="36"/>
        <v>0</v>
      </c>
      <c r="BA63" s="1">
        <v>6</v>
      </c>
      <c r="BB63" s="1" t="s">
        <v>884</v>
      </c>
      <c r="BC63" s="1" t="s">
        <v>920</v>
      </c>
      <c r="BD63" s="1">
        <v>100</v>
      </c>
      <c r="BE63" s="1">
        <f t="shared" si="19"/>
        <v>0</v>
      </c>
      <c r="BF63" s="1">
        <f>RANK(BD63,BD31:BD78)</f>
        <v>1</v>
      </c>
      <c r="BG63" s="1">
        <v>48</v>
      </c>
      <c r="BH63" s="1">
        <f t="shared" si="20"/>
        <v>0</v>
      </c>
      <c r="BI63" s="1">
        <v>13</v>
      </c>
      <c r="BJ63" s="1" t="s">
        <v>807</v>
      </c>
      <c r="BK63" s="1" t="s">
        <v>836</v>
      </c>
      <c r="BL63" s="1">
        <v>100</v>
      </c>
      <c r="BM63" s="1">
        <f t="shared" si="21"/>
        <v>0</v>
      </c>
      <c r="BN63" s="1">
        <f>RANK(BL63,BL31:BL78)</f>
        <v>1</v>
      </c>
      <c r="BO63" s="1">
        <v>48</v>
      </c>
      <c r="BP63" s="1">
        <f t="shared" si="22"/>
        <v>0</v>
      </c>
      <c r="BQ63" s="1">
        <v>10</v>
      </c>
      <c r="BR63" s="1" t="s">
        <v>739</v>
      </c>
      <c r="BS63" s="1" t="s">
        <v>769</v>
      </c>
      <c r="BT63" s="1">
        <v>100</v>
      </c>
      <c r="BU63" s="1">
        <f t="shared" si="23"/>
        <v>0</v>
      </c>
      <c r="BV63" s="1">
        <f>RANK(BT63,BT31:BT78)</f>
        <v>1</v>
      </c>
      <c r="BW63" s="1">
        <v>48</v>
      </c>
      <c r="BX63" s="1">
        <f t="shared" si="24"/>
        <v>0</v>
      </c>
      <c r="BY63" s="1">
        <v>23</v>
      </c>
      <c r="BZ63" s="1" t="s">
        <v>669</v>
      </c>
      <c r="CA63" s="1" t="s">
        <v>700</v>
      </c>
      <c r="CB63" s="1">
        <v>100</v>
      </c>
      <c r="CC63" s="1">
        <f t="shared" si="37"/>
        <v>0</v>
      </c>
      <c r="CD63" s="1">
        <f>RANK(CB63,CB31:CB78)</f>
        <v>1</v>
      </c>
      <c r="CE63" s="1">
        <v>48</v>
      </c>
      <c r="CF63" s="1">
        <f t="shared" si="38"/>
        <v>0</v>
      </c>
      <c r="CG63" s="1">
        <v>12</v>
      </c>
      <c r="CH63" s="1" t="s">
        <v>600</v>
      </c>
      <c r="CI63" s="1" t="s">
        <v>624</v>
      </c>
      <c r="CJ63" s="1">
        <v>70</v>
      </c>
      <c r="CK63" s="1">
        <f t="shared" si="25"/>
        <v>-30</v>
      </c>
      <c r="CL63" s="1">
        <f>RANK(CJ63,CJ31:CJ78)</f>
        <v>31</v>
      </c>
      <c r="CM63" s="1">
        <v>48</v>
      </c>
      <c r="CN63" s="1">
        <f t="shared" si="26"/>
        <v>30</v>
      </c>
      <c r="CO63" s="1">
        <v>1</v>
      </c>
      <c r="CP63" s="1" t="s">
        <v>548</v>
      </c>
      <c r="CQ63" s="1" t="s">
        <v>548</v>
      </c>
      <c r="CR63">
        <f t="shared" si="27"/>
        <v>97.272727272727266</v>
      </c>
      <c r="CS63">
        <f t="shared" si="28"/>
        <v>4</v>
      </c>
      <c r="CT63" s="1">
        <v>48</v>
      </c>
      <c r="CU63">
        <f t="shared" si="41"/>
        <v>100</v>
      </c>
      <c r="CV63">
        <f>F63/MAX(F31:F78)*100</f>
        <v>100</v>
      </c>
      <c r="CW63">
        <f>E63/MAX(E31:E78)*100</f>
        <v>40.827226431499192</v>
      </c>
      <c r="CX63">
        <f>D63/MAX(D31:D78)*100</f>
        <v>100</v>
      </c>
      <c r="CY63">
        <f t="shared" si="17"/>
        <v>80.275742143833057</v>
      </c>
      <c r="CZ63" t="str">
        <f t="shared" si="16"/>
        <v>E+P+</v>
      </c>
    </row>
    <row r="64" spans="1:104" x14ac:dyDescent="0.3">
      <c r="A64" s="1" t="s">
        <v>7</v>
      </c>
      <c r="B64" s="1" t="s">
        <v>5</v>
      </c>
      <c r="C64" s="1" t="s">
        <v>10</v>
      </c>
      <c r="D64" s="1">
        <v>26</v>
      </c>
      <c r="E64" s="1">
        <v>2240</v>
      </c>
      <c r="F64" s="1">
        <v>472</v>
      </c>
      <c r="G64" s="1" t="s">
        <v>74</v>
      </c>
      <c r="H64" s="1" t="s">
        <v>234</v>
      </c>
      <c r="I64" s="1">
        <v>24</v>
      </c>
      <c r="J64" s="1">
        <v>100</v>
      </c>
      <c r="K64" s="1">
        <f>RANK(J64,J31:J78)</f>
        <v>1</v>
      </c>
      <c r="L64" s="1">
        <v>48</v>
      </c>
      <c r="M64" s="1">
        <v>4</v>
      </c>
      <c r="N64" s="1" t="s">
        <v>360</v>
      </c>
      <c r="O64" s="1" t="s">
        <v>474</v>
      </c>
      <c r="P64">
        <v>80</v>
      </c>
      <c r="Q64" s="1">
        <f t="shared" si="14"/>
        <v>-20</v>
      </c>
      <c r="R64">
        <f>RANK(P64,P31:P78)</f>
        <v>30</v>
      </c>
      <c r="S64" s="1">
        <v>48</v>
      </c>
      <c r="T64" s="1">
        <f t="shared" si="15"/>
        <v>29</v>
      </c>
      <c r="U64">
        <v>2</v>
      </c>
      <c r="V64" t="s">
        <v>1355</v>
      </c>
      <c r="W64" t="s">
        <v>1429</v>
      </c>
      <c r="X64" s="1">
        <v>90</v>
      </c>
      <c r="Y64" s="1">
        <f t="shared" si="29"/>
        <v>10</v>
      </c>
      <c r="Z64" s="1">
        <f>RANK(X64,X31:X78)</f>
        <v>21</v>
      </c>
      <c r="AA64" s="1">
        <v>48</v>
      </c>
      <c r="AB64" s="1">
        <f t="shared" si="30"/>
        <v>-9</v>
      </c>
      <c r="AC64" s="1">
        <v>2</v>
      </c>
      <c r="AD64" s="1" t="s">
        <v>1207</v>
      </c>
      <c r="AE64" s="1" t="s">
        <v>1277</v>
      </c>
      <c r="AF64" s="1">
        <v>70</v>
      </c>
      <c r="AG64" s="1">
        <f t="shared" si="31"/>
        <v>-20</v>
      </c>
      <c r="AH64" s="1">
        <f>RANK(AF64,AF31:AF78)</f>
        <v>38</v>
      </c>
      <c r="AI64" s="1">
        <v>48</v>
      </c>
      <c r="AJ64" s="1">
        <f t="shared" si="32"/>
        <v>17</v>
      </c>
      <c r="AK64" s="1">
        <v>1</v>
      </c>
      <c r="AL64" s="1" t="s">
        <v>1094</v>
      </c>
      <c r="AM64" s="1" t="s">
        <v>1094</v>
      </c>
      <c r="AN64" s="1">
        <v>70</v>
      </c>
      <c r="AO64" s="1">
        <f t="shared" si="33"/>
        <v>0</v>
      </c>
      <c r="AP64" s="1">
        <f>RANK(AN64,AN31:AN78)</f>
        <v>39</v>
      </c>
      <c r="AQ64" s="1">
        <v>48</v>
      </c>
      <c r="AR64" s="1">
        <f t="shared" si="34"/>
        <v>1</v>
      </c>
      <c r="AS64" s="1">
        <v>5</v>
      </c>
      <c r="AT64" s="1" t="s">
        <v>975</v>
      </c>
      <c r="AU64" s="1" t="s">
        <v>1027</v>
      </c>
      <c r="AV64" s="1">
        <v>90</v>
      </c>
      <c r="AW64" s="1">
        <f t="shared" si="35"/>
        <v>20</v>
      </c>
      <c r="AX64" s="1">
        <f>RANK(AV64,AV31:AV78)</f>
        <v>14</v>
      </c>
      <c r="AY64" s="1">
        <v>48</v>
      </c>
      <c r="AZ64" s="1">
        <f t="shared" si="36"/>
        <v>-25</v>
      </c>
      <c r="BA64" s="1">
        <v>2</v>
      </c>
      <c r="BB64" s="1" t="s">
        <v>885</v>
      </c>
      <c r="BC64" s="1" t="s">
        <v>921</v>
      </c>
      <c r="BD64" s="1">
        <v>75</v>
      </c>
      <c r="BE64" s="1">
        <f t="shared" si="19"/>
        <v>-15</v>
      </c>
      <c r="BF64" s="1">
        <f>RANK(BD64,BD31:BD78)</f>
        <v>32</v>
      </c>
      <c r="BG64" s="1">
        <v>48</v>
      </c>
      <c r="BH64" s="1">
        <f t="shared" si="20"/>
        <v>18</v>
      </c>
      <c r="BI64" s="1">
        <v>1</v>
      </c>
      <c r="BJ64" s="1" t="s">
        <v>808</v>
      </c>
      <c r="BK64" s="1" t="s">
        <v>808</v>
      </c>
      <c r="BL64" s="1">
        <v>80</v>
      </c>
      <c r="BM64" s="1">
        <f t="shared" si="21"/>
        <v>5</v>
      </c>
      <c r="BN64" s="1">
        <f>RANK(BL64,BL31:BL78)</f>
        <v>22</v>
      </c>
      <c r="BO64" s="1">
        <v>48</v>
      </c>
      <c r="BP64" s="1">
        <f t="shared" si="22"/>
        <v>-10</v>
      </c>
      <c r="BQ64" s="1">
        <v>3</v>
      </c>
      <c r="BR64" s="1" t="s">
        <v>740</v>
      </c>
      <c r="BS64" s="1" t="s">
        <v>770</v>
      </c>
      <c r="BT64" s="1">
        <v>80</v>
      </c>
      <c r="BU64" s="1">
        <f t="shared" si="23"/>
        <v>0</v>
      </c>
      <c r="BV64" s="1">
        <f>RANK(BT64,BT31:BT78)</f>
        <v>15</v>
      </c>
      <c r="BW64" s="1">
        <v>48</v>
      </c>
      <c r="BX64" s="1">
        <f t="shared" si="24"/>
        <v>-7</v>
      </c>
      <c r="BY64" s="1">
        <v>1</v>
      </c>
      <c r="BZ64" s="1" t="s">
        <v>670</v>
      </c>
      <c r="CA64" s="1" t="s">
        <v>670</v>
      </c>
      <c r="CB64" s="1">
        <v>90</v>
      </c>
      <c r="CC64" s="1">
        <f t="shared" si="37"/>
        <v>10</v>
      </c>
      <c r="CD64" s="1">
        <f>RANK(CB64,CB31:CB78)</f>
        <v>8</v>
      </c>
      <c r="CE64" s="1">
        <v>48</v>
      </c>
      <c r="CF64" s="1">
        <f t="shared" si="38"/>
        <v>-7</v>
      </c>
      <c r="CG64" s="1">
        <v>2</v>
      </c>
      <c r="CH64" s="1" t="s">
        <v>601</v>
      </c>
      <c r="CI64" s="1" t="s">
        <v>625</v>
      </c>
      <c r="CJ64" s="1">
        <v>56.67</v>
      </c>
      <c r="CK64" s="1">
        <f t="shared" si="25"/>
        <v>-33.33</v>
      </c>
      <c r="CL64" s="1">
        <f>RANK(CJ64,CJ31:CJ78)</f>
        <v>44</v>
      </c>
      <c r="CM64" s="1">
        <v>48</v>
      </c>
      <c r="CN64" s="1">
        <f t="shared" si="26"/>
        <v>36</v>
      </c>
      <c r="CO64" s="1">
        <v>1</v>
      </c>
      <c r="CP64" s="1" t="s">
        <v>549</v>
      </c>
      <c r="CQ64" s="1" t="s">
        <v>549</v>
      </c>
      <c r="CR64">
        <f t="shared" si="27"/>
        <v>80.151818181818172</v>
      </c>
      <c r="CS64">
        <f t="shared" si="28"/>
        <v>24</v>
      </c>
      <c r="CT64" s="1">
        <v>48</v>
      </c>
      <c r="CU64">
        <f t="shared" si="41"/>
        <v>100</v>
      </c>
      <c r="CV64">
        <f>F64/MAX(F31:F78)*100</f>
        <v>31.870357866306549</v>
      </c>
      <c r="CW64">
        <f>E64/MAX(E31:E78)*100</f>
        <v>27.822630729101977</v>
      </c>
      <c r="CX64">
        <f>D64/MAX(D31:D78)*100</f>
        <v>56.521739130434781</v>
      </c>
      <c r="CY64">
        <f t="shared" si="17"/>
        <v>38.738242575281099</v>
      </c>
      <c r="CZ64" t="str">
        <f t="shared" si="16"/>
        <v>E-P+</v>
      </c>
    </row>
    <row r="65" spans="1:104" x14ac:dyDescent="0.3">
      <c r="A65" s="1" t="s">
        <v>7</v>
      </c>
      <c r="B65" s="1" t="s">
        <v>5</v>
      </c>
      <c r="C65" s="1" t="s">
        <v>10</v>
      </c>
      <c r="D65" s="1">
        <v>32</v>
      </c>
      <c r="E65" s="1">
        <v>2865</v>
      </c>
      <c r="F65" s="1">
        <v>559</v>
      </c>
      <c r="G65" s="1" t="s">
        <v>75</v>
      </c>
      <c r="H65" s="1" t="s">
        <v>235</v>
      </c>
      <c r="I65" s="1">
        <v>21</v>
      </c>
      <c r="J65" s="1">
        <v>100</v>
      </c>
      <c r="K65" s="1">
        <f>RANK(J65,J31:J78)</f>
        <v>1</v>
      </c>
      <c r="L65" s="1">
        <v>48</v>
      </c>
      <c r="M65" s="1">
        <v>1</v>
      </c>
      <c r="N65" s="1" t="s">
        <v>361</v>
      </c>
      <c r="O65" s="1" t="s">
        <v>361</v>
      </c>
      <c r="P65">
        <v>100</v>
      </c>
      <c r="Q65" s="1">
        <f t="shared" si="14"/>
        <v>0</v>
      </c>
      <c r="R65">
        <f>RANK(P65,P31:P78)</f>
        <v>1</v>
      </c>
      <c r="S65" s="1">
        <v>48</v>
      </c>
      <c r="T65" s="1">
        <f t="shared" si="15"/>
        <v>0</v>
      </c>
      <c r="U65">
        <v>2</v>
      </c>
      <c r="V65" t="s">
        <v>1356</v>
      </c>
      <c r="W65" t="s">
        <v>1430</v>
      </c>
      <c r="X65" s="1">
        <v>100</v>
      </c>
      <c r="Y65" s="1">
        <f t="shared" si="29"/>
        <v>0</v>
      </c>
      <c r="Z65" s="1">
        <f>RANK(X65,X31:X78)</f>
        <v>1</v>
      </c>
      <c r="AA65" s="1">
        <v>48</v>
      </c>
      <c r="AB65" s="1">
        <f t="shared" si="30"/>
        <v>0</v>
      </c>
      <c r="AC65" s="1">
        <v>2</v>
      </c>
      <c r="AD65" s="1" t="s">
        <v>1208</v>
      </c>
      <c r="AE65" s="1" t="s">
        <v>1278</v>
      </c>
      <c r="AF65" s="1">
        <v>100</v>
      </c>
      <c r="AG65" s="1">
        <f t="shared" si="31"/>
        <v>0</v>
      </c>
      <c r="AH65" s="1">
        <f>RANK(AF65,AF31:AF78)</f>
        <v>1</v>
      </c>
      <c r="AI65" s="1">
        <v>48</v>
      </c>
      <c r="AJ65" s="1">
        <f t="shared" si="32"/>
        <v>0</v>
      </c>
      <c r="AK65" s="1">
        <v>2</v>
      </c>
      <c r="AL65" s="1" t="s">
        <v>1095</v>
      </c>
      <c r="AM65" s="1" t="s">
        <v>1137</v>
      </c>
      <c r="AN65" s="1">
        <v>100</v>
      </c>
      <c r="AO65" s="1">
        <f t="shared" si="33"/>
        <v>0</v>
      </c>
      <c r="AP65" s="1">
        <f>RANK(AN65,AN31:AN78)</f>
        <v>1</v>
      </c>
      <c r="AQ65" s="1">
        <v>48</v>
      </c>
      <c r="AR65" s="1">
        <f t="shared" si="34"/>
        <v>0</v>
      </c>
      <c r="AS65" s="1">
        <v>2</v>
      </c>
      <c r="AT65" s="1" t="s">
        <v>976</v>
      </c>
      <c r="AU65" s="1" t="s">
        <v>1028</v>
      </c>
      <c r="AV65" s="1">
        <v>100</v>
      </c>
      <c r="AW65" s="1">
        <f t="shared" si="35"/>
        <v>0</v>
      </c>
      <c r="AX65" s="1">
        <f>RANK(AV65,AV31:AV78)</f>
        <v>1</v>
      </c>
      <c r="AY65" s="1">
        <v>48</v>
      </c>
      <c r="AZ65" s="1">
        <f t="shared" si="36"/>
        <v>0</v>
      </c>
      <c r="BA65" s="1">
        <v>2</v>
      </c>
      <c r="BB65" s="1" t="s">
        <v>886</v>
      </c>
      <c r="BC65" s="1" t="s">
        <v>922</v>
      </c>
      <c r="BD65" s="1">
        <v>100</v>
      </c>
      <c r="BE65" s="1">
        <f t="shared" si="19"/>
        <v>0</v>
      </c>
      <c r="BF65" s="1">
        <f>RANK(BD65,BD31:BD78)</f>
        <v>1</v>
      </c>
      <c r="BG65" s="1">
        <v>48</v>
      </c>
      <c r="BH65" s="1">
        <f t="shared" si="20"/>
        <v>0</v>
      </c>
      <c r="BI65" s="1">
        <v>4</v>
      </c>
      <c r="BJ65" s="1" t="s">
        <v>809</v>
      </c>
      <c r="BK65" s="1" t="s">
        <v>837</v>
      </c>
      <c r="BL65" s="1">
        <v>100</v>
      </c>
      <c r="BM65" s="1">
        <f t="shared" si="21"/>
        <v>0</v>
      </c>
      <c r="BN65" s="1">
        <f>RANK(BL65,BL31:BL78)</f>
        <v>1</v>
      </c>
      <c r="BO65" s="1">
        <v>48</v>
      </c>
      <c r="BP65" s="1">
        <f t="shared" si="22"/>
        <v>0</v>
      </c>
      <c r="BQ65" s="1">
        <v>2</v>
      </c>
      <c r="BR65" s="1" t="s">
        <v>741</v>
      </c>
      <c r="BS65" s="1" t="s">
        <v>771</v>
      </c>
      <c r="BT65" s="1">
        <v>100</v>
      </c>
      <c r="BU65" s="1">
        <f t="shared" si="23"/>
        <v>0</v>
      </c>
      <c r="BV65" s="1">
        <f>RANK(BT65,BT31:BT78)</f>
        <v>1</v>
      </c>
      <c r="BW65" s="1">
        <v>48</v>
      </c>
      <c r="BX65" s="1">
        <f t="shared" si="24"/>
        <v>0</v>
      </c>
      <c r="BY65" s="1">
        <v>1</v>
      </c>
      <c r="BZ65" s="1" t="s">
        <v>671</v>
      </c>
      <c r="CA65" s="1" t="s">
        <v>671</v>
      </c>
      <c r="CB65" s="1">
        <v>90</v>
      </c>
      <c r="CC65" s="1">
        <f t="shared" si="37"/>
        <v>-10</v>
      </c>
      <c r="CD65" s="1">
        <f>RANK(CB65,CB31:CB78)</f>
        <v>8</v>
      </c>
      <c r="CE65" s="1">
        <v>48</v>
      </c>
      <c r="CF65" s="1">
        <f t="shared" si="38"/>
        <v>7</v>
      </c>
      <c r="CG65" s="1">
        <v>2</v>
      </c>
      <c r="CH65" s="1" t="s">
        <v>602</v>
      </c>
      <c r="CI65" s="1" t="s">
        <v>626</v>
      </c>
      <c r="CJ65" s="1">
        <v>73.33</v>
      </c>
      <c r="CK65" s="1">
        <f t="shared" si="25"/>
        <v>-16.670000000000002</v>
      </c>
      <c r="CL65" s="1">
        <f>RANK(CJ65,CJ31:CJ78)</f>
        <v>29</v>
      </c>
      <c r="CM65" s="1">
        <v>48</v>
      </c>
      <c r="CN65" s="1">
        <f t="shared" si="26"/>
        <v>21</v>
      </c>
      <c r="CO65" s="1">
        <v>1</v>
      </c>
      <c r="CP65" s="1" t="s">
        <v>550</v>
      </c>
      <c r="CQ65" s="1" t="s">
        <v>550</v>
      </c>
      <c r="CR65">
        <f t="shared" si="27"/>
        <v>96.666363636363627</v>
      </c>
      <c r="CS65">
        <f t="shared" si="28"/>
        <v>4</v>
      </c>
      <c r="CT65" s="1">
        <v>48</v>
      </c>
      <c r="CU65">
        <f t="shared" si="41"/>
        <v>100</v>
      </c>
      <c r="CV65">
        <f>F65/MAX(F31:F78)*100</f>
        <v>37.744767049291013</v>
      </c>
      <c r="CW65">
        <f>E65/MAX(E31:E78)*100</f>
        <v>35.585641535213021</v>
      </c>
      <c r="CX65">
        <f>D65/MAX(D31:D78)*100</f>
        <v>69.565217391304344</v>
      </c>
      <c r="CY65">
        <f t="shared" si="17"/>
        <v>47.631875325269455</v>
      </c>
      <c r="CZ65" t="str">
        <f t="shared" si="16"/>
        <v>E-P+</v>
      </c>
    </row>
    <row r="66" spans="1:104" x14ac:dyDescent="0.3">
      <c r="A66" s="1" t="s">
        <v>7</v>
      </c>
      <c r="B66" s="1" t="s">
        <v>5</v>
      </c>
      <c r="C66" s="1" t="s">
        <v>10</v>
      </c>
      <c r="D66" s="1">
        <v>25</v>
      </c>
      <c r="E66" s="1">
        <v>2056</v>
      </c>
      <c r="F66" s="1">
        <v>607</v>
      </c>
      <c r="G66" s="1" t="s">
        <v>76</v>
      </c>
      <c r="H66" s="1" t="s">
        <v>236</v>
      </c>
      <c r="I66" s="1">
        <v>62</v>
      </c>
      <c r="J66" s="1">
        <v>100</v>
      </c>
      <c r="K66" s="1">
        <f>RANK(J66,J31:J78)</f>
        <v>1</v>
      </c>
      <c r="L66" s="1">
        <v>48</v>
      </c>
      <c r="M66" s="1">
        <v>2</v>
      </c>
      <c r="N66" s="1" t="s">
        <v>362</v>
      </c>
      <c r="O66" s="1" t="s">
        <v>475</v>
      </c>
      <c r="P66">
        <v>100</v>
      </c>
      <c r="Q66" s="1">
        <f t="shared" si="14"/>
        <v>0</v>
      </c>
      <c r="R66">
        <f>RANK(P66,P31:P78)</f>
        <v>1</v>
      </c>
      <c r="S66" s="1">
        <v>48</v>
      </c>
      <c r="T66" s="1">
        <f t="shared" si="15"/>
        <v>0</v>
      </c>
      <c r="U66">
        <v>2</v>
      </c>
      <c r="V66" t="s">
        <v>1357</v>
      </c>
      <c r="W66" t="s">
        <v>1431</v>
      </c>
      <c r="X66" s="1">
        <v>100</v>
      </c>
      <c r="Y66" s="1">
        <f t="shared" ref="Y66:Y97" si="42">X66-P66</f>
        <v>0</v>
      </c>
      <c r="Z66" s="1">
        <f>RANK(X66,X31:X78)</f>
        <v>1</v>
      </c>
      <c r="AA66" s="1">
        <v>48</v>
      </c>
      <c r="AB66" s="1">
        <f t="shared" ref="AB66:AB97" si="43">Z66-R66</f>
        <v>0</v>
      </c>
      <c r="AC66" s="1">
        <v>2</v>
      </c>
      <c r="AD66" s="1" t="s">
        <v>1209</v>
      </c>
      <c r="AE66" s="1" t="s">
        <v>1279</v>
      </c>
      <c r="AF66" s="1">
        <v>100</v>
      </c>
      <c r="AG66" s="1">
        <f t="shared" ref="AG66:AG78" si="44">AF66-X66</f>
        <v>0</v>
      </c>
      <c r="AH66" s="1">
        <f>RANK(AF66,AF31:AF78)</f>
        <v>1</v>
      </c>
      <c r="AI66" s="1">
        <v>48</v>
      </c>
      <c r="AJ66" s="1">
        <f t="shared" ref="AJ66:AJ78" si="45">AH66-Z66</f>
        <v>0</v>
      </c>
      <c r="AK66" s="1">
        <v>2</v>
      </c>
      <c r="AL66" s="1" t="s">
        <v>1096</v>
      </c>
      <c r="AM66" s="1" t="s">
        <v>1138</v>
      </c>
      <c r="AN66" s="1">
        <v>95</v>
      </c>
      <c r="AO66" s="1">
        <f t="shared" ref="AO66:AO78" si="46">AN66-AF66</f>
        <v>-5</v>
      </c>
      <c r="AP66" s="1">
        <f>RANK(AN66,AN31:AN78)</f>
        <v>12</v>
      </c>
      <c r="AQ66" s="1">
        <v>48</v>
      </c>
      <c r="AR66" s="1">
        <f t="shared" ref="AR66:AR78" si="47">AP66-AH66</f>
        <v>11</v>
      </c>
      <c r="AS66" s="1">
        <v>2</v>
      </c>
      <c r="AT66" s="1" t="s">
        <v>977</v>
      </c>
      <c r="AU66" s="1" t="s">
        <v>1029</v>
      </c>
      <c r="AV66" s="1">
        <v>90</v>
      </c>
      <c r="AW66" s="1">
        <f t="shared" ref="AW66:AW78" si="48">AV66-AN66</f>
        <v>-5</v>
      </c>
      <c r="AX66" s="1">
        <f>RANK(AV66,AV31:AV78)</f>
        <v>14</v>
      </c>
      <c r="AY66" s="1">
        <v>48</v>
      </c>
      <c r="AZ66" s="1">
        <f t="shared" ref="AZ66:AZ78" si="49">AX66-AP66</f>
        <v>2</v>
      </c>
      <c r="BA66" s="1">
        <v>6</v>
      </c>
      <c r="BB66" s="1" t="s">
        <v>887</v>
      </c>
      <c r="BC66" s="1" t="s">
        <v>923</v>
      </c>
      <c r="BD66" s="1">
        <v>85</v>
      </c>
      <c r="BE66" s="1">
        <f t="shared" si="19"/>
        <v>-5</v>
      </c>
      <c r="BF66" s="1">
        <f>RANK(BD66,BD31:BD78)</f>
        <v>23</v>
      </c>
      <c r="BG66" s="1">
        <v>48</v>
      </c>
      <c r="BH66" s="1">
        <f t="shared" si="20"/>
        <v>9</v>
      </c>
      <c r="BI66" s="1">
        <v>6</v>
      </c>
      <c r="BJ66" s="1" t="s">
        <v>810</v>
      </c>
      <c r="BK66" s="1" t="s">
        <v>838</v>
      </c>
      <c r="BL66" s="1">
        <v>85</v>
      </c>
      <c r="BM66" s="1">
        <f t="shared" si="21"/>
        <v>0</v>
      </c>
      <c r="BN66" s="1">
        <f>RANK(BL66,BL31:BL78)</f>
        <v>15</v>
      </c>
      <c r="BO66" s="1">
        <v>48</v>
      </c>
      <c r="BP66" s="1">
        <f t="shared" si="22"/>
        <v>-8</v>
      </c>
      <c r="BQ66" s="1">
        <v>6</v>
      </c>
      <c r="BR66" s="1" t="s">
        <v>742</v>
      </c>
      <c r="BS66" s="1" t="s">
        <v>772</v>
      </c>
      <c r="BT66" s="1">
        <v>80</v>
      </c>
      <c r="BU66" s="1">
        <f t="shared" si="23"/>
        <v>-5</v>
      </c>
      <c r="BV66" s="1">
        <f>RANK(BT66,BT31:BT78)</f>
        <v>15</v>
      </c>
      <c r="BW66" s="1">
        <v>48</v>
      </c>
      <c r="BX66" s="1">
        <f t="shared" si="24"/>
        <v>0</v>
      </c>
      <c r="BY66" s="1">
        <v>13</v>
      </c>
      <c r="BZ66" s="1" t="s">
        <v>672</v>
      </c>
      <c r="CA66" s="1" t="s">
        <v>701</v>
      </c>
      <c r="CB66" s="1">
        <v>90</v>
      </c>
      <c r="CC66" s="1">
        <f t="shared" ref="CC66:CC78" si="50">CB66-BT66</f>
        <v>10</v>
      </c>
      <c r="CD66" s="1">
        <f>RANK(CB66,CB31:CB78)</f>
        <v>8</v>
      </c>
      <c r="CE66" s="1">
        <v>48</v>
      </c>
      <c r="CF66" s="1">
        <f t="shared" ref="CF66:CF78" si="51">CD66-BV66</f>
        <v>-7</v>
      </c>
      <c r="CG66" s="1">
        <v>20</v>
      </c>
      <c r="CH66" s="1" t="s">
        <v>603</v>
      </c>
      <c r="CI66" s="1" t="s">
        <v>627</v>
      </c>
      <c r="CJ66" s="1">
        <v>70</v>
      </c>
      <c r="CK66" s="1">
        <f t="shared" si="25"/>
        <v>-20</v>
      </c>
      <c r="CL66" s="1">
        <f>RANK(CJ66,CJ31:CJ78)</f>
        <v>31</v>
      </c>
      <c r="CM66" s="1">
        <v>48</v>
      </c>
      <c r="CN66" s="1">
        <f t="shared" si="26"/>
        <v>23</v>
      </c>
      <c r="CO66" s="1">
        <v>1</v>
      </c>
      <c r="CP66" s="1" t="s">
        <v>551</v>
      </c>
      <c r="CQ66" s="1" t="s">
        <v>551</v>
      </c>
      <c r="CR66">
        <f t="shared" si="27"/>
        <v>90.454545454545453</v>
      </c>
      <c r="CS66">
        <f t="shared" si="28"/>
        <v>11</v>
      </c>
      <c r="CT66" s="1">
        <v>48</v>
      </c>
      <c r="CU66">
        <f t="shared" si="41"/>
        <v>100</v>
      </c>
      <c r="CV66">
        <f>F66/MAX(F31:F78)*100</f>
        <v>40.985820391627279</v>
      </c>
      <c r="CW66">
        <f>E66/MAX(E31:E78)*100</f>
        <v>25.537200347782886</v>
      </c>
      <c r="CX66">
        <f>D66/MAX(D31:D78)*100</f>
        <v>54.347826086956516</v>
      </c>
      <c r="CY66">
        <f t="shared" si="17"/>
        <v>40.29028227545556</v>
      </c>
      <c r="CZ66" t="str">
        <f t="shared" si="16"/>
        <v>E-P+</v>
      </c>
    </row>
    <row r="67" spans="1:104" x14ac:dyDescent="0.3">
      <c r="A67" s="1" t="s">
        <v>7</v>
      </c>
      <c r="B67" s="1" t="s">
        <v>5</v>
      </c>
      <c r="C67" s="1" t="s">
        <v>10</v>
      </c>
      <c r="D67" s="1">
        <v>18</v>
      </c>
      <c r="E67" s="1">
        <v>2204</v>
      </c>
      <c r="F67" s="1">
        <v>574</v>
      </c>
      <c r="G67" s="1" t="s">
        <v>77</v>
      </c>
      <c r="H67" s="1" t="s">
        <v>237</v>
      </c>
      <c r="I67" s="1">
        <v>39</v>
      </c>
      <c r="J67" s="1">
        <v>100</v>
      </c>
      <c r="K67" s="1">
        <f>RANK(J67,J31:J78)</f>
        <v>1</v>
      </c>
      <c r="L67" s="1">
        <v>48</v>
      </c>
      <c r="M67" s="1">
        <v>2</v>
      </c>
      <c r="N67" s="1" t="s">
        <v>363</v>
      </c>
      <c r="O67" s="1" t="s">
        <v>476</v>
      </c>
      <c r="P67">
        <v>100</v>
      </c>
      <c r="Q67" s="1">
        <f t="shared" ref="Q67:Q129" si="52">P67-J67</f>
        <v>0</v>
      </c>
      <c r="R67">
        <f>RANK(P67,P31:P78)</f>
        <v>1</v>
      </c>
      <c r="S67" s="1">
        <v>48</v>
      </c>
      <c r="T67" s="1">
        <f t="shared" ref="T67:T129" si="53">R67-K67</f>
        <v>0</v>
      </c>
      <c r="U67">
        <v>2</v>
      </c>
      <c r="V67" t="s">
        <v>1358</v>
      </c>
      <c r="W67" t="s">
        <v>1432</v>
      </c>
      <c r="X67" s="1">
        <v>100</v>
      </c>
      <c r="Y67" s="1">
        <f t="shared" si="42"/>
        <v>0</v>
      </c>
      <c r="Z67" s="1">
        <f>RANK(X67,X31:X78)</f>
        <v>1</v>
      </c>
      <c r="AA67" s="1">
        <v>48</v>
      </c>
      <c r="AB67" s="1">
        <f t="shared" si="43"/>
        <v>0</v>
      </c>
      <c r="AC67" s="1">
        <v>1</v>
      </c>
      <c r="AD67" s="1" t="s">
        <v>1210</v>
      </c>
      <c r="AE67" s="1" t="s">
        <v>1210</v>
      </c>
      <c r="AF67" s="1">
        <v>100</v>
      </c>
      <c r="AG67" s="1">
        <f t="shared" si="44"/>
        <v>0</v>
      </c>
      <c r="AH67" s="1">
        <f>RANK(AF67,AF31:AF78)</f>
        <v>1</v>
      </c>
      <c r="AI67" s="1">
        <v>48</v>
      </c>
      <c r="AJ67" s="1">
        <f t="shared" si="45"/>
        <v>0</v>
      </c>
      <c r="AK67" s="1">
        <v>1</v>
      </c>
      <c r="AL67" s="1" t="s">
        <v>1097</v>
      </c>
      <c r="AM67" s="1" t="s">
        <v>1139</v>
      </c>
      <c r="AN67" s="1">
        <v>100</v>
      </c>
      <c r="AO67" s="1">
        <f t="shared" si="46"/>
        <v>0</v>
      </c>
      <c r="AP67" s="1">
        <f>RANK(AN67,AN31:AN78)</f>
        <v>1</v>
      </c>
      <c r="AQ67" s="1">
        <v>48</v>
      </c>
      <c r="AR67" s="1">
        <f t="shared" si="47"/>
        <v>0</v>
      </c>
      <c r="AS67" s="1">
        <v>1</v>
      </c>
      <c r="AT67" s="1" t="s">
        <v>978</v>
      </c>
      <c r="AU67" s="1" t="s">
        <v>978</v>
      </c>
      <c r="AV67" s="1">
        <v>90</v>
      </c>
      <c r="AW67" s="1">
        <f t="shared" si="48"/>
        <v>-10</v>
      </c>
      <c r="AX67" s="1">
        <f>RANK(AV67,AV31:AV78)</f>
        <v>14</v>
      </c>
      <c r="AY67" s="1">
        <v>48</v>
      </c>
      <c r="AZ67" s="1">
        <f t="shared" si="49"/>
        <v>13</v>
      </c>
      <c r="BA67" s="1">
        <v>4</v>
      </c>
      <c r="BB67" s="1" t="s">
        <v>888</v>
      </c>
      <c r="BC67" s="1" t="s">
        <v>924</v>
      </c>
      <c r="BD67" s="1">
        <v>90</v>
      </c>
      <c r="BE67" s="1">
        <f t="shared" si="19"/>
        <v>0</v>
      </c>
      <c r="BF67" s="1">
        <f>RANK(BD67,BD31:BD78)</f>
        <v>17</v>
      </c>
      <c r="BG67" s="1">
        <v>48</v>
      </c>
      <c r="BH67" s="1">
        <f t="shared" si="20"/>
        <v>3</v>
      </c>
      <c r="BI67" s="1">
        <v>6</v>
      </c>
      <c r="BJ67" s="1" t="s">
        <v>811</v>
      </c>
      <c r="BK67" s="1" t="s">
        <v>839</v>
      </c>
      <c r="BL67" s="1">
        <v>100</v>
      </c>
      <c r="BM67" s="1">
        <f t="shared" si="21"/>
        <v>10</v>
      </c>
      <c r="BN67" s="1">
        <f>RANK(BL67,BL31:BL78)</f>
        <v>1</v>
      </c>
      <c r="BO67" s="1">
        <v>48</v>
      </c>
      <c r="BP67" s="1">
        <f t="shared" si="22"/>
        <v>-16</v>
      </c>
      <c r="BQ67" s="1">
        <v>2</v>
      </c>
      <c r="BR67" s="1" t="s">
        <v>743</v>
      </c>
      <c r="BS67" s="1" t="s">
        <v>773</v>
      </c>
      <c r="BT67" s="1">
        <v>90</v>
      </c>
      <c r="BU67" s="1">
        <f t="shared" si="23"/>
        <v>-10</v>
      </c>
      <c r="BV67" s="1">
        <f>RANK(BT67,BT31:BT78)</f>
        <v>9</v>
      </c>
      <c r="BW67" s="1">
        <v>48</v>
      </c>
      <c r="BX67" s="1">
        <f t="shared" si="24"/>
        <v>8</v>
      </c>
      <c r="BY67" s="1">
        <v>6</v>
      </c>
      <c r="BZ67" s="1" t="s">
        <v>673</v>
      </c>
      <c r="CA67" s="1" t="s">
        <v>702</v>
      </c>
      <c r="CB67" s="1">
        <v>90</v>
      </c>
      <c r="CC67" s="1">
        <f t="shared" si="50"/>
        <v>0</v>
      </c>
      <c r="CD67" s="1">
        <f>RANK(CB67,CB31:CB78)</f>
        <v>8</v>
      </c>
      <c r="CE67" s="1">
        <v>48</v>
      </c>
      <c r="CF67" s="1">
        <f t="shared" si="51"/>
        <v>-1</v>
      </c>
      <c r="CG67" s="1">
        <v>13</v>
      </c>
      <c r="CH67" s="1" t="s">
        <v>604</v>
      </c>
      <c r="CI67" s="1" t="s">
        <v>628</v>
      </c>
      <c r="CJ67" s="1">
        <v>76.67</v>
      </c>
      <c r="CK67" s="1">
        <f t="shared" si="25"/>
        <v>-13.329999999999998</v>
      </c>
      <c r="CL67" s="1">
        <f>RANK(CJ67,CJ31:CJ78)</f>
        <v>24</v>
      </c>
      <c r="CM67" s="1">
        <v>48</v>
      </c>
      <c r="CN67" s="1">
        <f t="shared" si="26"/>
        <v>16</v>
      </c>
      <c r="CO67" s="1">
        <v>1</v>
      </c>
      <c r="CP67" s="1" t="s">
        <v>552</v>
      </c>
      <c r="CQ67" s="1" t="s">
        <v>552</v>
      </c>
      <c r="CR67">
        <f t="shared" si="27"/>
        <v>94.242727272727279</v>
      </c>
      <c r="CS67">
        <f t="shared" si="28"/>
        <v>7</v>
      </c>
      <c r="CT67" s="1">
        <v>48</v>
      </c>
      <c r="CU67">
        <f t="shared" si="41"/>
        <v>100</v>
      </c>
      <c r="CV67">
        <f>F67/MAX(F31:F78)*100</f>
        <v>38.757596218771099</v>
      </c>
      <c r="CW67">
        <f>E67/MAX(E31:E78)*100</f>
        <v>27.375481306669979</v>
      </c>
      <c r="CX67">
        <f>D67/MAX(D31:D78)*100</f>
        <v>39.130434782608695</v>
      </c>
      <c r="CY67">
        <f t="shared" ref="CY67:CY79" si="54">AVERAGE(CV67,CW67,CX67)</f>
        <v>35.087837436016592</v>
      </c>
      <c r="CZ67" t="str">
        <f t="shared" ref="CZ67:CZ129" si="55">IF(AND(CY67&gt;50,CR67&gt;50),"E+P+",IF(AND(CY67&gt;50,CR67&lt;50),"E+P-",IF(AND(CY67&lt;50,CR67&gt;50),"E-P+",IF(AND(CY67&lt;50,CR67&lt;50),"E-P-"))))</f>
        <v>E-P+</v>
      </c>
    </row>
    <row r="68" spans="1:104" x14ac:dyDescent="0.3">
      <c r="A68" s="1" t="s">
        <v>7</v>
      </c>
      <c r="B68" s="1" t="s">
        <v>5</v>
      </c>
      <c r="C68" s="1" t="s">
        <v>10</v>
      </c>
      <c r="D68" s="1">
        <v>40</v>
      </c>
      <c r="E68" s="1">
        <v>8051</v>
      </c>
      <c r="F68" s="1">
        <v>1230</v>
      </c>
      <c r="G68" s="1" t="s">
        <v>78</v>
      </c>
      <c r="H68" s="1" t="s">
        <v>238</v>
      </c>
      <c r="I68" s="1">
        <v>31</v>
      </c>
      <c r="J68" s="1">
        <v>83.33</v>
      </c>
      <c r="K68" s="1">
        <f>RANK(J68,J31:J78)</f>
        <v>30</v>
      </c>
      <c r="L68" s="1">
        <v>48</v>
      </c>
      <c r="M68" s="1">
        <v>7</v>
      </c>
      <c r="N68" s="1" t="s">
        <v>364</v>
      </c>
      <c r="O68" s="1" t="s">
        <v>477</v>
      </c>
      <c r="P68">
        <v>80</v>
      </c>
      <c r="Q68" s="1">
        <f t="shared" si="52"/>
        <v>-3.3299999999999983</v>
      </c>
      <c r="R68">
        <f>RANK(P68,P31:P78)</f>
        <v>30</v>
      </c>
      <c r="S68" s="1">
        <v>48</v>
      </c>
      <c r="T68" s="1">
        <f t="shared" si="53"/>
        <v>0</v>
      </c>
      <c r="U68">
        <v>5</v>
      </c>
      <c r="V68" t="s">
        <v>1359</v>
      </c>
      <c r="W68" t="s">
        <v>1433</v>
      </c>
      <c r="X68" s="1">
        <v>75</v>
      </c>
      <c r="Y68" s="1">
        <f t="shared" si="42"/>
        <v>-5</v>
      </c>
      <c r="Z68" s="1">
        <f>RANK(X68,X31:X78)</f>
        <v>40</v>
      </c>
      <c r="AA68" s="1">
        <v>48</v>
      </c>
      <c r="AB68" s="1">
        <f t="shared" si="43"/>
        <v>10</v>
      </c>
      <c r="AC68" s="1">
        <v>2</v>
      </c>
      <c r="AD68" s="1" t="s">
        <v>1211</v>
      </c>
      <c r="AE68" s="1" t="s">
        <v>1280</v>
      </c>
      <c r="AF68" s="1">
        <v>70</v>
      </c>
      <c r="AG68" s="1">
        <f t="shared" si="44"/>
        <v>-5</v>
      </c>
      <c r="AH68" s="1">
        <f>RANK(AF68,AF31:AF78)</f>
        <v>38</v>
      </c>
      <c r="AI68" s="1">
        <v>48</v>
      </c>
      <c r="AJ68" s="1">
        <f t="shared" si="45"/>
        <v>-2</v>
      </c>
      <c r="AK68" s="1">
        <v>1</v>
      </c>
      <c r="AL68" s="1" t="s">
        <v>1098</v>
      </c>
      <c r="AM68" s="1" t="s">
        <v>1098</v>
      </c>
      <c r="AN68" s="1">
        <v>70</v>
      </c>
      <c r="AO68" s="1">
        <f t="shared" si="46"/>
        <v>0</v>
      </c>
      <c r="AP68" s="1">
        <f>RANK(AN68,AN31:AN78)</f>
        <v>39</v>
      </c>
      <c r="AQ68" s="1">
        <v>48</v>
      </c>
      <c r="AR68" s="1">
        <f t="shared" si="47"/>
        <v>1</v>
      </c>
      <c r="AS68" s="1">
        <v>1</v>
      </c>
      <c r="AT68" s="1" t="s">
        <v>979</v>
      </c>
      <c r="AU68" s="1" t="s">
        <v>979</v>
      </c>
      <c r="AV68" s="1">
        <v>80</v>
      </c>
      <c r="AW68" s="1">
        <f t="shared" si="48"/>
        <v>10</v>
      </c>
      <c r="AX68" s="1">
        <f>RANK(AV68,AV31:AV78)</f>
        <v>26</v>
      </c>
      <c r="AY68" s="1">
        <v>48</v>
      </c>
      <c r="AZ68" s="1">
        <f t="shared" si="49"/>
        <v>-13</v>
      </c>
      <c r="BA68" s="1">
        <v>3</v>
      </c>
      <c r="BB68" s="1" t="s">
        <v>889</v>
      </c>
      <c r="BC68" s="1" t="s">
        <v>925</v>
      </c>
      <c r="BD68" s="1">
        <v>70</v>
      </c>
      <c r="BE68" s="1">
        <f t="shared" si="19"/>
        <v>-10</v>
      </c>
      <c r="BF68" s="1">
        <f>RANK(BD68,BD31:BD78)</f>
        <v>42</v>
      </c>
      <c r="BG68" s="1">
        <v>48</v>
      </c>
      <c r="BH68" s="1">
        <f t="shared" si="20"/>
        <v>16</v>
      </c>
      <c r="BI68" s="1">
        <v>3</v>
      </c>
      <c r="BJ68" s="1" t="s">
        <v>812</v>
      </c>
      <c r="BK68" s="1" t="s">
        <v>840</v>
      </c>
      <c r="BL68" s="1">
        <v>85</v>
      </c>
      <c r="BM68" s="1">
        <f t="shared" si="21"/>
        <v>15</v>
      </c>
      <c r="BN68" s="1">
        <f>RANK(BL68,BL31:BL78)</f>
        <v>15</v>
      </c>
      <c r="BO68" s="1">
        <v>48</v>
      </c>
      <c r="BP68" s="1">
        <f t="shared" si="22"/>
        <v>-27</v>
      </c>
      <c r="BQ68" s="1">
        <v>1</v>
      </c>
      <c r="BR68" s="1" t="s">
        <v>744</v>
      </c>
      <c r="BS68" s="1" t="s">
        <v>744</v>
      </c>
      <c r="BT68" s="1">
        <v>80</v>
      </c>
      <c r="BU68" s="1">
        <f t="shared" si="23"/>
        <v>-5</v>
      </c>
      <c r="BV68" s="1">
        <f>RANK(BT68,BT31:BT78)</f>
        <v>15</v>
      </c>
      <c r="BW68" s="1">
        <v>48</v>
      </c>
      <c r="BX68" s="1">
        <f t="shared" si="24"/>
        <v>0</v>
      </c>
      <c r="BY68" s="1">
        <v>6</v>
      </c>
      <c r="BZ68" s="1" t="s">
        <v>674</v>
      </c>
      <c r="CA68" s="1" t="s">
        <v>703</v>
      </c>
      <c r="CB68" s="1">
        <v>15</v>
      </c>
      <c r="CC68" s="1">
        <f t="shared" si="50"/>
        <v>-65</v>
      </c>
      <c r="CD68" s="1">
        <f>RANK(CB68,CB31:CB78)</f>
        <v>44</v>
      </c>
      <c r="CE68" s="1">
        <v>48</v>
      </c>
      <c r="CF68" s="1">
        <f t="shared" si="51"/>
        <v>29</v>
      </c>
      <c r="CG68" s="1">
        <v>1</v>
      </c>
      <c r="CH68" s="1" t="s">
        <v>605</v>
      </c>
      <c r="CI68" s="1" t="s">
        <v>605</v>
      </c>
      <c r="CJ68" s="1">
        <v>76.67</v>
      </c>
      <c r="CK68" s="1">
        <f t="shared" si="25"/>
        <v>61.67</v>
      </c>
      <c r="CL68" s="1">
        <f>RANK(CJ68,CJ31:CJ78)</f>
        <v>24</v>
      </c>
      <c r="CM68" s="1">
        <v>48</v>
      </c>
      <c r="CN68" s="1">
        <f t="shared" si="26"/>
        <v>-20</v>
      </c>
      <c r="CO68" s="1">
        <v>1</v>
      </c>
      <c r="CP68" s="1" t="s">
        <v>553</v>
      </c>
      <c r="CQ68" s="1" t="s">
        <v>553</v>
      </c>
      <c r="CR68">
        <f t="shared" si="27"/>
        <v>71.36363636363636</v>
      </c>
      <c r="CS68">
        <f t="shared" si="28"/>
        <v>31</v>
      </c>
      <c r="CT68" s="1">
        <v>48</v>
      </c>
      <c r="CU68">
        <f>10/11*100</f>
        <v>90.909090909090907</v>
      </c>
      <c r="CV68">
        <f>F68/MAX(F31:F78)*100</f>
        <v>83.051991897366634</v>
      </c>
      <c r="CW68">
        <f>E68/MAX(E31:E78)*100</f>
        <v>100</v>
      </c>
      <c r="CX68">
        <f>D68/MAX(D31:D78)*100</f>
        <v>86.956521739130437</v>
      </c>
      <c r="CY68">
        <f t="shared" si="54"/>
        <v>90.002837878832352</v>
      </c>
      <c r="CZ68" t="str">
        <f t="shared" si="55"/>
        <v>E+P+</v>
      </c>
    </row>
    <row r="69" spans="1:104" x14ac:dyDescent="0.3">
      <c r="A69" s="1" t="s">
        <v>7</v>
      </c>
      <c r="B69" s="1" t="s">
        <v>5</v>
      </c>
      <c r="C69" s="1" t="s">
        <v>10</v>
      </c>
      <c r="D69" s="1">
        <v>18</v>
      </c>
      <c r="E69" s="1">
        <v>2730</v>
      </c>
      <c r="F69" s="1">
        <v>534</v>
      </c>
      <c r="G69" s="1" t="s">
        <v>79</v>
      </c>
      <c r="H69" s="1" t="s">
        <v>239</v>
      </c>
      <c r="I69" s="1">
        <v>22</v>
      </c>
      <c r="J69" s="1">
        <v>83.33</v>
      </c>
      <c r="K69" s="1">
        <f>RANK(J69,J31:J78)</f>
        <v>30</v>
      </c>
      <c r="L69" s="1">
        <v>48</v>
      </c>
      <c r="M69" s="1">
        <v>5</v>
      </c>
      <c r="N69" s="1" t="s">
        <v>365</v>
      </c>
      <c r="O69" s="1" t="s">
        <v>478</v>
      </c>
      <c r="P69">
        <v>80</v>
      </c>
      <c r="Q69" s="1">
        <f t="shared" si="52"/>
        <v>-3.3299999999999983</v>
      </c>
      <c r="R69">
        <f>RANK(P69,P31:P78)</f>
        <v>30</v>
      </c>
      <c r="S69" s="1">
        <v>48</v>
      </c>
      <c r="T69" s="1">
        <f t="shared" si="53"/>
        <v>0</v>
      </c>
      <c r="U69">
        <v>4</v>
      </c>
      <c r="V69" t="s">
        <v>1360</v>
      </c>
      <c r="W69" t="s">
        <v>1434</v>
      </c>
      <c r="X69" s="1">
        <v>90</v>
      </c>
      <c r="Y69" s="1">
        <f t="shared" si="42"/>
        <v>10</v>
      </c>
      <c r="Z69" s="1">
        <f>RANK(X69,X31:X78)</f>
        <v>21</v>
      </c>
      <c r="AA69" s="1">
        <v>48</v>
      </c>
      <c r="AB69" s="1">
        <f t="shared" si="43"/>
        <v>-9</v>
      </c>
      <c r="AC69" s="1">
        <v>1</v>
      </c>
      <c r="AD69" s="1" t="s">
        <v>1212</v>
      </c>
      <c r="AE69" s="1" t="s">
        <v>1281</v>
      </c>
      <c r="AF69" s="1">
        <v>70</v>
      </c>
      <c r="AG69" s="1">
        <f t="shared" si="44"/>
        <v>-20</v>
      </c>
      <c r="AH69" s="1">
        <f>RANK(AF69,AF31:AF78)</f>
        <v>38</v>
      </c>
      <c r="AI69" s="1">
        <v>48</v>
      </c>
      <c r="AJ69" s="1">
        <f t="shared" si="45"/>
        <v>17</v>
      </c>
      <c r="AK69" s="1">
        <v>2</v>
      </c>
      <c r="AL69" s="1" t="s">
        <v>1099</v>
      </c>
      <c r="AM69" s="1" t="s">
        <v>1140</v>
      </c>
      <c r="AN69" s="1">
        <v>75</v>
      </c>
      <c r="AO69" s="1">
        <f t="shared" si="46"/>
        <v>5</v>
      </c>
      <c r="AP69" s="1">
        <f>RANK(AN69,AN31:AN78)</f>
        <v>33</v>
      </c>
      <c r="AQ69" s="1">
        <v>48</v>
      </c>
      <c r="AR69" s="1">
        <f t="shared" si="47"/>
        <v>-5</v>
      </c>
      <c r="AS69" s="1">
        <v>1</v>
      </c>
      <c r="AT69" s="1" t="s">
        <v>980</v>
      </c>
      <c r="AU69" s="1" t="s">
        <v>980</v>
      </c>
      <c r="AV69" s="1">
        <v>70</v>
      </c>
      <c r="AW69" s="1">
        <f t="shared" si="48"/>
        <v>-5</v>
      </c>
      <c r="AX69" s="1">
        <f>RANK(AV69,AV31:AV78)</f>
        <v>41</v>
      </c>
      <c r="AY69" s="1">
        <v>48</v>
      </c>
      <c r="AZ69" s="1">
        <f t="shared" si="49"/>
        <v>8</v>
      </c>
      <c r="BA69" s="1">
        <v>1</v>
      </c>
      <c r="BB69" s="1" t="s">
        <v>890</v>
      </c>
      <c r="BC69" s="1" t="s">
        <v>890</v>
      </c>
      <c r="BD69" s="1">
        <v>75</v>
      </c>
      <c r="BE69" s="1">
        <f t="shared" si="19"/>
        <v>5</v>
      </c>
      <c r="BF69" s="1">
        <f>RANK(BD69,BD31:BD78)</f>
        <v>32</v>
      </c>
      <c r="BG69" s="1">
        <v>48</v>
      </c>
      <c r="BH69" s="1">
        <f t="shared" si="20"/>
        <v>-9</v>
      </c>
      <c r="BI69" s="1">
        <v>1</v>
      </c>
      <c r="BJ69" s="1" t="s">
        <v>813</v>
      </c>
      <c r="BK69" s="1" t="s">
        <v>813</v>
      </c>
      <c r="BL69" s="1">
        <v>75</v>
      </c>
      <c r="BM69" s="1">
        <f t="shared" si="21"/>
        <v>0</v>
      </c>
      <c r="BN69" s="1">
        <f>RANK(BL69,BL31:BL78)</f>
        <v>30</v>
      </c>
      <c r="BO69" s="1">
        <v>48</v>
      </c>
      <c r="BP69" s="1">
        <f t="shared" si="22"/>
        <v>-2</v>
      </c>
      <c r="BQ69" s="1">
        <v>1</v>
      </c>
      <c r="BR69" s="1" t="s">
        <v>745</v>
      </c>
      <c r="BS69" s="1" t="s">
        <v>745</v>
      </c>
      <c r="BT69" s="1">
        <v>70</v>
      </c>
      <c r="BU69" s="1">
        <f t="shared" si="23"/>
        <v>-5</v>
      </c>
      <c r="BV69" s="1">
        <f>RANK(BT69,BT31:BT78)</f>
        <v>30</v>
      </c>
      <c r="BW69" s="1">
        <v>48</v>
      </c>
      <c r="BX69" s="1">
        <f t="shared" si="24"/>
        <v>0</v>
      </c>
      <c r="BY69" s="1">
        <v>4</v>
      </c>
      <c r="BZ69" s="1" t="s">
        <v>675</v>
      </c>
      <c r="CA69" s="1" t="s">
        <v>704</v>
      </c>
      <c r="CB69" s="1">
        <v>50</v>
      </c>
      <c r="CC69" s="1">
        <f t="shared" si="50"/>
        <v>-20</v>
      </c>
      <c r="CD69" s="1">
        <f>RANK(CB69,CB31:CB78)</f>
        <v>41</v>
      </c>
      <c r="CE69" s="1">
        <v>48</v>
      </c>
      <c r="CF69" s="1">
        <f t="shared" si="51"/>
        <v>11</v>
      </c>
      <c r="CG69" s="1">
        <v>1</v>
      </c>
      <c r="CH69" s="1" t="s">
        <v>606</v>
      </c>
      <c r="CI69" s="1" t="s">
        <v>606</v>
      </c>
      <c r="CJ69" s="1">
        <v>50</v>
      </c>
      <c r="CK69" s="1">
        <f t="shared" si="25"/>
        <v>0</v>
      </c>
      <c r="CL69" s="1">
        <f>RANK(CJ69,CJ31:CJ78)</f>
        <v>47</v>
      </c>
      <c r="CM69" s="1">
        <v>48</v>
      </c>
      <c r="CN69" s="1">
        <f t="shared" si="26"/>
        <v>6</v>
      </c>
      <c r="CO69" s="1">
        <v>1</v>
      </c>
      <c r="CP69" s="1" t="s">
        <v>554</v>
      </c>
      <c r="CQ69" s="1" t="s">
        <v>554</v>
      </c>
      <c r="CR69">
        <f t="shared" si="27"/>
        <v>71.666363636363627</v>
      </c>
      <c r="CS69">
        <f t="shared" si="28"/>
        <v>34</v>
      </c>
      <c r="CT69" s="1">
        <v>48</v>
      </c>
      <c r="CU69">
        <f>11/11*100</f>
        <v>100</v>
      </c>
      <c r="CV69">
        <f>F69/MAX(F31:F78)*100</f>
        <v>36.056718433490886</v>
      </c>
      <c r="CW69">
        <f>E69/MAX(E31:E78)*100</f>
        <v>33.90883120109303</v>
      </c>
      <c r="CX69">
        <f>D69/MAX(D31:D78)*100</f>
        <v>39.130434782608695</v>
      </c>
      <c r="CY69">
        <f t="shared" si="54"/>
        <v>36.365328139064196</v>
      </c>
      <c r="CZ69" t="str">
        <f t="shared" si="55"/>
        <v>E-P+</v>
      </c>
    </row>
    <row r="70" spans="1:104" x14ac:dyDescent="0.3">
      <c r="A70" s="1" t="s">
        <v>7</v>
      </c>
      <c r="B70" s="1" t="s">
        <v>5</v>
      </c>
      <c r="C70" s="1" t="s">
        <v>10</v>
      </c>
      <c r="D70" s="1">
        <v>24</v>
      </c>
      <c r="E70" s="1">
        <v>1350</v>
      </c>
      <c r="F70" s="1">
        <v>679</v>
      </c>
      <c r="G70" s="1" t="s">
        <v>80</v>
      </c>
      <c r="H70" s="1" t="s">
        <v>240</v>
      </c>
      <c r="I70" s="1">
        <v>62</v>
      </c>
      <c r="J70" s="1">
        <v>100</v>
      </c>
      <c r="K70" s="1">
        <f>RANK(J70,J31:J78)</f>
        <v>1</v>
      </c>
      <c r="L70" s="1">
        <v>48</v>
      </c>
      <c r="M70" s="1">
        <v>8</v>
      </c>
      <c r="N70" s="1" t="s">
        <v>366</v>
      </c>
      <c r="O70" s="1" t="s">
        <v>479</v>
      </c>
      <c r="P70">
        <v>100</v>
      </c>
      <c r="Q70" s="1">
        <f t="shared" si="52"/>
        <v>0</v>
      </c>
      <c r="R70">
        <f>RANK(P70,P31:P78)</f>
        <v>1</v>
      </c>
      <c r="S70" s="1">
        <v>48</v>
      </c>
      <c r="T70" s="1">
        <f t="shared" si="53"/>
        <v>0</v>
      </c>
      <c r="U70">
        <v>6</v>
      </c>
      <c r="V70" t="s">
        <v>1361</v>
      </c>
      <c r="W70" t="s">
        <v>1435</v>
      </c>
      <c r="X70" s="1">
        <v>100</v>
      </c>
      <c r="Y70" s="1">
        <f t="shared" si="42"/>
        <v>0</v>
      </c>
      <c r="Z70" s="1">
        <f>RANK(X70,X31:X78)</f>
        <v>1</v>
      </c>
      <c r="AA70" s="1">
        <v>48</v>
      </c>
      <c r="AB70" s="1">
        <f t="shared" si="43"/>
        <v>0</v>
      </c>
      <c r="AC70" s="1">
        <v>21</v>
      </c>
      <c r="AD70" s="1" t="s">
        <v>1213</v>
      </c>
      <c r="AE70" s="1" t="s">
        <v>1282</v>
      </c>
      <c r="AF70" s="1">
        <v>100</v>
      </c>
      <c r="AG70" s="1">
        <f t="shared" si="44"/>
        <v>0</v>
      </c>
      <c r="AH70" s="1">
        <f>RANK(AF70,AF31:AF78)</f>
        <v>1</v>
      </c>
      <c r="AI70" s="1">
        <v>48</v>
      </c>
      <c r="AJ70" s="1">
        <f t="shared" si="45"/>
        <v>0</v>
      </c>
      <c r="AK70" s="1">
        <v>2</v>
      </c>
      <c r="AL70" s="1" t="s">
        <v>1100</v>
      </c>
      <c r="AM70" s="1" t="s">
        <v>1141</v>
      </c>
      <c r="AN70" s="1">
        <v>100</v>
      </c>
      <c r="AO70" s="1">
        <f t="shared" si="46"/>
        <v>0</v>
      </c>
      <c r="AP70" s="1">
        <f>RANK(AN70,AN31:AN78)</f>
        <v>1</v>
      </c>
      <c r="AQ70" s="1">
        <v>48</v>
      </c>
      <c r="AR70" s="1">
        <f t="shared" si="47"/>
        <v>0</v>
      </c>
      <c r="AS70" s="1">
        <v>3</v>
      </c>
      <c r="AT70" s="1" t="s">
        <v>981</v>
      </c>
      <c r="AU70" s="1" t="s">
        <v>1030</v>
      </c>
      <c r="AV70" s="1">
        <v>100</v>
      </c>
      <c r="AW70" s="1">
        <f t="shared" si="48"/>
        <v>0</v>
      </c>
      <c r="AX70" s="1">
        <f>RANK(AV70,AV31:AV78)</f>
        <v>1</v>
      </c>
      <c r="AY70" s="1">
        <v>48</v>
      </c>
      <c r="AZ70" s="1">
        <f t="shared" si="49"/>
        <v>0</v>
      </c>
      <c r="BA70" s="1">
        <v>3</v>
      </c>
      <c r="BB70" s="1" t="s">
        <v>891</v>
      </c>
      <c r="BC70" s="1" t="s">
        <v>926</v>
      </c>
      <c r="BD70" s="1">
        <v>100</v>
      </c>
      <c r="BE70" s="1">
        <f t="shared" si="19"/>
        <v>0</v>
      </c>
      <c r="BF70" s="1">
        <f>RANK(BD70,BD31:BD78)</f>
        <v>1</v>
      </c>
      <c r="BG70" s="1">
        <v>48</v>
      </c>
      <c r="BH70" s="1">
        <f t="shared" si="20"/>
        <v>0</v>
      </c>
      <c r="BI70" s="1">
        <v>8</v>
      </c>
      <c r="BJ70" s="1" t="s">
        <v>814</v>
      </c>
      <c r="BK70" s="1" t="s">
        <v>841</v>
      </c>
      <c r="BL70" s="1">
        <v>100</v>
      </c>
      <c r="BM70" s="1">
        <f t="shared" si="21"/>
        <v>0</v>
      </c>
      <c r="BN70" s="1">
        <f>RANK(BL70,BL31:BL78)</f>
        <v>1</v>
      </c>
      <c r="BO70" s="1">
        <v>48</v>
      </c>
      <c r="BP70" s="1">
        <f t="shared" si="22"/>
        <v>0</v>
      </c>
      <c r="BQ70" s="1">
        <v>3</v>
      </c>
      <c r="BR70" s="1" t="s">
        <v>746</v>
      </c>
      <c r="BS70" s="1" t="s">
        <v>774</v>
      </c>
      <c r="BT70" s="1">
        <v>90</v>
      </c>
      <c r="BU70" s="1">
        <f t="shared" si="23"/>
        <v>-10</v>
      </c>
      <c r="BV70" s="1">
        <f>RANK(BT70,BT31:BT78)</f>
        <v>9</v>
      </c>
      <c r="BW70" s="1">
        <v>48</v>
      </c>
      <c r="BX70" s="1">
        <f t="shared" si="24"/>
        <v>8</v>
      </c>
      <c r="BY70" s="1">
        <v>3</v>
      </c>
      <c r="BZ70" s="1" t="s">
        <v>676</v>
      </c>
      <c r="CA70" s="1" t="s">
        <v>705</v>
      </c>
      <c r="CB70" s="1">
        <v>80</v>
      </c>
      <c r="CC70" s="1">
        <f t="shared" si="50"/>
        <v>-10</v>
      </c>
      <c r="CD70" s="1">
        <f>RANK(CB70,CB31:CB78)</f>
        <v>20</v>
      </c>
      <c r="CE70" s="1">
        <v>48</v>
      </c>
      <c r="CF70" s="1">
        <f t="shared" si="51"/>
        <v>11</v>
      </c>
      <c r="CG70" s="1">
        <v>4</v>
      </c>
      <c r="CH70" s="1" t="s">
        <v>607</v>
      </c>
      <c r="CI70" s="1" t="s">
        <v>629</v>
      </c>
      <c r="CJ70" s="1">
        <v>80</v>
      </c>
      <c r="CK70" s="1">
        <f t="shared" si="25"/>
        <v>0</v>
      </c>
      <c r="CL70" s="1">
        <f>RANK(CJ70,CJ31:CJ78)</f>
        <v>17</v>
      </c>
      <c r="CM70" s="1">
        <v>48</v>
      </c>
      <c r="CN70" s="1">
        <f t="shared" si="26"/>
        <v>-3</v>
      </c>
      <c r="CO70" s="1">
        <v>1</v>
      </c>
      <c r="CP70" s="1" t="s">
        <v>555</v>
      </c>
      <c r="CQ70" s="1" t="s">
        <v>555</v>
      </c>
      <c r="CR70">
        <f t="shared" si="27"/>
        <v>95.454545454545453</v>
      </c>
      <c r="CS70">
        <f t="shared" si="28"/>
        <v>5</v>
      </c>
      <c r="CT70" s="1">
        <v>48</v>
      </c>
      <c r="CU70">
        <f>11/11*100</f>
        <v>100</v>
      </c>
      <c r="CV70">
        <f>F70/MAX(F31:F78)*100</f>
        <v>45.847400405131665</v>
      </c>
      <c r="CW70">
        <f>E70/MAX(E31:E78)*100</f>
        <v>16.768103341199851</v>
      </c>
      <c r="CX70">
        <f>D70/MAX(D31:D78)*100</f>
        <v>52.173913043478258</v>
      </c>
      <c r="CY70">
        <f t="shared" si="54"/>
        <v>38.263138929936588</v>
      </c>
      <c r="CZ70" t="str">
        <f t="shared" si="55"/>
        <v>E-P+</v>
      </c>
    </row>
    <row r="71" spans="1:104" x14ac:dyDescent="0.3">
      <c r="A71" s="1" t="s">
        <v>7</v>
      </c>
      <c r="B71" s="1" t="s">
        <v>5</v>
      </c>
      <c r="C71" s="1" t="s">
        <v>10</v>
      </c>
      <c r="D71" s="1">
        <v>27</v>
      </c>
      <c r="E71" s="1">
        <v>1408</v>
      </c>
      <c r="F71" s="1">
        <v>989</v>
      </c>
      <c r="G71" s="1" t="s">
        <v>81</v>
      </c>
      <c r="H71" s="1" t="s">
        <v>241</v>
      </c>
      <c r="I71" s="1">
        <v>184</v>
      </c>
      <c r="J71" s="1">
        <v>100</v>
      </c>
      <c r="K71" s="1">
        <f>RANK(J71,J31:J78)</f>
        <v>1</v>
      </c>
      <c r="L71" s="1">
        <v>48</v>
      </c>
      <c r="M71" s="1">
        <v>3</v>
      </c>
      <c r="N71" s="1" t="s">
        <v>367</v>
      </c>
      <c r="O71" s="1" t="s">
        <v>480</v>
      </c>
      <c r="P71">
        <v>100</v>
      </c>
      <c r="Q71" s="1">
        <f t="shared" si="52"/>
        <v>0</v>
      </c>
      <c r="R71">
        <f>RANK(P71,P31:P78)</f>
        <v>1</v>
      </c>
      <c r="S71" s="1">
        <v>48</v>
      </c>
      <c r="T71" s="1">
        <f t="shared" si="53"/>
        <v>0</v>
      </c>
      <c r="U71">
        <v>26</v>
      </c>
      <c r="V71" t="s">
        <v>1362</v>
      </c>
      <c r="W71" t="s">
        <v>1436</v>
      </c>
      <c r="X71" s="1">
        <v>100</v>
      </c>
      <c r="Y71" s="1">
        <f t="shared" si="42"/>
        <v>0</v>
      </c>
      <c r="Z71" s="1">
        <f>RANK(X71,X31:X78)</f>
        <v>1</v>
      </c>
      <c r="AA71" s="1">
        <v>48</v>
      </c>
      <c r="AB71" s="1">
        <f t="shared" si="43"/>
        <v>0</v>
      </c>
      <c r="AC71" s="1">
        <v>14</v>
      </c>
      <c r="AD71" s="1" t="s">
        <v>1214</v>
      </c>
      <c r="AE71" s="1" t="s">
        <v>1283</v>
      </c>
      <c r="AF71" s="1">
        <v>100</v>
      </c>
      <c r="AG71" s="1">
        <f t="shared" si="44"/>
        <v>0</v>
      </c>
      <c r="AH71" s="1">
        <f>RANK(AF71,AF31:AF78)</f>
        <v>1</v>
      </c>
      <c r="AI71" s="1">
        <v>48</v>
      </c>
      <c r="AJ71" s="1">
        <f t="shared" si="45"/>
        <v>0</v>
      </c>
      <c r="AK71" s="1">
        <v>7</v>
      </c>
      <c r="AL71" s="1" t="s">
        <v>1101</v>
      </c>
      <c r="AM71" s="1" t="s">
        <v>1142</v>
      </c>
      <c r="AN71" s="1">
        <v>100</v>
      </c>
      <c r="AO71" s="1">
        <f t="shared" si="46"/>
        <v>0</v>
      </c>
      <c r="AP71" s="1">
        <f>RANK(AN71,AN31:AN78)</f>
        <v>1</v>
      </c>
      <c r="AQ71" s="1">
        <v>48</v>
      </c>
      <c r="AR71" s="1">
        <f t="shared" si="47"/>
        <v>0</v>
      </c>
      <c r="AS71" s="1">
        <v>25</v>
      </c>
      <c r="AT71" s="1" t="s">
        <v>982</v>
      </c>
      <c r="AU71" s="1" t="s">
        <v>1031</v>
      </c>
      <c r="AV71" s="1">
        <v>100</v>
      </c>
      <c r="AW71" s="1">
        <f t="shared" si="48"/>
        <v>0</v>
      </c>
      <c r="AX71" s="1">
        <f>RANK(AV71,AV31:AV78)</f>
        <v>1</v>
      </c>
      <c r="AY71" s="1">
        <v>48</v>
      </c>
      <c r="AZ71" s="1">
        <f t="shared" si="49"/>
        <v>0</v>
      </c>
      <c r="BA71" s="1">
        <v>25</v>
      </c>
      <c r="BB71" s="1" t="s">
        <v>892</v>
      </c>
      <c r="BC71" s="1" t="s">
        <v>927</v>
      </c>
      <c r="BD71" s="1">
        <v>100</v>
      </c>
      <c r="BE71" s="1">
        <f t="shared" si="19"/>
        <v>0</v>
      </c>
      <c r="BF71" s="1">
        <f>RANK(BD71,BD31:BD78)</f>
        <v>1</v>
      </c>
      <c r="BG71" s="1">
        <v>48</v>
      </c>
      <c r="BH71" s="1">
        <f t="shared" si="20"/>
        <v>0</v>
      </c>
      <c r="BI71" s="1">
        <v>16</v>
      </c>
      <c r="BJ71" s="1" t="s">
        <v>1458</v>
      </c>
      <c r="BK71" s="1" t="s">
        <v>842</v>
      </c>
      <c r="BL71" s="1">
        <v>100</v>
      </c>
      <c r="BM71" s="1">
        <f t="shared" si="21"/>
        <v>0</v>
      </c>
      <c r="BN71" s="1">
        <f>RANK(BL71,BL31:BL78)</f>
        <v>1</v>
      </c>
      <c r="BO71" s="1">
        <v>48</v>
      </c>
      <c r="BP71" s="1">
        <f t="shared" si="22"/>
        <v>0</v>
      </c>
      <c r="BQ71" s="1">
        <v>10</v>
      </c>
      <c r="BR71" s="1" t="s">
        <v>747</v>
      </c>
      <c r="BS71" s="1" t="s">
        <v>775</v>
      </c>
      <c r="BT71" s="1">
        <v>100</v>
      </c>
      <c r="BU71" s="1">
        <f t="shared" si="23"/>
        <v>0</v>
      </c>
      <c r="BV71" s="1">
        <f>RANK(BT71,BT31:BT78)</f>
        <v>1</v>
      </c>
      <c r="BW71" s="1">
        <v>48</v>
      </c>
      <c r="BX71" s="1">
        <f t="shared" si="24"/>
        <v>0</v>
      </c>
      <c r="BY71" s="1">
        <v>32</v>
      </c>
      <c r="BZ71" s="1" t="s">
        <v>677</v>
      </c>
      <c r="CA71" s="1" t="s">
        <v>706</v>
      </c>
      <c r="CB71" s="1">
        <v>100</v>
      </c>
      <c r="CC71" s="1">
        <f t="shared" si="50"/>
        <v>0</v>
      </c>
      <c r="CD71" s="1">
        <f>RANK(CB71,CB31:CB78)</f>
        <v>1</v>
      </c>
      <c r="CE71" s="1">
        <v>48</v>
      </c>
      <c r="CF71" s="1">
        <f t="shared" si="51"/>
        <v>0</v>
      </c>
      <c r="CG71" s="1">
        <v>25</v>
      </c>
      <c r="CH71" s="1" t="s">
        <v>608</v>
      </c>
      <c r="CI71" s="1" t="s">
        <v>630</v>
      </c>
      <c r="CJ71" s="1">
        <v>76.67</v>
      </c>
      <c r="CK71" s="1">
        <f t="shared" si="25"/>
        <v>-23.33</v>
      </c>
      <c r="CL71" s="1">
        <f>RANK(CJ71,CJ31:CJ78)</f>
        <v>24</v>
      </c>
      <c r="CM71" s="1">
        <v>48</v>
      </c>
      <c r="CN71" s="1">
        <f t="shared" si="26"/>
        <v>23</v>
      </c>
      <c r="CO71" s="1">
        <v>1</v>
      </c>
      <c r="CP71" s="1" t="s">
        <v>556</v>
      </c>
      <c r="CQ71" s="1" t="s">
        <v>556</v>
      </c>
      <c r="CR71">
        <f t="shared" si="27"/>
        <v>97.87909090909092</v>
      </c>
      <c r="CS71">
        <f t="shared" si="28"/>
        <v>3</v>
      </c>
      <c r="CT71" s="1">
        <v>48</v>
      </c>
      <c r="CU71">
        <f>11/11*100</f>
        <v>100</v>
      </c>
      <c r="CV71">
        <f>F71/MAX(F31:F78)*100</f>
        <v>66.779203241053338</v>
      </c>
      <c r="CW71">
        <f>E71/MAX(E31:E78)*100</f>
        <v>17.488510744006955</v>
      </c>
      <c r="CX71">
        <f>D71/MAX(D31:D78)*100</f>
        <v>58.695652173913047</v>
      </c>
      <c r="CY71">
        <f t="shared" si="54"/>
        <v>47.65445538632445</v>
      </c>
      <c r="CZ71" t="str">
        <f t="shared" si="55"/>
        <v>E-P+</v>
      </c>
    </row>
    <row r="72" spans="1:104" x14ac:dyDescent="0.3">
      <c r="A72" s="1" t="s">
        <v>7</v>
      </c>
      <c r="B72" s="1" t="s">
        <v>5</v>
      </c>
      <c r="C72" s="1" t="s">
        <v>10</v>
      </c>
      <c r="D72" s="1">
        <v>10</v>
      </c>
      <c r="E72" s="1">
        <v>399</v>
      </c>
      <c r="F72" s="1">
        <v>82</v>
      </c>
      <c r="G72" s="1" t="s">
        <v>114</v>
      </c>
      <c r="H72" s="1" t="s">
        <v>242</v>
      </c>
      <c r="I72" s="1">
        <v>3</v>
      </c>
      <c r="J72" s="1">
        <v>83.33</v>
      </c>
      <c r="K72" s="1">
        <f>RANK(J72,J31:J78)</f>
        <v>30</v>
      </c>
      <c r="L72" s="1">
        <v>48</v>
      </c>
      <c r="M72" s="1">
        <v>1</v>
      </c>
      <c r="N72" s="1" t="s">
        <v>368</v>
      </c>
      <c r="O72" s="1" t="s">
        <v>368</v>
      </c>
      <c r="P72">
        <v>100</v>
      </c>
      <c r="Q72" s="1">
        <f t="shared" si="52"/>
        <v>16.670000000000002</v>
      </c>
      <c r="R72">
        <f>RANK(P72,P31:P78)</f>
        <v>1</v>
      </c>
      <c r="S72" s="1">
        <v>48</v>
      </c>
      <c r="T72" s="1">
        <f t="shared" si="53"/>
        <v>-29</v>
      </c>
      <c r="U72">
        <v>1</v>
      </c>
      <c r="V72" t="s">
        <v>1363</v>
      </c>
      <c r="W72" t="s">
        <v>1363</v>
      </c>
      <c r="X72" s="1">
        <v>0</v>
      </c>
      <c r="Y72" s="1">
        <f t="shared" si="42"/>
        <v>-100</v>
      </c>
      <c r="Z72" s="1">
        <v>48</v>
      </c>
      <c r="AA72" s="1">
        <v>48</v>
      </c>
      <c r="AB72" s="1">
        <f t="shared" si="43"/>
        <v>47</v>
      </c>
      <c r="AC72" s="1">
        <v>0</v>
      </c>
      <c r="AD72" s="1" t="s">
        <v>4</v>
      </c>
      <c r="AE72" s="1" t="s">
        <v>4</v>
      </c>
      <c r="AF72" s="1">
        <v>0</v>
      </c>
      <c r="AG72" s="1">
        <f t="shared" si="44"/>
        <v>0</v>
      </c>
      <c r="AH72" s="1">
        <v>48</v>
      </c>
      <c r="AI72" s="1">
        <v>48</v>
      </c>
      <c r="AJ72" s="1">
        <f t="shared" si="45"/>
        <v>0</v>
      </c>
      <c r="AK72" s="1">
        <v>0</v>
      </c>
      <c r="AL72" s="1" t="s">
        <v>4</v>
      </c>
      <c r="AM72" s="1" t="s">
        <v>4</v>
      </c>
      <c r="AN72" s="1">
        <v>0</v>
      </c>
      <c r="AO72" s="1">
        <f t="shared" si="46"/>
        <v>0</v>
      </c>
      <c r="AP72" s="1">
        <v>48</v>
      </c>
      <c r="AQ72" s="1">
        <v>48</v>
      </c>
      <c r="AR72" s="1">
        <f t="shared" si="47"/>
        <v>0</v>
      </c>
      <c r="AS72" s="1">
        <v>0</v>
      </c>
      <c r="AT72" s="1" t="s">
        <v>4</v>
      </c>
      <c r="AU72" s="1" t="s">
        <v>4</v>
      </c>
      <c r="AV72" s="1">
        <v>0</v>
      </c>
      <c r="AW72" s="1">
        <f t="shared" si="48"/>
        <v>0</v>
      </c>
      <c r="AX72" s="1">
        <v>48</v>
      </c>
      <c r="AY72" s="1">
        <v>48</v>
      </c>
      <c r="AZ72" s="1">
        <f t="shared" si="49"/>
        <v>0</v>
      </c>
      <c r="BA72" s="1">
        <v>0</v>
      </c>
      <c r="BB72" s="1" t="s">
        <v>4</v>
      </c>
      <c r="BC72" s="1" t="s">
        <v>4</v>
      </c>
      <c r="BD72" s="1">
        <v>0</v>
      </c>
      <c r="BE72" s="1">
        <f t="shared" si="19"/>
        <v>0</v>
      </c>
      <c r="BF72" s="1">
        <v>48</v>
      </c>
      <c r="BG72" s="1">
        <v>48</v>
      </c>
      <c r="BH72" s="1">
        <f t="shared" si="20"/>
        <v>0</v>
      </c>
      <c r="BI72" s="1">
        <v>0</v>
      </c>
      <c r="BJ72" s="1" t="s">
        <v>4</v>
      </c>
      <c r="BK72" s="1" t="s">
        <v>4</v>
      </c>
      <c r="BL72" s="1">
        <v>0</v>
      </c>
      <c r="BM72" s="1">
        <f t="shared" si="21"/>
        <v>0</v>
      </c>
      <c r="BN72" s="1">
        <v>48</v>
      </c>
      <c r="BO72" s="1">
        <v>48</v>
      </c>
      <c r="BP72" s="1">
        <f t="shared" si="22"/>
        <v>0</v>
      </c>
      <c r="BQ72" s="1">
        <v>0</v>
      </c>
      <c r="BR72" s="1" t="s">
        <v>4</v>
      </c>
      <c r="BS72" s="1" t="s">
        <v>4</v>
      </c>
      <c r="BT72" s="1">
        <v>0</v>
      </c>
      <c r="BU72" s="1">
        <f t="shared" si="23"/>
        <v>0</v>
      </c>
      <c r="BV72" s="1">
        <f>RANK(BT72,BT31:BT78)</f>
        <v>45</v>
      </c>
      <c r="BW72" s="1">
        <v>48</v>
      </c>
      <c r="BX72" s="1">
        <f t="shared" si="24"/>
        <v>-3</v>
      </c>
      <c r="BY72" s="1">
        <v>0</v>
      </c>
      <c r="BZ72" s="1" t="s">
        <v>4</v>
      </c>
      <c r="CA72" s="1" t="s">
        <v>4</v>
      </c>
      <c r="CB72" s="1">
        <v>0</v>
      </c>
      <c r="CC72" s="1">
        <f t="shared" si="50"/>
        <v>0</v>
      </c>
      <c r="CD72" s="1">
        <f>RANK(CB72,CB31:CB78)</f>
        <v>45</v>
      </c>
      <c r="CE72" s="1">
        <v>48</v>
      </c>
      <c r="CF72" s="1">
        <f t="shared" si="51"/>
        <v>0</v>
      </c>
      <c r="CG72" s="1">
        <v>0</v>
      </c>
      <c r="CH72" s="1" t="s">
        <v>4</v>
      </c>
      <c r="CI72" s="1" t="s">
        <v>4</v>
      </c>
      <c r="CJ72" s="1">
        <v>70</v>
      </c>
      <c r="CK72" s="1">
        <f t="shared" si="25"/>
        <v>70</v>
      </c>
      <c r="CL72" s="1">
        <f>RANK(CJ72,CJ31:CJ78)</f>
        <v>31</v>
      </c>
      <c r="CM72" s="1">
        <v>48</v>
      </c>
      <c r="CN72" s="1">
        <f t="shared" si="26"/>
        <v>-14</v>
      </c>
      <c r="CO72" s="1">
        <v>1</v>
      </c>
      <c r="CP72" s="1" t="s">
        <v>557</v>
      </c>
      <c r="CQ72" s="1" t="s">
        <v>557</v>
      </c>
      <c r="CR72">
        <f t="shared" si="27"/>
        <v>23.029999999999998</v>
      </c>
      <c r="CS72">
        <f t="shared" si="28"/>
        <v>40</v>
      </c>
      <c r="CT72" s="1">
        <v>48</v>
      </c>
      <c r="CU72">
        <f>3/11*100</f>
        <v>27.27272727272727</v>
      </c>
      <c r="CV72">
        <f>F72/MAX(F31:F78)*100</f>
        <v>5.5367994598244428</v>
      </c>
      <c r="CW72">
        <f>E72/MAX(E31:E78)*100</f>
        <v>4.9559060986212895</v>
      </c>
      <c r="CX72">
        <f>D72/MAX(D31:D78)*100</f>
        <v>21.739130434782609</v>
      </c>
      <c r="CY72">
        <f t="shared" si="54"/>
        <v>10.743945331076114</v>
      </c>
      <c r="CZ72" t="str">
        <f t="shared" si="55"/>
        <v>E-P-</v>
      </c>
    </row>
    <row r="73" spans="1:104" x14ac:dyDescent="0.3">
      <c r="A73" s="1" t="s">
        <v>7</v>
      </c>
      <c r="B73" s="1" t="s">
        <v>5</v>
      </c>
      <c r="C73" s="1" t="s">
        <v>10</v>
      </c>
      <c r="D73" s="1">
        <v>36</v>
      </c>
      <c r="E73" s="1">
        <v>2562</v>
      </c>
      <c r="F73" s="1">
        <v>502</v>
      </c>
      <c r="G73" s="1" t="s">
        <v>115</v>
      </c>
      <c r="H73" s="1" t="s">
        <v>243</v>
      </c>
      <c r="I73" s="1">
        <v>12</v>
      </c>
      <c r="J73" s="1">
        <v>83.33</v>
      </c>
      <c r="K73" s="1">
        <f>RANK(J73,J31:J78)</f>
        <v>30</v>
      </c>
      <c r="L73" s="1">
        <v>48</v>
      </c>
      <c r="M73" s="1">
        <v>1</v>
      </c>
      <c r="N73" s="1" t="s">
        <v>369</v>
      </c>
      <c r="O73" s="1" t="s">
        <v>369</v>
      </c>
      <c r="P73">
        <v>80</v>
      </c>
      <c r="Q73" s="1">
        <f t="shared" si="52"/>
        <v>-3.3299999999999983</v>
      </c>
      <c r="R73">
        <f>RANK(P73,P31:P78)</f>
        <v>30</v>
      </c>
      <c r="S73" s="1">
        <v>48</v>
      </c>
      <c r="T73" s="1">
        <f t="shared" si="53"/>
        <v>0</v>
      </c>
      <c r="U73">
        <v>1</v>
      </c>
      <c r="V73" t="s">
        <v>1364</v>
      </c>
      <c r="W73" t="s">
        <v>1364</v>
      </c>
      <c r="X73" s="1">
        <v>80</v>
      </c>
      <c r="Y73" s="1">
        <f t="shared" si="42"/>
        <v>0</v>
      </c>
      <c r="Z73" s="1">
        <f>RANK(X73,X31:X78)</f>
        <v>38</v>
      </c>
      <c r="AA73" s="1">
        <v>48</v>
      </c>
      <c r="AB73" s="1">
        <f t="shared" si="43"/>
        <v>8</v>
      </c>
      <c r="AC73" s="1">
        <v>1</v>
      </c>
      <c r="AD73" s="1" t="s">
        <v>1215</v>
      </c>
      <c r="AE73" s="1" t="s">
        <v>1215</v>
      </c>
      <c r="AF73" s="1">
        <v>90</v>
      </c>
      <c r="AG73" s="1">
        <f t="shared" si="44"/>
        <v>10</v>
      </c>
      <c r="AH73" s="1">
        <f>RANK(AF73,AF31:AF78)</f>
        <v>14</v>
      </c>
      <c r="AI73" s="1">
        <v>48</v>
      </c>
      <c r="AJ73" s="1">
        <f t="shared" si="45"/>
        <v>-24</v>
      </c>
      <c r="AK73" s="1">
        <v>1</v>
      </c>
      <c r="AL73" s="1" t="s">
        <v>1143</v>
      </c>
      <c r="AM73" s="1" t="s">
        <v>1143</v>
      </c>
      <c r="AN73" s="1">
        <v>90</v>
      </c>
      <c r="AO73" s="1">
        <f t="shared" si="46"/>
        <v>0</v>
      </c>
      <c r="AP73" s="1">
        <f>RANK(AN73,AN31:AN78)</f>
        <v>16</v>
      </c>
      <c r="AQ73" s="1">
        <v>48</v>
      </c>
      <c r="AR73" s="1">
        <f t="shared" si="47"/>
        <v>2</v>
      </c>
      <c r="AS73" s="1">
        <v>1</v>
      </c>
      <c r="AT73" s="1" t="s">
        <v>983</v>
      </c>
      <c r="AU73" s="1" t="s">
        <v>983</v>
      </c>
      <c r="AV73" s="1">
        <v>70</v>
      </c>
      <c r="AW73" s="1">
        <f t="shared" si="48"/>
        <v>-20</v>
      </c>
      <c r="AX73" s="1">
        <f>RANK(AV73,AV31:AV78)</f>
        <v>41</v>
      </c>
      <c r="AY73" s="1">
        <v>48</v>
      </c>
      <c r="AZ73" s="1">
        <f t="shared" si="49"/>
        <v>25</v>
      </c>
      <c r="BA73" s="1">
        <v>1</v>
      </c>
      <c r="BB73" s="1" t="s">
        <v>893</v>
      </c>
      <c r="BC73" s="1" t="s">
        <v>893</v>
      </c>
      <c r="BD73" s="1">
        <v>95</v>
      </c>
      <c r="BE73" s="1">
        <f t="shared" si="19"/>
        <v>25</v>
      </c>
      <c r="BF73" s="1">
        <f>RANK(BD73,BD31:BD78)</f>
        <v>12</v>
      </c>
      <c r="BG73" s="1">
        <v>48</v>
      </c>
      <c r="BH73" s="1">
        <f t="shared" si="20"/>
        <v>-29</v>
      </c>
      <c r="BI73" s="1">
        <v>1</v>
      </c>
      <c r="BJ73" s="1" t="s">
        <v>815</v>
      </c>
      <c r="BK73" s="1" t="s">
        <v>815</v>
      </c>
      <c r="BL73" s="1">
        <v>85</v>
      </c>
      <c r="BM73" s="1">
        <f t="shared" si="21"/>
        <v>-10</v>
      </c>
      <c r="BN73" s="1">
        <f>RANK(BL73,BL31:BL78)</f>
        <v>15</v>
      </c>
      <c r="BO73" s="1">
        <v>48</v>
      </c>
      <c r="BP73" s="1">
        <f t="shared" si="22"/>
        <v>3</v>
      </c>
      <c r="BQ73" s="1">
        <v>1</v>
      </c>
      <c r="BR73" s="1" t="s">
        <v>748</v>
      </c>
      <c r="BS73" s="1" t="s">
        <v>748</v>
      </c>
      <c r="BT73" s="1">
        <v>70</v>
      </c>
      <c r="BU73" s="1">
        <f t="shared" si="23"/>
        <v>-15</v>
      </c>
      <c r="BV73" s="1">
        <v>48</v>
      </c>
      <c r="BW73" s="1">
        <v>48</v>
      </c>
      <c r="BX73" s="1">
        <f t="shared" si="24"/>
        <v>33</v>
      </c>
      <c r="BY73" s="1">
        <v>2</v>
      </c>
      <c r="BZ73" s="1" t="s">
        <v>678</v>
      </c>
      <c r="CA73" s="1" t="s">
        <v>707</v>
      </c>
      <c r="CB73" s="1">
        <v>80</v>
      </c>
      <c r="CC73" s="1">
        <f t="shared" si="50"/>
        <v>10</v>
      </c>
      <c r="CD73" s="1">
        <f>RANK(CB73,CB31:CB78)</f>
        <v>20</v>
      </c>
      <c r="CE73" s="1">
        <v>48</v>
      </c>
      <c r="CF73" s="1">
        <f t="shared" si="51"/>
        <v>-28</v>
      </c>
      <c r="CG73" s="1">
        <v>1</v>
      </c>
      <c r="CH73" s="1" t="s">
        <v>609</v>
      </c>
      <c r="CI73" s="1" t="s">
        <v>609</v>
      </c>
      <c r="CJ73" s="1">
        <v>56.67</v>
      </c>
      <c r="CK73" s="1">
        <f t="shared" si="25"/>
        <v>-23.33</v>
      </c>
      <c r="CL73" s="1">
        <f>RANK(CJ73,CJ31:CJ78)</f>
        <v>44</v>
      </c>
      <c r="CM73" s="1">
        <v>48</v>
      </c>
      <c r="CN73" s="1">
        <f t="shared" si="26"/>
        <v>24</v>
      </c>
      <c r="CO73" s="1">
        <v>1</v>
      </c>
      <c r="CP73" s="1" t="s">
        <v>558</v>
      </c>
      <c r="CQ73" s="1" t="s">
        <v>558</v>
      </c>
      <c r="CR73">
        <f t="shared" si="27"/>
        <v>79.999999999999986</v>
      </c>
      <c r="CS73">
        <f t="shared" si="28"/>
        <v>28</v>
      </c>
      <c r="CT73" s="1">
        <v>48</v>
      </c>
      <c r="CU73">
        <f>11/11*100</f>
        <v>100</v>
      </c>
      <c r="CV73">
        <f>F73/MAX(F31:F78)*100</f>
        <v>33.896016205266712</v>
      </c>
      <c r="CW73">
        <f>E73/MAX(E31:E78)*100</f>
        <v>31.822133896410381</v>
      </c>
      <c r="CX73">
        <f>D73/MAX(D31:D78)*100</f>
        <v>78.260869565217391</v>
      </c>
      <c r="CY73">
        <f t="shared" si="54"/>
        <v>47.993006555631496</v>
      </c>
      <c r="CZ73" t="str">
        <f t="shared" si="55"/>
        <v>E-P+</v>
      </c>
    </row>
    <row r="74" spans="1:104" x14ac:dyDescent="0.3">
      <c r="A74" s="1" t="s">
        <v>7</v>
      </c>
      <c r="B74" s="1" t="s">
        <v>5</v>
      </c>
      <c r="C74" s="1" t="s">
        <v>10</v>
      </c>
      <c r="D74" s="1">
        <v>30</v>
      </c>
      <c r="E74" s="1">
        <v>1935</v>
      </c>
      <c r="F74" s="1">
        <v>482</v>
      </c>
      <c r="G74" s="1" t="s">
        <v>116</v>
      </c>
      <c r="H74" s="1" t="s">
        <v>244</v>
      </c>
      <c r="I74" s="1">
        <v>11</v>
      </c>
      <c r="J74" s="1">
        <v>83.33</v>
      </c>
      <c r="K74" s="1">
        <f>RANK(J74,J31:J78)</f>
        <v>30</v>
      </c>
      <c r="L74" s="1">
        <v>48</v>
      </c>
      <c r="M74" s="1">
        <v>1</v>
      </c>
      <c r="N74" s="1" t="s">
        <v>370</v>
      </c>
      <c r="O74" s="1" t="s">
        <v>370</v>
      </c>
      <c r="P74">
        <v>100</v>
      </c>
      <c r="Q74" s="1">
        <f t="shared" si="52"/>
        <v>16.670000000000002</v>
      </c>
      <c r="R74">
        <f>RANK(P74,P31:P78)</f>
        <v>1</v>
      </c>
      <c r="S74" s="1">
        <v>48</v>
      </c>
      <c r="T74" s="1">
        <f t="shared" si="53"/>
        <v>-29</v>
      </c>
      <c r="U74">
        <v>1</v>
      </c>
      <c r="V74" t="s">
        <v>1365</v>
      </c>
      <c r="W74" t="s">
        <v>1365</v>
      </c>
      <c r="X74" s="1">
        <v>90</v>
      </c>
      <c r="Y74" s="1">
        <f t="shared" si="42"/>
        <v>-10</v>
      </c>
      <c r="Z74" s="1">
        <f>RANK(X74,X31:X78)</f>
        <v>21</v>
      </c>
      <c r="AA74" s="1">
        <v>48</v>
      </c>
      <c r="AB74" s="1">
        <f t="shared" si="43"/>
        <v>20</v>
      </c>
      <c r="AC74" s="1">
        <v>1</v>
      </c>
      <c r="AD74" s="1" t="s">
        <v>1216</v>
      </c>
      <c r="AE74" s="1" t="s">
        <v>1216</v>
      </c>
      <c r="AF74" s="1">
        <v>70</v>
      </c>
      <c r="AG74" s="1">
        <f t="shared" si="44"/>
        <v>-20</v>
      </c>
      <c r="AH74" s="1">
        <f>RANK(AF74,AF31:AF78)</f>
        <v>38</v>
      </c>
      <c r="AI74" s="1">
        <v>48</v>
      </c>
      <c r="AJ74" s="1">
        <f t="shared" si="45"/>
        <v>17</v>
      </c>
      <c r="AK74" s="1">
        <v>1</v>
      </c>
      <c r="AL74" s="1" t="s">
        <v>1102</v>
      </c>
      <c r="AM74" s="1" t="s">
        <v>1102</v>
      </c>
      <c r="AN74" s="1">
        <v>95</v>
      </c>
      <c r="AO74" s="1">
        <f t="shared" si="46"/>
        <v>25</v>
      </c>
      <c r="AP74" s="1">
        <f>RANK(AN74,AN31:AN78)</f>
        <v>12</v>
      </c>
      <c r="AQ74" s="1">
        <v>48</v>
      </c>
      <c r="AR74" s="1">
        <f t="shared" si="47"/>
        <v>-26</v>
      </c>
      <c r="AS74" s="1">
        <v>1</v>
      </c>
      <c r="AT74" s="1" t="s">
        <v>984</v>
      </c>
      <c r="AU74" s="1" t="s">
        <v>984</v>
      </c>
      <c r="AV74" s="1">
        <v>100</v>
      </c>
      <c r="AW74" s="1">
        <f t="shared" si="48"/>
        <v>5</v>
      </c>
      <c r="AX74" s="1">
        <f>RANK(AV74,AV31:AV78)</f>
        <v>1</v>
      </c>
      <c r="AY74" s="1">
        <v>48</v>
      </c>
      <c r="AZ74" s="1">
        <f t="shared" si="49"/>
        <v>-11</v>
      </c>
      <c r="BA74" s="1">
        <v>1</v>
      </c>
      <c r="BB74" s="1" t="s">
        <v>894</v>
      </c>
      <c r="BC74" s="1" t="s">
        <v>894</v>
      </c>
      <c r="BD74" s="1">
        <v>85</v>
      </c>
      <c r="BE74" s="1">
        <f t="shared" si="19"/>
        <v>-15</v>
      </c>
      <c r="BF74" s="1">
        <f>RANK(BD74,BD31:BD78)</f>
        <v>23</v>
      </c>
      <c r="BG74" s="1">
        <v>48</v>
      </c>
      <c r="BH74" s="1">
        <f t="shared" si="20"/>
        <v>22</v>
      </c>
      <c r="BI74" s="1">
        <v>1</v>
      </c>
      <c r="BJ74" s="1" t="s">
        <v>816</v>
      </c>
      <c r="BK74" s="1" t="s">
        <v>816</v>
      </c>
      <c r="BL74" s="1">
        <v>85</v>
      </c>
      <c r="BM74" s="1">
        <f t="shared" si="21"/>
        <v>0</v>
      </c>
      <c r="BN74" s="1">
        <f>RANK(BL74,BL31:BL78)</f>
        <v>15</v>
      </c>
      <c r="BO74" s="1">
        <v>48</v>
      </c>
      <c r="BP74" s="1">
        <f t="shared" si="22"/>
        <v>-8</v>
      </c>
      <c r="BQ74" s="1">
        <v>1</v>
      </c>
      <c r="BR74" s="1" t="s">
        <v>749</v>
      </c>
      <c r="BS74" s="1" t="s">
        <v>749</v>
      </c>
      <c r="BT74" s="1">
        <v>70</v>
      </c>
      <c r="BU74" s="1">
        <f t="shared" si="23"/>
        <v>-15</v>
      </c>
      <c r="BV74" s="1">
        <f>RANK(BT74,BT31:BT78)</f>
        <v>30</v>
      </c>
      <c r="BW74" s="1">
        <v>48</v>
      </c>
      <c r="BX74" s="1">
        <f t="shared" si="24"/>
        <v>15</v>
      </c>
      <c r="BY74" s="1">
        <v>1</v>
      </c>
      <c r="BZ74" s="1" t="s">
        <v>679</v>
      </c>
      <c r="CA74" s="1" t="s">
        <v>679</v>
      </c>
      <c r="CB74" s="1">
        <v>85</v>
      </c>
      <c r="CC74" s="1">
        <f t="shared" si="50"/>
        <v>15</v>
      </c>
      <c r="CD74" s="1">
        <f>RANK(CB74,CB31:CB78)</f>
        <v>18</v>
      </c>
      <c r="CE74" s="1">
        <v>48</v>
      </c>
      <c r="CF74" s="1">
        <f t="shared" si="51"/>
        <v>-12</v>
      </c>
      <c r="CG74" s="1">
        <v>1</v>
      </c>
      <c r="CH74" s="1" t="s">
        <v>610</v>
      </c>
      <c r="CI74" s="1" t="s">
        <v>610</v>
      </c>
      <c r="CJ74" s="1">
        <v>63.33</v>
      </c>
      <c r="CK74" s="1">
        <f t="shared" si="25"/>
        <v>-21.67</v>
      </c>
      <c r="CL74" s="1">
        <f>RANK(CJ74,CJ31:CJ78)</f>
        <v>39</v>
      </c>
      <c r="CM74" s="1">
        <v>48</v>
      </c>
      <c r="CN74" s="1">
        <f t="shared" si="26"/>
        <v>21</v>
      </c>
      <c r="CO74" s="1">
        <v>1</v>
      </c>
      <c r="CP74" s="1" t="s">
        <v>559</v>
      </c>
      <c r="CQ74" s="1" t="s">
        <v>559</v>
      </c>
      <c r="CR74">
        <f t="shared" si="27"/>
        <v>84.241818181818175</v>
      </c>
      <c r="CS74">
        <f t="shared" si="28"/>
        <v>21</v>
      </c>
      <c r="CT74" s="1">
        <v>48</v>
      </c>
      <c r="CU74">
        <f t="shared" ref="CU74:CU76" si="56">11/11*100</f>
        <v>100</v>
      </c>
      <c r="CV74">
        <f>F74/MAX(F31:F78)*100</f>
        <v>32.545577312626605</v>
      </c>
      <c r="CW74">
        <f>E74/MAX(E31:E78)*100</f>
        <v>24.034281455719785</v>
      </c>
      <c r="CX74">
        <f>D74/MAX(D31:D78)*100</f>
        <v>65.217391304347828</v>
      </c>
      <c r="CY74">
        <f t="shared" si="54"/>
        <v>40.599083357564744</v>
      </c>
      <c r="CZ74" t="str">
        <f t="shared" si="55"/>
        <v>E-P+</v>
      </c>
    </row>
    <row r="75" spans="1:104" x14ac:dyDescent="0.3">
      <c r="A75" s="1" t="s">
        <v>7</v>
      </c>
      <c r="B75" s="1" t="s">
        <v>5</v>
      </c>
      <c r="C75" s="1" t="s">
        <v>10</v>
      </c>
      <c r="D75" s="1">
        <v>43</v>
      </c>
      <c r="E75" s="1">
        <v>1847</v>
      </c>
      <c r="F75" s="1">
        <v>939</v>
      </c>
      <c r="G75" s="1" t="s">
        <v>117</v>
      </c>
      <c r="H75" s="1" t="s">
        <v>245</v>
      </c>
      <c r="I75" s="1">
        <v>75</v>
      </c>
      <c r="J75" s="1">
        <v>100</v>
      </c>
      <c r="K75" s="1">
        <f>RANK(J75,J31:J78)</f>
        <v>1</v>
      </c>
      <c r="L75" s="1">
        <v>48</v>
      </c>
      <c r="M75" s="1">
        <v>6</v>
      </c>
      <c r="N75" s="1" t="s">
        <v>371</v>
      </c>
      <c r="O75" s="1" t="s">
        <v>481</v>
      </c>
      <c r="P75">
        <v>100</v>
      </c>
      <c r="Q75" s="1">
        <f t="shared" si="52"/>
        <v>0</v>
      </c>
      <c r="R75">
        <f>RANK(P75,P31:P78)</f>
        <v>1</v>
      </c>
      <c r="S75" s="1">
        <v>48</v>
      </c>
      <c r="T75" s="1">
        <f t="shared" si="53"/>
        <v>0</v>
      </c>
      <c r="U75">
        <v>13</v>
      </c>
      <c r="V75" t="s">
        <v>1366</v>
      </c>
      <c r="W75" t="s">
        <v>1437</v>
      </c>
      <c r="X75" s="1">
        <v>100</v>
      </c>
      <c r="Y75" s="1">
        <f t="shared" si="42"/>
        <v>0</v>
      </c>
      <c r="Z75" s="1">
        <f>RANK(X75,X31:X78)</f>
        <v>1</v>
      </c>
      <c r="AA75" s="1">
        <v>48</v>
      </c>
      <c r="AB75" s="1">
        <f t="shared" si="43"/>
        <v>0</v>
      </c>
      <c r="AC75" s="1">
        <v>4</v>
      </c>
      <c r="AD75" s="1" t="s">
        <v>1217</v>
      </c>
      <c r="AE75" s="1" t="s">
        <v>1284</v>
      </c>
      <c r="AF75" s="1">
        <v>90</v>
      </c>
      <c r="AG75" s="1">
        <f t="shared" si="44"/>
        <v>-10</v>
      </c>
      <c r="AH75" s="1">
        <f>RANK(AF75,AF31:AF78)</f>
        <v>14</v>
      </c>
      <c r="AI75" s="1">
        <v>48</v>
      </c>
      <c r="AJ75" s="1">
        <f t="shared" si="45"/>
        <v>13</v>
      </c>
      <c r="AK75" s="1">
        <v>16</v>
      </c>
      <c r="AL75" s="1" t="s">
        <v>1103</v>
      </c>
      <c r="AM75" s="1" t="s">
        <v>1144</v>
      </c>
      <c r="AN75" s="1">
        <v>90</v>
      </c>
      <c r="AO75" s="1">
        <f t="shared" si="46"/>
        <v>0</v>
      </c>
      <c r="AP75" s="1">
        <f>RANK(AN75,AN31:AN78)</f>
        <v>16</v>
      </c>
      <c r="AQ75" s="1">
        <v>48</v>
      </c>
      <c r="AR75" s="1">
        <f t="shared" si="47"/>
        <v>2</v>
      </c>
      <c r="AS75" s="1">
        <v>14</v>
      </c>
      <c r="AT75" s="1" t="s">
        <v>985</v>
      </c>
      <c r="AU75" s="1" t="s">
        <v>1032</v>
      </c>
      <c r="AV75" s="1">
        <v>100</v>
      </c>
      <c r="AW75" s="1">
        <f t="shared" si="48"/>
        <v>10</v>
      </c>
      <c r="AX75" s="1">
        <f>RANK(AV75,AV31:AV78)</f>
        <v>1</v>
      </c>
      <c r="AY75" s="1">
        <v>48</v>
      </c>
      <c r="AZ75" s="1">
        <f t="shared" si="49"/>
        <v>-15</v>
      </c>
      <c r="BA75" s="1">
        <v>1</v>
      </c>
      <c r="BB75" s="1" t="s">
        <v>895</v>
      </c>
      <c r="BC75" s="1" t="s">
        <v>895</v>
      </c>
      <c r="BD75" s="1">
        <v>100</v>
      </c>
      <c r="BE75" s="1">
        <f t="shared" si="19"/>
        <v>0</v>
      </c>
      <c r="BF75" s="1">
        <f>RANK(BD75,BD31:BD78)</f>
        <v>1</v>
      </c>
      <c r="BG75" s="1">
        <v>48</v>
      </c>
      <c r="BH75" s="1">
        <f t="shared" si="20"/>
        <v>0</v>
      </c>
      <c r="BI75" s="1">
        <v>2</v>
      </c>
      <c r="BJ75" s="1" t="s">
        <v>817</v>
      </c>
      <c r="BK75" s="1" t="s">
        <v>843</v>
      </c>
      <c r="BL75" s="1">
        <v>100</v>
      </c>
      <c r="BM75" s="1">
        <f t="shared" si="21"/>
        <v>0</v>
      </c>
      <c r="BN75" s="1">
        <f>RANK(BL75,BL31:BL78)</f>
        <v>1</v>
      </c>
      <c r="BO75" s="1">
        <v>48</v>
      </c>
      <c r="BP75" s="1">
        <f t="shared" si="22"/>
        <v>0</v>
      </c>
      <c r="BQ75" s="1">
        <v>4</v>
      </c>
      <c r="BR75" s="1" t="s">
        <v>750</v>
      </c>
      <c r="BS75" s="1" t="s">
        <v>776</v>
      </c>
      <c r="BT75" s="1">
        <v>100</v>
      </c>
      <c r="BU75" s="1">
        <f t="shared" si="23"/>
        <v>0</v>
      </c>
      <c r="BV75" s="1">
        <f>RANK(BT75,BT31:BT78)</f>
        <v>1</v>
      </c>
      <c r="BW75" s="1">
        <v>48</v>
      </c>
      <c r="BX75" s="1">
        <f t="shared" si="24"/>
        <v>0</v>
      </c>
      <c r="BY75" s="1">
        <v>2</v>
      </c>
      <c r="BZ75" s="1" t="s">
        <v>680</v>
      </c>
      <c r="CA75" s="1" t="s">
        <v>708</v>
      </c>
      <c r="CB75" s="1">
        <v>100</v>
      </c>
      <c r="CC75" s="1">
        <f t="shared" si="50"/>
        <v>0</v>
      </c>
      <c r="CD75" s="1">
        <f>RANK(CB75,CB31:CB78)</f>
        <v>1</v>
      </c>
      <c r="CE75" s="1">
        <v>48</v>
      </c>
      <c r="CF75" s="1">
        <f t="shared" si="51"/>
        <v>0</v>
      </c>
      <c r="CG75" s="1">
        <v>12</v>
      </c>
      <c r="CH75" s="1" t="s">
        <v>611</v>
      </c>
      <c r="CI75" s="1" t="s">
        <v>631</v>
      </c>
      <c r="CJ75" s="1">
        <v>90</v>
      </c>
      <c r="CK75" s="1">
        <f t="shared" si="25"/>
        <v>-10</v>
      </c>
      <c r="CL75" s="1">
        <f>RANK(CJ75,CJ31:CJ78)</f>
        <v>2</v>
      </c>
      <c r="CM75" s="1">
        <v>48</v>
      </c>
      <c r="CN75" s="1">
        <f t="shared" si="26"/>
        <v>1</v>
      </c>
      <c r="CO75" s="1">
        <v>1</v>
      </c>
      <c r="CP75" s="1" t="s">
        <v>560</v>
      </c>
      <c r="CQ75" s="1" t="s">
        <v>560</v>
      </c>
      <c r="CR75">
        <f t="shared" si="27"/>
        <v>97.272727272727266</v>
      </c>
      <c r="CS75">
        <f t="shared" si="28"/>
        <v>4</v>
      </c>
      <c r="CT75" s="1">
        <v>48</v>
      </c>
      <c r="CU75">
        <f t="shared" si="56"/>
        <v>100</v>
      </c>
      <c r="CV75">
        <f>F75/MAX(F31:F78)*100</f>
        <v>63.403106009453069</v>
      </c>
      <c r="CW75">
        <f>E75/MAX(E31:E78)*100</f>
        <v>22.941249534219352</v>
      </c>
      <c r="CX75">
        <f>D75/MAX(D31:D78)*100</f>
        <v>93.478260869565219</v>
      </c>
      <c r="CY75">
        <f t="shared" si="54"/>
        <v>59.940872137745885</v>
      </c>
      <c r="CZ75" t="str">
        <f t="shared" si="55"/>
        <v>E+P+</v>
      </c>
    </row>
    <row r="76" spans="1:104" x14ac:dyDescent="0.3">
      <c r="A76" s="1" t="s">
        <v>7</v>
      </c>
      <c r="B76" s="1" t="s">
        <v>5</v>
      </c>
      <c r="C76" s="1" t="s">
        <v>10</v>
      </c>
      <c r="D76" s="1">
        <v>11</v>
      </c>
      <c r="E76" s="1">
        <v>379</v>
      </c>
      <c r="F76" s="1">
        <v>287</v>
      </c>
      <c r="G76" s="1" t="s">
        <v>118</v>
      </c>
      <c r="H76" s="1" t="s">
        <v>246</v>
      </c>
      <c r="I76" s="1">
        <v>13</v>
      </c>
      <c r="J76" s="1">
        <v>83.33</v>
      </c>
      <c r="K76" s="1">
        <f>RANK(J76,J31:J78)</f>
        <v>30</v>
      </c>
      <c r="L76" s="1">
        <v>48</v>
      </c>
      <c r="M76" s="1">
        <v>1</v>
      </c>
      <c r="N76" s="1" t="s">
        <v>372</v>
      </c>
      <c r="O76" s="1" t="s">
        <v>372</v>
      </c>
      <c r="P76">
        <v>80</v>
      </c>
      <c r="Q76" s="1">
        <f t="shared" si="52"/>
        <v>-3.3299999999999983</v>
      </c>
      <c r="R76">
        <f>RANK(P76,P31:P78)</f>
        <v>30</v>
      </c>
      <c r="S76" s="1">
        <v>48</v>
      </c>
      <c r="T76" s="1">
        <f t="shared" si="53"/>
        <v>0</v>
      </c>
      <c r="U76">
        <v>1</v>
      </c>
      <c r="V76" t="s">
        <v>1367</v>
      </c>
      <c r="W76" t="s">
        <v>1367</v>
      </c>
      <c r="X76" s="1">
        <v>90</v>
      </c>
      <c r="Y76" s="1">
        <f t="shared" si="42"/>
        <v>10</v>
      </c>
      <c r="Z76" s="1">
        <f>RANK(X76,X31:X78)</f>
        <v>21</v>
      </c>
      <c r="AA76" s="1">
        <v>48</v>
      </c>
      <c r="AB76" s="1">
        <f t="shared" si="43"/>
        <v>-9</v>
      </c>
      <c r="AC76" s="1">
        <v>2</v>
      </c>
      <c r="AD76" s="1" t="s">
        <v>1218</v>
      </c>
      <c r="AE76" s="1" t="s">
        <v>1285</v>
      </c>
      <c r="AF76" s="1">
        <v>80</v>
      </c>
      <c r="AG76" s="1">
        <f t="shared" si="44"/>
        <v>-10</v>
      </c>
      <c r="AH76" s="1">
        <f>RANK(AF76,AF31:AF78)</f>
        <v>27</v>
      </c>
      <c r="AI76" s="1">
        <v>48</v>
      </c>
      <c r="AJ76" s="1">
        <f t="shared" si="45"/>
        <v>6</v>
      </c>
      <c r="AK76" s="1">
        <v>1</v>
      </c>
      <c r="AL76" s="1" t="s">
        <v>1104</v>
      </c>
      <c r="AM76" s="1" t="s">
        <v>1104</v>
      </c>
      <c r="AN76" s="1">
        <v>70</v>
      </c>
      <c r="AO76" s="1">
        <f t="shared" si="46"/>
        <v>-10</v>
      </c>
      <c r="AP76" s="1">
        <f>RANK(AN76,AN31:AN78)</f>
        <v>39</v>
      </c>
      <c r="AQ76" s="1">
        <v>48</v>
      </c>
      <c r="AR76" s="1">
        <f t="shared" si="47"/>
        <v>12</v>
      </c>
      <c r="AS76" s="1">
        <v>2</v>
      </c>
      <c r="AT76" s="1" t="s">
        <v>986</v>
      </c>
      <c r="AU76" s="1" t="s">
        <v>1033</v>
      </c>
      <c r="AV76" s="1">
        <v>80</v>
      </c>
      <c r="AW76" s="1">
        <f t="shared" si="48"/>
        <v>10</v>
      </c>
      <c r="AX76" s="1">
        <f>RANK(AV76,AV31:AV78)</f>
        <v>26</v>
      </c>
      <c r="AY76" s="1">
        <v>48</v>
      </c>
      <c r="AZ76" s="1">
        <f t="shared" si="49"/>
        <v>-13</v>
      </c>
      <c r="BA76" s="1">
        <v>1</v>
      </c>
      <c r="BB76" s="1" t="s">
        <v>896</v>
      </c>
      <c r="BC76" s="1" t="s">
        <v>896</v>
      </c>
      <c r="BD76" s="1">
        <v>75</v>
      </c>
      <c r="BE76" s="1">
        <f t="shared" si="19"/>
        <v>-5</v>
      </c>
      <c r="BF76" s="1">
        <f>RANK(BD76,BD31:BD78)</f>
        <v>32</v>
      </c>
      <c r="BG76" s="1">
        <v>48</v>
      </c>
      <c r="BH76" s="1">
        <f t="shared" si="20"/>
        <v>6</v>
      </c>
      <c r="BI76" s="1">
        <v>1</v>
      </c>
      <c r="BJ76" s="1" t="s">
        <v>818</v>
      </c>
      <c r="BK76" s="1" t="s">
        <v>818</v>
      </c>
      <c r="BL76" s="1">
        <v>80</v>
      </c>
      <c r="BM76" s="1">
        <f t="shared" si="21"/>
        <v>5</v>
      </c>
      <c r="BN76" s="1">
        <f>RANK(BL76,BL31:BL78)</f>
        <v>22</v>
      </c>
      <c r="BO76" s="1">
        <v>48</v>
      </c>
      <c r="BP76" s="1">
        <f t="shared" si="22"/>
        <v>-10</v>
      </c>
      <c r="BQ76" s="1">
        <v>1</v>
      </c>
      <c r="BR76" s="1" t="s">
        <v>751</v>
      </c>
      <c r="BS76" s="1" t="s">
        <v>751</v>
      </c>
      <c r="BT76" s="1">
        <v>70</v>
      </c>
      <c r="BU76" s="1">
        <f t="shared" si="23"/>
        <v>-10</v>
      </c>
      <c r="BV76" s="1">
        <f>RANK(BT76,BT31:BT78)</f>
        <v>30</v>
      </c>
      <c r="BW76" s="1">
        <v>48</v>
      </c>
      <c r="BX76" s="1">
        <f t="shared" si="24"/>
        <v>8</v>
      </c>
      <c r="BY76" s="1">
        <v>1</v>
      </c>
      <c r="BZ76" s="1" t="s">
        <v>681</v>
      </c>
      <c r="CA76" s="1" t="s">
        <v>681</v>
      </c>
      <c r="CB76" s="1">
        <v>75</v>
      </c>
      <c r="CC76" s="1">
        <f t="shared" si="50"/>
        <v>5</v>
      </c>
      <c r="CD76" s="1">
        <f>RANK(CB76,CB31:CB78)</f>
        <v>23</v>
      </c>
      <c r="CE76" s="1">
        <v>48</v>
      </c>
      <c r="CF76" s="1">
        <f t="shared" si="51"/>
        <v>-7</v>
      </c>
      <c r="CG76" s="1">
        <v>1</v>
      </c>
      <c r="CH76" s="1" t="s">
        <v>612</v>
      </c>
      <c r="CI76" s="1" t="s">
        <v>612</v>
      </c>
      <c r="CJ76" s="1">
        <v>80</v>
      </c>
      <c r="CK76" s="1">
        <f t="shared" si="25"/>
        <v>5</v>
      </c>
      <c r="CL76" s="1">
        <f>RANK(CJ76,CJ31:CJ78)</f>
        <v>17</v>
      </c>
      <c r="CM76" s="1">
        <v>48</v>
      </c>
      <c r="CN76" s="1">
        <f t="shared" si="26"/>
        <v>-6</v>
      </c>
      <c r="CO76" s="1">
        <v>1</v>
      </c>
      <c r="CP76" s="1" t="s">
        <v>561</v>
      </c>
      <c r="CQ76" s="1" t="s">
        <v>561</v>
      </c>
      <c r="CR76">
        <f t="shared" si="27"/>
        <v>78.484545454545454</v>
      </c>
      <c r="CS76">
        <f t="shared" si="28"/>
        <v>27</v>
      </c>
      <c r="CT76" s="1">
        <v>48</v>
      </c>
      <c r="CU76">
        <f t="shared" si="56"/>
        <v>100</v>
      </c>
      <c r="CV76">
        <f>F76/MAX(F31:F78)*100</f>
        <v>19.378798109385549</v>
      </c>
      <c r="CW76">
        <f>E76/MAX(E31:E78)*100</f>
        <v>4.7074897528257358</v>
      </c>
      <c r="CX76">
        <f>D76/MAX(D31:D78)*100</f>
        <v>23.913043478260871</v>
      </c>
      <c r="CY76">
        <f t="shared" si="54"/>
        <v>15.999777113490717</v>
      </c>
      <c r="CZ76" t="str">
        <f t="shared" si="55"/>
        <v>E-P+</v>
      </c>
    </row>
    <row r="77" spans="1:104" x14ac:dyDescent="0.3">
      <c r="A77" s="1" t="s">
        <v>7</v>
      </c>
      <c r="B77" s="1" t="s">
        <v>5</v>
      </c>
      <c r="C77" s="1" t="s">
        <v>10</v>
      </c>
      <c r="D77" s="1">
        <v>16</v>
      </c>
      <c r="E77" s="1">
        <v>639</v>
      </c>
      <c r="F77" s="1">
        <v>341</v>
      </c>
      <c r="G77" s="1" t="s">
        <v>119</v>
      </c>
      <c r="H77" s="1" t="s">
        <v>247</v>
      </c>
      <c r="I77" s="1">
        <v>15</v>
      </c>
      <c r="J77" s="1">
        <v>100</v>
      </c>
      <c r="K77" s="1">
        <f>RANK(J77,J31:J78)</f>
        <v>1</v>
      </c>
      <c r="L77" s="1">
        <v>48</v>
      </c>
      <c r="M77" s="1">
        <v>3</v>
      </c>
      <c r="N77" s="1" t="s">
        <v>373</v>
      </c>
      <c r="O77" s="1" t="s">
        <v>482</v>
      </c>
      <c r="P77">
        <v>80</v>
      </c>
      <c r="Q77" s="1">
        <f t="shared" si="52"/>
        <v>-20</v>
      </c>
      <c r="R77">
        <f>RANK(P77,P31:P78)</f>
        <v>30</v>
      </c>
      <c r="S77" s="1">
        <v>48</v>
      </c>
      <c r="T77" s="1">
        <f t="shared" si="53"/>
        <v>29</v>
      </c>
      <c r="U77">
        <v>2</v>
      </c>
      <c r="V77" t="s">
        <v>1368</v>
      </c>
      <c r="W77" t="s">
        <v>1438</v>
      </c>
      <c r="X77" s="1">
        <v>75</v>
      </c>
      <c r="Y77" s="1">
        <f t="shared" si="42"/>
        <v>-5</v>
      </c>
      <c r="Z77" s="1">
        <f>RANK(X77,X31:X78)</f>
        <v>40</v>
      </c>
      <c r="AA77" s="1">
        <v>48</v>
      </c>
      <c r="AB77" s="1">
        <f t="shared" si="43"/>
        <v>10</v>
      </c>
      <c r="AC77" s="1">
        <v>2</v>
      </c>
      <c r="AD77" s="1" t="s">
        <v>1219</v>
      </c>
      <c r="AE77" s="1" t="s">
        <v>1286</v>
      </c>
      <c r="AF77" s="1">
        <v>70</v>
      </c>
      <c r="AG77" s="1">
        <f t="shared" si="44"/>
        <v>-5</v>
      </c>
      <c r="AH77" s="1">
        <f>RANK(AF77,AF31:AF78)</f>
        <v>38</v>
      </c>
      <c r="AI77" s="1">
        <v>48</v>
      </c>
      <c r="AJ77" s="1">
        <f t="shared" si="45"/>
        <v>-2</v>
      </c>
      <c r="AK77" s="1">
        <v>2</v>
      </c>
      <c r="AL77" s="1" t="s">
        <v>1105</v>
      </c>
      <c r="AM77" s="1" t="s">
        <v>1145</v>
      </c>
      <c r="AN77" s="1">
        <v>70</v>
      </c>
      <c r="AO77" s="1">
        <f t="shared" si="46"/>
        <v>0</v>
      </c>
      <c r="AP77" s="1">
        <f>RANK(AN77,AN31:AN78)</f>
        <v>39</v>
      </c>
      <c r="AQ77" s="1">
        <v>48</v>
      </c>
      <c r="AR77" s="1">
        <f t="shared" si="47"/>
        <v>1</v>
      </c>
      <c r="AS77" s="1">
        <v>3</v>
      </c>
      <c r="AT77" s="1" t="s">
        <v>987</v>
      </c>
      <c r="AU77" s="1" t="s">
        <v>1034</v>
      </c>
      <c r="AV77" s="1">
        <v>70</v>
      </c>
      <c r="AW77" s="1">
        <f t="shared" si="48"/>
        <v>0</v>
      </c>
      <c r="AX77" s="1">
        <f>RANK(AV77,AV31:AV78)</f>
        <v>41</v>
      </c>
      <c r="AY77" s="1">
        <v>48</v>
      </c>
      <c r="AZ77" s="1">
        <f t="shared" si="49"/>
        <v>2</v>
      </c>
      <c r="BA77" s="1">
        <v>1</v>
      </c>
      <c r="BB77" s="1" t="s">
        <v>897</v>
      </c>
      <c r="BC77" s="1" t="s">
        <v>897</v>
      </c>
      <c r="BD77" s="1">
        <v>0</v>
      </c>
      <c r="BE77" s="1">
        <f t="shared" si="19"/>
        <v>-70</v>
      </c>
      <c r="BF77" s="1">
        <v>48</v>
      </c>
      <c r="BG77" s="1">
        <v>48</v>
      </c>
      <c r="BH77" s="1">
        <f t="shared" si="20"/>
        <v>7</v>
      </c>
      <c r="BI77" s="1">
        <v>0</v>
      </c>
      <c r="BJ77" s="1" t="s">
        <v>4</v>
      </c>
      <c r="BK77" s="1" t="s">
        <v>4</v>
      </c>
      <c r="BL77" s="1">
        <v>0</v>
      </c>
      <c r="BM77" s="1">
        <f t="shared" si="21"/>
        <v>0</v>
      </c>
      <c r="BN77" s="1">
        <v>48</v>
      </c>
      <c r="BO77" s="1">
        <v>48</v>
      </c>
      <c r="BP77" s="1">
        <f t="shared" si="22"/>
        <v>0</v>
      </c>
      <c r="BQ77" s="1">
        <v>0</v>
      </c>
      <c r="BR77" s="1" t="s">
        <v>4</v>
      </c>
      <c r="BS77" s="1" t="s">
        <v>4</v>
      </c>
      <c r="BT77" s="1">
        <v>0</v>
      </c>
      <c r="BU77" s="1">
        <f t="shared" si="23"/>
        <v>0</v>
      </c>
      <c r="BV77" s="1">
        <v>48</v>
      </c>
      <c r="BW77" s="1">
        <v>48</v>
      </c>
      <c r="BX77" s="1">
        <f t="shared" si="24"/>
        <v>0</v>
      </c>
      <c r="BY77" s="1">
        <v>0</v>
      </c>
      <c r="BZ77" s="1" t="s">
        <v>4</v>
      </c>
      <c r="CA77" s="1" t="s">
        <v>4</v>
      </c>
      <c r="CB77" s="1">
        <v>0</v>
      </c>
      <c r="CC77" s="1">
        <f t="shared" si="50"/>
        <v>0</v>
      </c>
      <c r="CD77" s="1">
        <f>RANK(CB77,CB31:CB78)</f>
        <v>45</v>
      </c>
      <c r="CE77" s="1">
        <v>48</v>
      </c>
      <c r="CF77" s="1">
        <f t="shared" si="51"/>
        <v>-3</v>
      </c>
      <c r="CG77" s="1">
        <v>0</v>
      </c>
      <c r="CH77" s="1" t="s">
        <v>4</v>
      </c>
      <c r="CI77" s="1" t="s">
        <v>4</v>
      </c>
      <c r="CJ77" s="1">
        <v>76.67</v>
      </c>
      <c r="CK77" s="1">
        <f t="shared" si="25"/>
        <v>76.67</v>
      </c>
      <c r="CL77" s="1">
        <f>RANK(CJ77,CJ31:CJ78)</f>
        <v>24</v>
      </c>
      <c r="CM77" s="1">
        <v>48</v>
      </c>
      <c r="CN77" s="1">
        <f t="shared" si="26"/>
        <v>-21</v>
      </c>
      <c r="CO77" s="1">
        <v>1</v>
      </c>
      <c r="CP77" s="1" t="s">
        <v>562</v>
      </c>
      <c r="CQ77" s="1" t="s">
        <v>562</v>
      </c>
      <c r="CR77">
        <f t="shared" si="27"/>
        <v>49.242727272727272</v>
      </c>
      <c r="CS77">
        <f t="shared" si="28"/>
        <v>37</v>
      </c>
      <c r="CT77" s="1">
        <v>48</v>
      </c>
      <c r="CU77">
        <f>7/11*100</f>
        <v>63.636363636363633</v>
      </c>
      <c r="CV77">
        <f>F77/MAX(F31:F78)*100</f>
        <v>23.024983119513841</v>
      </c>
      <c r="CW77">
        <f>E77/MAX(E31:E78)*100</f>
        <v>7.9369022481679288</v>
      </c>
      <c r="CX77">
        <f>D77/MAX(D31:D78)*100</f>
        <v>34.782608695652172</v>
      </c>
      <c r="CY77">
        <f t="shared" si="54"/>
        <v>21.914831354444647</v>
      </c>
      <c r="CZ77" t="str">
        <f t="shared" si="55"/>
        <v>E-P-</v>
      </c>
    </row>
    <row r="78" spans="1:104" x14ac:dyDescent="0.3">
      <c r="A78" s="1" t="s">
        <v>7</v>
      </c>
      <c r="B78" s="1" t="s">
        <v>5</v>
      </c>
      <c r="C78" s="1" t="s">
        <v>10</v>
      </c>
      <c r="D78" s="1">
        <v>14</v>
      </c>
      <c r="E78" s="1">
        <v>1064</v>
      </c>
      <c r="F78" s="1">
        <v>327</v>
      </c>
      <c r="G78" s="1" t="s">
        <v>120</v>
      </c>
      <c r="H78" s="1" t="s">
        <v>248</v>
      </c>
      <c r="I78" s="1">
        <v>26</v>
      </c>
      <c r="J78" s="1">
        <v>100</v>
      </c>
      <c r="K78" s="1">
        <f>RANK(J78,J31:J78)</f>
        <v>1</v>
      </c>
      <c r="L78" s="1">
        <v>48</v>
      </c>
      <c r="M78" s="1">
        <v>2</v>
      </c>
      <c r="N78" s="1" t="s">
        <v>374</v>
      </c>
      <c r="O78" s="1" t="s">
        <v>483</v>
      </c>
      <c r="P78">
        <v>90</v>
      </c>
      <c r="Q78" s="1">
        <f t="shared" si="52"/>
        <v>-10</v>
      </c>
      <c r="R78">
        <f>RANK(P78,P31:P78)</f>
        <v>21</v>
      </c>
      <c r="S78" s="1">
        <v>48</v>
      </c>
      <c r="T78" s="1">
        <f t="shared" si="53"/>
        <v>20</v>
      </c>
      <c r="U78">
        <v>3</v>
      </c>
      <c r="V78" t="s">
        <v>1369</v>
      </c>
      <c r="W78" t="s">
        <v>1439</v>
      </c>
      <c r="X78" s="1">
        <v>90</v>
      </c>
      <c r="Y78" s="1">
        <f t="shared" si="42"/>
        <v>0</v>
      </c>
      <c r="Z78" s="1">
        <f>RANK(X78,X31:X78)</f>
        <v>21</v>
      </c>
      <c r="AA78" s="1">
        <v>48</v>
      </c>
      <c r="AB78" s="1">
        <f t="shared" si="43"/>
        <v>0</v>
      </c>
      <c r="AC78" s="1">
        <v>3</v>
      </c>
      <c r="AD78" s="1" t="s">
        <v>1220</v>
      </c>
      <c r="AE78" s="1" t="s">
        <v>1287</v>
      </c>
      <c r="AF78" s="1">
        <v>70</v>
      </c>
      <c r="AG78" s="1">
        <f t="shared" si="44"/>
        <v>-20</v>
      </c>
      <c r="AH78" s="1">
        <f>RANK(AF78,AF31:AF78)</f>
        <v>38</v>
      </c>
      <c r="AI78" s="1">
        <v>48</v>
      </c>
      <c r="AJ78" s="1">
        <f t="shared" si="45"/>
        <v>17</v>
      </c>
      <c r="AK78" s="1">
        <v>5</v>
      </c>
      <c r="AL78" s="1" t="s">
        <v>1106</v>
      </c>
      <c r="AM78" s="1" t="s">
        <v>1146</v>
      </c>
      <c r="AN78" s="1">
        <v>75</v>
      </c>
      <c r="AO78" s="1">
        <f t="shared" si="46"/>
        <v>5</v>
      </c>
      <c r="AP78" s="1">
        <f>RANK(AN78,AN31:AN78)</f>
        <v>33</v>
      </c>
      <c r="AQ78" s="1">
        <v>48</v>
      </c>
      <c r="AR78" s="1">
        <f t="shared" si="47"/>
        <v>-5</v>
      </c>
      <c r="AS78" s="1">
        <v>4</v>
      </c>
      <c r="AT78" s="1" t="s">
        <v>988</v>
      </c>
      <c r="AU78" s="1" t="s">
        <v>1035</v>
      </c>
      <c r="AV78" s="1">
        <v>90</v>
      </c>
      <c r="AW78" s="1">
        <f t="shared" si="48"/>
        <v>15</v>
      </c>
      <c r="AX78" s="1">
        <f>RANK(AV78,AV31:AV78)</f>
        <v>14</v>
      </c>
      <c r="AY78" s="1">
        <v>48</v>
      </c>
      <c r="AZ78" s="1">
        <f t="shared" si="49"/>
        <v>-19</v>
      </c>
      <c r="BA78" s="1">
        <v>2</v>
      </c>
      <c r="BB78" s="1" t="s">
        <v>898</v>
      </c>
      <c r="BC78" s="1" t="s">
        <v>928</v>
      </c>
      <c r="BD78" s="1">
        <v>70</v>
      </c>
      <c r="BE78" s="1">
        <f t="shared" si="19"/>
        <v>-20</v>
      </c>
      <c r="BF78" s="1">
        <f>RANK(BD78,BD31:BD78)</f>
        <v>42</v>
      </c>
      <c r="BG78" s="1">
        <v>48</v>
      </c>
      <c r="BH78" s="1">
        <f t="shared" si="20"/>
        <v>28</v>
      </c>
      <c r="BI78" s="1">
        <v>3</v>
      </c>
      <c r="BJ78" s="1" t="s">
        <v>819</v>
      </c>
      <c r="BK78" s="1" t="s">
        <v>844</v>
      </c>
      <c r="BL78" s="1">
        <v>80</v>
      </c>
      <c r="BM78" s="1">
        <f t="shared" si="21"/>
        <v>10</v>
      </c>
      <c r="BN78" s="1">
        <f>RANK(BL78,BL31:BL78)</f>
        <v>22</v>
      </c>
      <c r="BO78" s="1">
        <v>48</v>
      </c>
      <c r="BP78" s="1">
        <f t="shared" si="22"/>
        <v>-20</v>
      </c>
      <c r="BQ78" s="1">
        <v>1</v>
      </c>
      <c r="BR78" s="1" t="s">
        <v>752</v>
      </c>
      <c r="BS78" s="1" t="s">
        <v>752</v>
      </c>
      <c r="BT78" s="1">
        <v>70</v>
      </c>
      <c r="BU78" s="1">
        <f t="shared" si="23"/>
        <v>-10</v>
      </c>
      <c r="BV78" s="1">
        <f>RANK(BT78,BT31:BT78)</f>
        <v>30</v>
      </c>
      <c r="BW78" s="1">
        <v>48</v>
      </c>
      <c r="BX78" s="1">
        <f t="shared" si="24"/>
        <v>8</v>
      </c>
      <c r="BY78" s="1">
        <v>1</v>
      </c>
      <c r="BZ78" s="1" t="s">
        <v>682</v>
      </c>
      <c r="CA78" s="1" t="s">
        <v>682</v>
      </c>
      <c r="CB78" s="1">
        <v>90</v>
      </c>
      <c r="CC78" s="1">
        <f t="shared" si="50"/>
        <v>20</v>
      </c>
      <c r="CD78" s="1">
        <f>RANK(CB78,CB31:CB78)</f>
        <v>8</v>
      </c>
      <c r="CE78" s="1">
        <v>48</v>
      </c>
      <c r="CF78" s="1">
        <f t="shared" si="51"/>
        <v>-22</v>
      </c>
      <c r="CG78" s="1">
        <v>1</v>
      </c>
      <c r="CH78" s="1" t="s">
        <v>613</v>
      </c>
      <c r="CI78" s="1" t="s">
        <v>613</v>
      </c>
      <c r="CJ78" s="1">
        <v>83.33</v>
      </c>
      <c r="CK78" s="1">
        <f t="shared" si="25"/>
        <v>-6.6700000000000017</v>
      </c>
      <c r="CL78" s="1">
        <f>RANK(CJ78,CJ31:CJ78)</f>
        <v>7</v>
      </c>
      <c r="CM78" s="1">
        <v>48</v>
      </c>
      <c r="CN78" s="1">
        <f t="shared" si="26"/>
        <v>-1</v>
      </c>
      <c r="CO78" s="1">
        <v>1</v>
      </c>
      <c r="CP78" s="1" t="s">
        <v>563</v>
      </c>
      <c r="CQ78" s="1" t="s">
        <v>563</v>
      </c>
      <c r="CR78">
        <f t="shared" si="27"/>
        <v>82.575454545454548</v>
      </c>
      <c r="CS78">
        <f t="shared" si="28"/>
        <v>22</v>
      </c>
      <c r="CT78" s="1">
        <v>48</v>
      </c>
      <c r="CU78">
        <f>11/11*100</f>
        <v>100</v>
      </c>
      <c r="CV78">
        <f>F78/MAX(F31:F78)*100</f>
        <v>22.079675894665765</v>
      </c>
      <c r="CW78">
        <f>E78/MAX(E31:E78)*100</f>
        <v>13.215749596323437</v>
      </c>
      <c r="CX78">
        <f>D78/MAX(D31:D78)*100</f>
        <v>30.434782608695656</v>
      </c>
      <c r="CY78">
        <f t="shared" si="54"/>
        <v>21.910069366561618</v>
      </c>
      <c r="CZ78" t="str">
        <f t="shared" si="55"/>
        <v>E-P+</v>
      </c>
    </row>
    <row r="79" spans="1:104" x14ac:dyDescent="0.3">
      <c r="A79" s="1" t="s">
        <v>8</v>
      </c>
      <c r="B79" s="1" t="s">
        <v>5</v>
      </c>
      <c r="C79" s="1" t="s">
        <v>10</v>
      </c>
      <c r="D79" s="1">
        <v>8</v>
      </c>
      <c r="E79" s="1">
        <v>272</v>
      </c>
      <c r="F79" s="1">
        <v>111</v>
      </c>
      <c r="G79" s="1" t="s">
        <v>121</v>
      </c>
      <c r="H79" s="1" t="s">
        <v>249</v>
      </c>
      <c r="I79" s="1">
        <v>10</v>
      </c>
      <c r="J79" s="1">
        <v>100</v>
      </c>
      <c r="K79" s="1">
        <f>RANK(J79,J79:J84)</f>
        <v>1</v>
      </c>
      <c r="L79" s="1">
        <v>6</v>
      </c>
      <c r="M79" s="1">
        <v>4</v>
      </c>
      <c r="N79" s="1" t="s">
        <v>375</v>
      </c>
      <c r="O79" s="1" t="s">
        <v>484</v>
      </c>
      <c r="P79" s="1">
        <v>80</v>
      </c>
      <c r="Q79" s="1">
        <f t="shared" si="52"/>
        <v>-20</v>
      </c>
      <c r="R79" s="1">
        <f>RANK(P79,P79:P84)</f>
        <v>1</v>
      </c>
      <c r="S79" s="1">
        <v>6</v>
      </c>
      <c r="T79" s="1">
        <f t="shared" si="53"/>
        <v>0</v>
      </c>
      <c r="U79" s="1">
        <v>5</v>
      </c>
      <c r="V79" t="s">
        <v>1370</v>
      </c>
      <c r="W79" t="s">
        <v>1440</v>
      </c>
      <c r="X79" s="1">
        <v>65</v>
      </c>
      <c r="Y79" s="1">
        <f t="shared" si="42"/>
        <v>-15</v>
      </c>
      <c r="Z79" s="1">
        <f>RANK(X79,X79:X84)</f>
        <v>1</v>
      </c>
      <c r="AA79" s="1">
        <v>6</v>
      </c>
      <c r="AB79" s="1">
        <f t="shared" si="43"/>
        <v>0</v>
      </c>
      <c r="AC79">
        <v>1</v>
      </c>
      <c r="AD79" t="s">
        <v>1221</v>
      </c>
      <c r="AE79" t="s">
        <v>1221</v>
      </c>
      <c r="AF79" t="s">
        <v>4</v>
      </c>
      <c r="AG79" t="s">
        <v>4</v>
      </c>
      <c r="AH79" t="s">
        <v>4</v>
      </c>
      <c r="AI79" t="s">
        <v>4</v>
      </c>
      <c r="AJ79" t="s">
        <v>4</v>
      </c>
      <c r="AK79" t="s">
        <v>4</v>
      </c>
      <c r="AL79" t="s">
        <v>4</v>
      </c>
      <c r="AM79" t="s">
        <v>4</v>
      </c>
      <c r="AN79" t="s">
        <v>4</v>
      </c>
      <c r="AO79" t="s">
        <v>4</v>
      </c>
      <c r="AP79" t="s">
        <v>4</v>
      </c>
      <c r="AQ79" t="s">
        <v>4</v>
      </c>
      <c r="AR79" t="s">
        <v>4</v>
      </c>
      <c r="AS79" t="s">
        <v>4</v>
      </c>
      <c r="AT79" t="s">
        <v>4</v>
      </c>
      <c r="AU79" t="s">
        <v>4</v>
      </c>
      <c r="AV79" t="s">
        <v>4</v>
      </c>
      <c r="AW79" t="s">
        <v>4</v>
      </c>
      <c r="AX79" t="s">
        <v>4</v>
      </c>
      <c r="AY79" t="s">
        <v>4</v>
      </c>
      <c r="AZ79" t="s">
        <v>4</v>
      </c>
      <c r="BA79" t="s">
        <v>4</v>
      </c>
      <c r="BB79" t="s">
        <v>4</v>
      </c>
      <c r="BC79" t="s">
        <v>4</v>
      </c>
      <c r="BD79" t="s">
        <v>4</v>
      </c>
      <c r="BE79" t="s">
        <v>4</v>
      </c>
      <c r="BF79" t="s">
        <v>4</v>
      </c>
      <c r="BG79" t="s">
        <v>4</v>
      </c>
      <c r="BH79" t="s">
        <v>4</v>
      </c>
      <c r="BI79" t="s">
        <v>4</v>
      </c>
      <c r="BJ79" t="s">
        <v>4</v>
      </c>
      <c r="BK79" t="s">
        <v>4</v>
      </c>
      <c r="BL79" t="s">
        <v>4</v>
      </c>
      <c r="BM79" t="s">
        <v>4</v>
      </c>
      <c r="BN79" t="s">
        <v>4</v>
      </c>
      <c r="BO79" t="s">
        <v>4</v>
      </c>
      <c r="BP79" t="s">
        <v>4</v>
      </c>
      <c r="BQ79" t="s">
        <v>4</v>
      </c>
      <c r="BR79" t="s">
        <v>4</v>
      </c>
      <c r="BS79" t="s">
        <v>4</v>
      </c>
      <c r="BT79" t="s">
        <v>4</v>
      </c>
      <c r="BU79" t="s">
        <v>4</v>
      </c>
      <c r="BV79" t="s">
        <v>4</v>
      </c>
      <c r="BW79" t="s">
        <v>4</v>
      </c>
      <c r="BX79" t="s">
        <v>4</v>
      </c>
      <c r="BY79" t="s">
        <v>4</v>
      </c>
      <c r="BZ79" t="s">
        <v>4</v>
      </c>
      <c r="CA79" t="s">
        <v>4</v>
      </c>
      <c r="CB79" t="s">
        <v>4</v>
      </c>
      <c r="CC79" t="s">
        <v>4</v>
      </c>
      <c r="CD79" t="s">
        <v>4</v>
      </c>
      <c r="CE79" t="s">
        <v>4</v>
      </c>
      <c r="CF79" t="s">
        <v>4</v>
      </c>
      <c r="CG79" t="s">
        <v>4</v>
      </c>
      <c r="CH79" t="s">
        <v>4</v>
      </c>
      <c r="CI79" t="s">
        <v>4</v>
      </c>
      <c r="CJ79" t="s">
        <v>4</v>
      </c>
      <c r="CK79" t="s">
        <v>4</v>
      </c>
      <c r="CL79" t="s">
        <v>4</v>
      </c>
      <c r="CM79" t="s">
        <v>4</v>
      </c>
      <c r="CN79" t="s">
        <v>4</v>
      </c>
      <c r="CO79" t="s">
        <v>4</v>
      </c>
      <c r="CP79" t="s">
        <v>4</v>
      </c>
      <c r="CQ79" t="s">
        <v>4</v>
      </c>
      <c r="CR79">
        <f t="shared" ref="CR79:CR84" si="57">SUM(J79,P79,X79)/3</f>
        <v>81.666666666666671</v>
      </c>
      <c r="CS79">
        <f t="shared" ref="CS79:CS84" si="58">ROUND(AVERAGE(R78,Z78,K78),0)</f>
        <v>14</v>
      </c>
      <c r="CT79" s="1">
        <v>6</v>
      </c>
      <c r="CU79">
        <f>3/3*100</f>
        <v>100</v>
      </c>
      <c r="CV79">
        <f>F79/MAX(F79:F84)*100</f>
        <v>100</v>
      </c>
      <c r="CW79">
        <f>E79/MAX(E79:E84)*100</f>
        <v>98.909090909090907</v>
      </c>
      <c r="CX79">
        <f>D79/MAX(D79:D84)*100</f>
        <v>80</v>
      </c>
      <c r="CY79">
        <f t="shared" si="54"/>
        <v>92.969696969696955</v>
      </c>
      <c r="CZ79" t="str">
        <f t="shared" si="55"/>
        <v>E+P+</v>
      </c>
    </row>
    <row r="80" spans="1:104" x14ac:dyDescent="0.3">
      <c r="A80" s="1" t="s">
        <v>8</v>
      </c>
      <c r="B80" s="1" t="s">
        <v>5</v>
      </c>
      <c r="C80" s="1" t="s">
        <v>10</v>
      </c>
      <c r="D80" s="1">
        <v>10</v>
      </c>
      <c r="E80" s="1">
        <v>88</v>
      </c>
      <c r="F80" s="1">
        <v>88</v>
      </c>
      <c r="G80" s="1" t="s">
        <v>122</v>
      </c>
      <c r="H80" s="1" t="s">
        <v>250</v>
      </c>
      <c r="I80" s="1">
        <v>1</v>
      </c>
      <c r="J80" s="1">
        <v>83.33</v>
      </c>
      <c r="K80" s="1">
        <f>RANK(J80,J79:J84)</f>
        <v>2</v>
      </c>
      <c r="L80" s="1">
        <v>6</v>
      </c>
      <c r="M80" s="1">
        <v>1</v>
      </c>
      <c r="N80" s="1" t="s">
        <v>376</v>
      </c>
      <c r="O80" s="1" t="s">
        <v>376</v>
      </c>
      <c r="P80" s="1">
        <v>0</v>
      </c>
      <c r="Q80" s="1">
        <f t="shared" si="52"/>
        <v>-83.33</v>
      </c>
      <c r="R80" s="1">
        <v>6</v>
      </c>
      <c r="S80" s="1">
        <v>6</v>
      </c>
      <c r="T80" s="1">
        <f t="shared" si="53"/>
        <v>4</v>
      </c>
      <c r="U80" s="1">
        <v>0</v>
      </c>
      <c r="V80" s="1" t="s">
        <v>4</v>
      </c>
      <c r="W80" s="1" t="s">
        <v>4</v>
      </c>
      <c r="X80" s="1">
        <v>0</v>
      </c>
      <c r="Y80" s="1">
        <f t="shared" si="42"/>
        <v>0</v>
      </c>
      <c r="Z80" s="1">
        <v>6</v>
      </c>
      <c r="AA80" s="1">
        <v>6</v>
      </c>
      <c r="AB80" s="1">
        <f t="shared" si="43"/>
        <v>0</v>
      </c>
      <c r="AC80" s="1">
        <v>0</v>
      </c>
      <c r="AD80" s="1" t="s">
        <v>4</v>
      </c>
      <c r="AE80" s="1" t="s">
        <v>4</v>
      </c>
      <c r="AF80" t="s">
        <v>4</v>
      </c>
      <c r="AG80" t="s">
        <v>4</v>
      </c>
      <c r="AH80" t="s">
        <v>4</v>
      </c>
      <c r="AI80" t="s">
        <v>4</v>
      </c>
      <c r="AJ80" t="s">
        <v>4</v>
      </c>
      <c r="AK80" t="s">
        <v>4</v>
      </c>
      <c r="AL80" t="s">
        <v>4</v>
      </c>
      <c r="AM80" t="s">
        <v>4</v>
      </c>
      <c r="AN80" t="s">
        <v>4</v>
      </c>
      <c r="AO80" t="s">
        <v>4</v>
      </c>
      <c r="AP80" t="s">
        <v>4</v>
      </c>
      <c r="AQ80" t="s">
        <v>4</v>
      </c>
      <c r="AR80" t="s">
        <v>4</v>
      </c>
      <c r="AS80" t="s">
        <v>4</v>
      </c>
      <c r="AT80" t="s">
        <v>4</v>
      </c>
      <c r="AU80" t="s">
        <v>4</v>
      </c>
      <c r="AV80" t="s">
        <v>4</v>
      </c>
      <c r="AW80" t="s">
        <v>4</v>
      </c>
      <c r="AX80" t="s">
        <v>4</v>
      </c>
      <c r="AY80" t="s">
        <v>4</v>
      </c>
      <c r="AZ80" t="s">
        <v>4</v>
      </c>
      <c r="BA80" t="s">
        <v>4</v>
      </c>
      <c r="BB80" t="s">
        <v>4</v>
      </c>
      <c r="BC80" t="s">
        <v>4</v>
      </c>
      <c r="BD80" t="s">
        <v>4</v>
      </c>
      <c r="BE80" t="s">
        <v>4</v>
      </c>
      <c r="BF80" t="s">
        <v>4</v>
      </c>
      <c r="BG80" t="s">
        <v>4</v>
      </c>
      <c r="BH80" t="s">
        <v>4</v>
      </c>
      <c r="BI80" t="s">
        <v>4</v>
      </c>
      <c r="BJ80" t="s">
        <v>4</v>
      </c>
      <c r="BK80" t="s">
        <v>4</v>
      </c>
      <c r="BL80" t="s">
        <v>4</v>
      </c>
      <c r="BM80" t="s">
        <v>4</v>
      </c>
      <c r="BN80" t="s">
        <v>4</v>
      </c>
      <c r="BO80" t="s">
        <v>4</v>
      </c>
      <c r="BP80" t="s">
        <v>4</v>
      </c>
      <c r="BQ80" t="s">
        <v>4</v>
      </c>
      <c r="BR80" t="s">
        <v>4</v>
      </c>
      <c r="BS80" t="s">
        <v>4</v>
      </c>
      <c r="BT80" t="s">
        <v>4</v>
      </c>
      <c r="BU80" t="s">
        <v>4</v>
      </c>
      <c r="BV80" t="s">
        <v>4</v>
      </c>
      <c r="BW80" t="s">
        <v>4</v>
      </c>
      <c r="BX80" t="s">
        <v>4</v>
      </c>
      <c r="BY80" t="s">
        <v>4</v>
      </c>
      <c r="BZ80" t="s">
        <v>4</v>
      </c>
      <c r="CA80" t="s">
        <v>4</v>
      </c>
      <c r="CB80" t="s">
        <v>4</v>
      </c>
      <c r="CC80" t="s">
        <v>4</v>
      </c>
      <c r="CD80" t="s">
        <v>4</v>
      </c>
      <c r="CE80" t="s">
        <v>4</v>
      </c>
      <c r="CF80" t="s">
        <v>4</v>
      </c>
      <c r="CG80" t="s">
        <v>4</v>
      </c>
      <c r="CH80" t="s">
        <v>4</v>
      </c>
      <c r="CI80" t="s">
        <v>4</v>
      </c>
      <c r="CJ80" t="s">
        <v>4</v>
      </c>
      <c r="CK80" t="s">
        <v>4</v>
      </c>
      <c r="CL80" t="s">
        <v>4</v>
      </c>
      <c r="CM80" t="s">
        <v>4</v>
      </c>
      <c r="CN80" t="s">
        <v>4</v>
      </c>
      <c r="CO80" t="s">
        <v>4</v>
      </c>
      <c r="CP80" t="s">
        <v>4</v>
      </c>
      <c r="CQ80" t="s">
        <v>4</v>
      </c>
      <c r="CR80">
        <f t="shared" si="57"/>
        <v>27.776666666666667</v>
      </c>
      <c r="CS80">
        <f t="shared" si="58"/>
        <v>1</v>
      </c>
      <c r="CT80" s="1">
        <v>6</v>
      </c>
      <c r="CU80">
        <f>1/3*100</f>
        <v>33.333333333333329</v>
      </c>
      <c r="CV80">
        <f>F80/MAX(F79:F84)*100</f>
        <v>79.27927927927928</v>
      </c>
      <c r="CW80">
        <f>E80/MAX(E79:E84)*100</f>
        <v>32</v>
      </c>
      <c r="CX80">
        <f>D80/MAX(D79:D84)*100</f>
        <v>100</v>
      </c>
      <c r="CY80">
        <f t="shared" ref="CY80:CY129" si="59">AVERAGE(CV80,CW80,CX80)</f>
        <v>70.426426426426431</v>
      </c>
      <c r="CZ80" t="str">
        <f t="shared" si="55"/>
        <v>E+P-</v>
      </c>
    </row>
    <row r="81" spans="1:104" x14ac:dyDescent="0.3">
      <c r="A81" s="1" t="s">
        <v>8</v>
      </c>
      <c r="B81" s="1" t="s">
        <v>5</v>
      </c>
      <c r="C81" s="1" t="s">
        <v>10</v>
      </c>
      <c r="D81" s="1">
        <v>6</v>
      </c>
      <c r="E81" s="1">
        <v>267</v>
      </c>
      <c r="F81" s="1">
        <v>67</v>
      </c>
      <c r="G81" s="1" t="s">
        <v>123</v>
      </c>
      <c r="H81" s="1" t="s">
        <v>251</v>
      </c>
      <c r="I81" s="1">
        <v>1</v>
      </c>
      <c r="J81" s="1">
        <v>0</v>
      </c>
      <c r="K81" s="1">
        <v>6</v>
      </c>
      <c r="L81" s="1">
        <v>6</v>
      </c>
      <c r="M81" s="1">
        <v>0</v>
      </c>
      <c r="N81" s="1" t="s">
        <v>4</v>
      </c>
      <c r="O81" s="1" t="s">
        <v>4</v>
      </c>
      <c r="P81" s="1">
        <v>0</v>
      </c>
      <c r="Q81" s="1">
        <f t="shared" si="52"/>
        <v>0</v>
      </c>
      <c r="R81" s="1">
        <v>6</v>
      </c>
      <c r="S81" s="1">
        <v>6</v>
      </c>
      <c r="T81" s="1">
        <f t="shared" si="53"/>
        <v>0</v>
      </c>
      <c r="U81" s="1">
        <v>0</v>
      </c>
      <c r="V81" s="1" t="s">
        <v>4</v>
      </c>
      <c r="W81" s="1" t="s">
        <v>4</v>
      </c>
      <c r="X81" s="1">
        <v>0</v>
      </c>
      <c r="Y81" s="1">
        <f t="shared" si="42"/>
        <v>0</v>
      </c>
      <c r="Z81" s="1">
        <v>6</v>
      </c>
      <c r="AA81" s="1">
        <v>6</v>
      </c>
      <c r="AB81" s="1">
        <f t="shared" si="43"/>
        <v>0</v>
      </c>
      <c r="AC81" s="1">
        <v>0</v>
      </c>
      <c r="AD81" s="1" t="s">
        <v>4</v>
      </c>
      <c r="AE81" s="1" t="s">
        <v>4</v>
      </c>
      <c r="AF81" t="s">
        <v>4</v>
      </c>
      <c r="AG81" t="s">
        <v>4</v>
      </c>
      <c r="AH81" t="s">
        <v>4</v>
      </c>
      <c r="AI81" t="s">
        <v>4</v>
      </c>
      <c r="AJ81" t="s">
        <v>4</v>
      </c>
      <c r="AK81" t="s">
        <v>4</v>
      </c>
      <c r="AL81" t="s">
        <v>4</v>
      </c>
      <c r="AM81" t="s">
        <v>4</v>
      </c>
      <c r="AN81" t="s">
        <v>4</v>
      </c>
      <c r="AO81" t="s">
        <v>4</v>
      </c>
      <c r="AP81" t="s">
        <v>4</v>
      </c>
      <c r="AQ81" t="s">
        <v>4</v>
      </c>
      <c r="AR81" t="s">
        <v>4</v>
      </c>
      <c r="AS81" t="s">
        <v>4</v>
      </c>
      <c r="AT81" t="s">
        <v>4</v>
      </c>
      <c r="AU81" t="s">
        <v>4</v>
      </c>
      <c r="AV81" t="s">
        <v>4</v>
      </c>
      <c r="AW81" t="s">
        <v>4</v>
      </c>
      <c r="AX81" t="s">
        <v>4</v>
      </c>
      <c r="AY81" t="s">
        <v>4</v>
      </c>
      <c r="AZ81" t="s">
        <v>4</v>
      </c>
      <c r="BA81" t="s">
        <v>4</v>
      </c>
      <c r="BB81" t="s">
        <v>4</v>
      </c>
      <c r="BC81" t="s">
        <v>4</v>
      </c>
      <c r="BD81" t="s">
        <v>4</v>
      </c>
      <c r="BE81" t="s">
        <v>4</v>
      </c>
      <c r="BF81" t="s">
        <v>4</v>
      </c>
      <c r="BG81" t="s">
        <v>4</v>
      </c>
      <c r="BH81" t="s">
        <v>4</v>
      </c>
      <c r="BI81" t="s">
        <v>4</v>
      </c>
      <c r="BJ81" t="s">
        <v>4</v>
      </c>
      <c r="BK81" t="s">
        <v>4</v>
      </c>
      <c r="BL81" t="s">
        <v>4</v>
      </c>
      <c r="BM81" t="s">
        <v>4</v>
      </c>
      <c r="BN81" t="s">
        <v>4</v>
      </c>
      <c r="BO81" t="s">
        <v>4</v>
      </c>
      <c r="BP81" t="s">
        <v>4</v>
      </c>
      <c r="BQ81" t="s">
        <v>4</v>
      </c>
      <c r="BR81" t="s">
        <v>4</v>
      </c>
      <c r="BS81" t="s">
        <v>4</v>
      </c>
      <c r="BT81" t="s">
        <v>4</v>
      </c>
      <c r="BU81" t="s">
        <v>4</v>
      </c>
      <c r="BV81" t="s">
        <v>4</v>
      </c>
      <c r="BW81" t="s">
        <v>4</v>
      </c>
      <c r="BX81" t="s">
        <v>4</v>
      </c>
      <c r="BY81" t="s">
        <v>4</v>
      </c>
      <c r="BZ81" t="s">
        <v>4</v>
      </c>
      <c r="CA81" t="s">
        <v>4</v>
      </c>
      <c r="CB81" t="s">
        <v>4</v>
      </c>
      <c r="CC81" t="s">
        <v>4</v>
      </c>
      <c r="CD81" t="s">
        <v>4</v>
      </c>
      <c r="CE81" t="s">
        <v>4</v>
      </c>
      <c r="CF81" t="s">
        <v>4</v>
      </c>
      <c r="CG81" t="s">
        <v>4</v>
      </c>
      <c r="CH81" t="s">
        <v>4</v>
      </c>
      <c r="CI81" t="s">
        <v>4</v>
      </c>
      <c r="CJ81" t="s">
        <v>4</v>
      </c>
      <c r="CK81" t="s">
        <v>4</v>
      </c>
      <c r="CL81" t="s">
        <v>4</v>
      </c>
      <c r="CM81" t="s">
        <v>4</v>
      </c>
      <c r="CN81" t="s">
        <v>4</v>
      </c>
      <c r="CO81" t="s">
        <v>4</v>
      </c>
      <c r="CP81" t="s">
        <v>4</v>
      </c>
      <c r="CQ81" t="s">
        <v>4</v>
      </c>
      <c r="CR81">
        <f t="shared" si="57"/>
        <v>0</v>
      </c>
      <c r="CS81">
        <f t="shared" si="58"/>
        <v>5</v>
      </c>
      <c r="CT81" s="1">
        <v>6</v>
      </c>
      <c r="CU81">
        <f>0/3*100</f>
        <v>0</v>
      </c>
      <c r="CV81">
        <f>F81/MAX(F79:F84)*100</f>
        <v>60.360360360360367</v>
      </c>
      <c r="CW81">
        <f>E81/MAX(E79:E84)*100</f>
        <v>97.090909090909093</v>
      </c>
      <c r="CX81">
        <f>D81/MAX(D79:D84)*100</f>
        <v>60</v>
      </c>
      <c r="CY81">
        <f t="shared" si="59"/>
        <v>72.483756483756494</v>
      </c>
      <c r="CZ81" t="str">
        <f t="shared" si="55"/>
        <v>E+P-</v>
      </c>
    </row>
    <row r="82" spans="1:104" x14ac:dyDescent="0.3">
      <c r="A82" s="1" t="s">
        <v>8</v>
      </c>
      <c r="B82" s="1" t="s">
        <v>5</v>
      </c>
      <c r="C82" s="1" t="s">
        <v>10</v>
      </c>
      <c r="D82" s="1">
        <v>6</v>
      </c>
      <c r="E82" s="1">
        <v>275</v>
      </c>
      <c r="F82" s="1">
        <v>65</v>
      </c>
      <c r="G82" s="1" t="s">
        <v>124</v>
      </c>
      <c r="H82" s="1" t="s">
        <v>252</v>
      </c>
      <c r="I82" s="1">
        <v>2</v>
      </c>
      <c r="J82" s="1">
        <v>83.33</v>
      </c>
      <c r="K82" s="1">
        <f>RANK(J82,J79:J84)</f>
        <v>2</v>
      </c>
      <c r="L82" s="1">
        <v>6</v>
      </c>
      <c r="M82" s="1">
        <v>2</v>
      </c>
      <c r="N82" s="1" t="s">
        <v>377</v>
      </c>
      <c r="O82" s="1" t="s">
        <v>485</v>
      </c>
      <c r="P82" s="1">
        <v>0</v>
      </c>
      <c r="Q82" s="1">
        <f t="shared" si="52"/>
        <v>-83.33</v>
      </c>
      <c r="R82" s="1">
        <v>6</v>
      </c>
      <c r="S82" s="1">
        <v>6</v>
      </c>
      <c r="T82" s="1">
        <f t="shared" si="53"/>
        <v>4</v>
      </c>
      <c r="U82" s="1">
        <v>0</v>
      </c>
      <c r="V82" s="1" t="s">
        <v>4</v>
      </c>
      <c r="W82" s="1" t="s">
        <v>4</v>
      </c>
      <c r="X82" s="1">
        <v>0</v>
      </c>
      <c r="Y82" s="1">
        <f t="shared" si="42"/>
        <v>0</v>
      </c>
      <c r="Z82" s="1">
        <v>6</v>
      </c>
      <c r="AA82" s="1">
        <v>6</v>
      </c>
      <c r="AB82" s="1">
        <f t="shared" si="43"/>
        <v>0</v>
      </c>
      <c r="AC82" s="1">
        <v>0</v>
      </c>
      <c r="AD82" s="1" t="s">
        <v>4</v>
      </c>
      <c r="AE82" s="1" t="s">
        <v>4</v>
      </c>
      <c r="AF82" t="s">
        <v>4</v>
      </c>
      <c r="AG82" t="s">
        <v>4</v>
      </c>
      <c r="AH82" t="s">
        <v>4</v>
      </c>
      <c r="AI82" t="s">
        <v>4</v>
      </c>
      <c r="AJ82" t="s">
        <v>4</v>
      </c>
      <c r="AK82" t="s">
        <v>4</v>
      </c>
      <c r="AL82" t="s">
        <v>4</v>
      </c>
      <c r="AM82" t="s">
        <v>4</v>
      </c>
      <c r="AN82" t="s">
        <v>4</v>
      </c>
      <c r="AO82" t="s">
        <v>4</v>
      </c>
      <c r="AP82" t="s">
        <v>4</v>
      </c>
      <c r="AQ82" t="s">
        <v>4</v>
      </c>
      <c r="AR82" t="s">
        <v>4</v>
      </c>
      <c r="AS82" t="s">
        <v>4</v>
      </c>
      <c r="AT82" t="s">
        <v>4</v>
      </c>
      <c r="AU82" t="s">
        <v>4</v>
      </c>
      <c r="AV82" t="s">
        <v>4</v>
      </c>
      <c r="AW82" t="s">
        <v>4</v>
      </c>
      <c r="AX82" t="s">
        <v>4</v>
      </c>
      <c r="AY82" t="s">
        <v>4</v>
      </c>
      <c r="AZ82" t="s">
        <v>4</v>
      </c>
      <c r="BA82" t="s">
        <v>4</v>
      </c>
      <c r="BB82" t="s">
        <v>4</v>
      </c>
      <c r="BC82" t="s">
        <v>4</v>
      </c>
      <c r="BD82" t="s">
        <v>4</v>
      </c>
      <c r="BE82" t="s">
        <v>4</v>
      </c>
      <c r="BF82" t="s">
        <v>4</v>
      </c>
      <c r="BG82" t="s">
        <v>4</v>
      </c>
      <c r="BH82" t="s">
        <v>4</v>
      </c>
      <c r="BI82" t="s">
        <v>4</v>
      </c>
      <c r="BJ82" t="s">
        <v>4</v>
      </c>
      <c r="BK82" t="s">
        <v>4</v>
      </c>
      <c r="BL82" t="s">
        <v>4</v>
      </c>
      <c r="BM82" t="s">
        <v>4</v>
      </c>
      <c r="BN82" t="s">
        <v>4</v>
      </c>
      <c r="BO82" t="s">
        <v>4</v>
      </c>
      <c r="BP82" t="s">
        <v>4</v>
      </c>
      <c r="BQ82" t="s">
        <v>4</v>
      </c>
      <c r="BR82" t="s">
        <v>4</v>
      </c>
      <c r="BS82" t="s">
        <v>4</v>
      </c>
      <c r="BT82" t="s">
        <v>4</v>
      </c>
      <c r="BU82" t="s">
        <v>4</v>
      </c>
      <c r="BV82" t="s">
        <v>4</v>
      </c>
      <c r="BW82" t="s">
        <v>4</v>
      </c>
      <c r="BX82" t="s">
        <v>4</v>
      </c>
      <c r="BY82" t="s">
        <v>4</v>
      </c>
      <c r="BZ82" t="s">
        <v>4</v>
      </c>
      <c r="CA82" t="s">
        <v>4</v>
      </c>
      <c r="CB82" t="s">
        <v>4</v>
      </c>
      <c r="CC82" t="s">
        <v>4</v>
      </c>
      <c r="CD82" t="s">
        <v>4</v>
      </c>
      <c r="CE82" t="s">
        <v>4</v>
      </c>
      <c r="CF82" t="s">
        <v>4</v>
      </c>
      <c r="CG82" t="s">
        <v>4</v>
      </c>
      <c r="CH82" t="s">
        <v>4</v>
      </c>
      <c r="CI82" t="s">
        <v>4</v>
      </c>
      <c r="CJ82" t="s">
        <v>4</v>
      </c>
      <c r="CK82" t="s">
        <v>4</v>
      </c>
      <c r="CL82" t="s">
        <v>4</v>
      </c>
      <c r="CM82" t="s">
        <v>4</v>
      </c>
      <c r="CN82" t="s">
        <v>4</v>
      </c>
      <c r="CO82" t="s">
        <v>4</v>
      </c>
      <c r="CP82" t="s">
        <v>4</v>
      </c>
      <c r="CQ82" t="s">
        <v>4</v>
      </c>
      <c r="CR82">
        <f t="shared" si="57"/>
        <v>27.776666666666667</v>
      </c>
      <c r="CS82">
        <f t="shared" si="58"/>
        <v>6</v>
      </c>
      <c r="CT82" s="1">
        <v>6</v>
      </c>
      <c r="CU82">
        <f>1/3*100</f>
        <v>33.333333333333329</v>
      </c>
      <c r="CV82">
        <f>F82/MAX(F79:F84)*100</f>
        <v>58.558558558558559</v>
      </c>
      <c r="CW82">
        <f>E82/MAX(E79:E84)*100</f>
        <v>100</v>
      </c>
      <c r="CX82">
        <f>D82/MAX(D79:D84)*100</f>
        <v>60</v>
      </c>
      <c r="CY82">
        <f t="shared" si="59"/>
        <v>72.852852852852848</v>
      </c>
      <c r="CZ82" t="str">
        <f t="shared" si="55"/>
        <v>E+P-</v>
      </c>
    </row>
    <row r="83" spans="1:104" x14ac:dyDescent="0.3">
      <c r="A83" s="1" t="s">
        <v>8</v>
      </c>
      <c r="B83" s="1" t="s">
        <v>5</v>
      </c>
      <c r="C83" s="1" t="s">
        <v>10</v>
      </c>
      <c r="D83" s="1">
        <v>8</v>
      </c>
      <c r="E83" s="1">
        <v>75</v>
      </c>
      <c r="F83" s="1">
        <v>52</v>
      </c>
      <c r="G83" s="1" t="s">
        <v>125</v>
      </c>
      <c r="H83" s="1" t="s">
        <v>253</v>
      </c>
      <c r="I83" s="1">
        <v>1</v>
      </c>
      <c r="J83" s="1">
        <v>0</v>
      </c>
      <c r="K83" s="1">
        <v>6</v>
      </c>
      <c r="L83" s="1">
        <v>6</v>
      </c>
      <c r="M83" s="1">
        <v>0</v>
      </c>
      <c r="N83" s="1" t="s">
        <v>4</v>
      </c>
      <c r="O83" s="1" t="s">
        <v>4</v>
      </c>
      <c r="P83" s="1">
        <v>0</v>
      </c>
      <c r="Q83" s="1">
        <f t="shared" si="52"/>
        <v>0</v>
      </c>
      <c r="R83" s="1">
        <v>6</v>
      </c>
      <c r="S83" s="1">
        <v>6</v>
      </c>
      <c r="T83" s="1">
        <f t="shared" si="53"/>
        <v>0</v>
      </c>
      <c r="U83" s="1">
        <v>0</v>
      </c>
      <c r="V83" s="1" t="s">
        <v>4</v>
      </c>
      <c r="W83" s="1" t="s">
        <v>4</v>
      </c>
      <c r="X83" s="1">
        <v>0</v>
      </c>
      <c r="Y83" s="1">
        <f t="shared" si="42"/>
        <v>0</v>
      </c>
      <c r="Z83" s="1">
        <v>6</v>
      </c>
      <c r="AA83" s="1">
        <v>6</v>
      </c>
      <c r="AB83" s="1">
        <f t="shared" si="43"/>
        <v>0</v>
      </c>
      <c r="AC83" s="1">
        <v>0</v>
      </c>
      <c r="AD83" s="1" t="s">
        <v>4</v>
      </c>
      <c r="AE83" s="1" t="s">
        <v>4</v>
      </c>
      <c r="AF83" t="s">
        <v>4</v>
      </c>
      <c r="AG83" t="s">
        <v>4</v>
      </c>
      <c r="AH83" t="s">
        <v>4</v>
      </c>
      <c r="AI83" t="s">
        <v>4</v>
      </c>
      <c r="AJ83" t="s">
        <v>4</v>
      </c>
      <c r="AK83" t="s">
        <v>4</v>
      </c>
      <c r="AL83" t="s">
        <v>4</v>
      </c>
      <c r="AM83" t="s">
        <v>4</v>
      </c>
      <c r="AN83" t="s">
        <v>4</v>
      </c>
      <c r="AO83" t="s">
        <v>4</v>
      </c>
      <c r="AP83" t="s">
        <v>4</v>
      </c>
      <c r="AQ83" t="s">
        <v>4</v>
      </c>
      <c r="AR83" t="s">
        <v>4</v>
      </c>
      <c r="AS83" t="s">
        <v>4</v>
      </c>
      <c r="AT83" t="s">
        <v>4</v>
      </c>
      <c r="AU83" t="s">
        <v>4</v>
      </c>
      <c r="AV83" t="s">
        <v>4</v>
      </c>
      <c r="AW83" t="s">
        <v>4</v>
      </c>
      <c r="AX83" t="s">
        <v>4</v>
      </c>
      <c r="AY83" t="s">
        <v>4</v>
      </c>
      <c r="AZ83" t="s">
        <v>4</v>
      </c>
      <c r="BA83" t="s">
        <v>4</v>
      </c>
      <c r="BB83" t="s">
        <v>4</v>
      </c>
      <c r="BC83" t="s">
        <v>4</v>
      </c>
      <c r="BD83" t="s">
        <v>4</v>
      </c>
      <c r="BE83" t="s">
        <v>4</v>
      </c>
      <c r="BF83" t="s">
        <v>4</v>
      </c>
      <c r="BG83" t="s">
        <v>4</v>
      </c>
      <c r="BH83" t="s">
        <v>4</v>
      </c>
      <c r="BI83" t="s">
        <v>4</v>
      </c>
      <c r="BJ83" t="s">
        <v>4</v>
      </c>
      <c r="BK83" t="s">
        <v>4</v>
      </c>
      <c r="BL83" t="s">
        <v>4</v>
      </c>
      <c r="BM83" t="s">
        <v>4</v>
      </c>
      <c r="BN83" t="s">
        <v>4</v>
      </c>
      <c r="BO83" t="s">
        <v>4</v>
      </c>
      <c r="BP83" t="s">
        <v>4</v>
      </c>
      <c r="BQ83" t="s">
        <v>4</v>
      </c>
      <c r="BR83" t="s">
        <v>4</v>
      </c>
      <c r="BS83" t="s">
        <v>4</v>
      </c>
      <c r="BT83" t="s">
        <v>4</v>
      </c>
      <c r="BU83" t="s">
        <v>4</v>
      </c>
      <c r="BV83" t="s">
        <v>4</v>
      </c>
      <c r="BW83" t="s">
        <v>4</v>
      </c>
      <c r="BX83" t="s">
        <v>4</v>
      </c>
      <c r="BY83" t="s">
        <v>4</v>
      </c>
      <c r="BZ83" t="s">
        <v>4</v>
      </c>
      <c r="CA83" t="s">
        <v>4</v>
      </c>
      <c r="CB83" t="s">
        <v>4</v>
      </c>
      <c r="CC83" t="s">
        <v>4</v>
      </c>
      <c r="CD83" t="s">
        <v>4</v>
      </c>
      <c r="CE83" t="s">
        <v>4</v>
      </c>
      <c r="CF83" t="s">
        <v>4</v>
      </c>
      <c r="CG83" t="s">
        <v>4</v>
      </c>
      <c r="CH83" t="s">
        <v>4</v>
      </c>
      <c r="CI83" t="s">
        <v>4</v>
      </c>
      <c r="CJ83" t="s">
        <v>4</v>
      </c>
      <c r="CK83" t="s">
        <v>4</v>
      </c>
      <c r="CL83" t="s">
        <v>4</v>
      </c>
      <c r="CM83" t="s">
        <v>4</v>
      </c>
      <c r="CN83" t="s">
        <v>4</v>
      </c>
      <c r="CO83" t="s">
        <v>4</v>
      </c>
      <c r="CP83" t="s">
        <v>4</v>
      </c>
      <c r="CQ83" t="s">
        <v>4</v>
      </c>
      <c r="CR83">
        <f t="shared" si="57"/>
        <v>0</v>
      </c>
      <c r="CS83">
        <f t="shared" si="58"/>
        <v>5</v>
      </c>
      <c r="CT83" s="1">
        <v>6</v>
      </c>
      <c r="CU83">
        <f>0/3*100</f>
        <v>0</v>
      </c>
      <c r="CV83">
        <f>F83/MAX(F79:F84)*100</f>
        <v>46.846846846846844</v>
      </c>
      <c r="CW83">
        <f>E83/MAX(E79:E84)*100</f>
        <v>27.27272727272727</v>
      </c>
      <c r="CX83">
        <f>D83/MAX(D79:D84)*100</f>
        <v>80</v>
      </c>
      <c r="CY83">
        <f t="shared" si="59"/>
        <v>51.373191373191368</v>
      </c>
      <c r="CZ83" t="str">
        <f t="shared" si="55"/>
        <v>E+P-</v>
      </c>
    </row>
    <row r="84" spans="1:104" x14ac:dyDescent="0.3">
      <c r="A84" s="1" t="s">
        <v>8</v>
      </c>
      <c r="B84" s="1" t="s">
        <v>5</v>
      </c>
      <c r="C84" s="1" t="s">
        <v>10</v>
      </c>
      <c r="D84" s="1">
        <v>6</v>
      </c>
      <c r="E84" s="1">
        <v>163</v>
      </c>
      <c r="F84" s="1">
        <v>63</v>
      </c>
      <c r="G84" s="1" t="s">
        <v>126</v>
      </c>
      <c r="H84" s="1" t="s">
        <v>254</v>
      </c>
      <c r="I84" s="1">
        <v>1</v>
      </c>
      <c r="J84" s="1">
        <v>83.33</v>
      </c>
      <c r="K84" s="1">
        <f>RANK(J84,J79:J84)</f>
        <v>2</v>
      </c>
      <c r="L84" s="1">
        <v>6</v>
      </c>
      <c r="M84" s="1">
        <v>1</v>
      </c>
      <c r="N84" s="1" t="s">
        <v>378</v>
      </c>
      <c r="O84" s="1" t="s">
        <v>378</v>
      </c>
      <c r="P84" s="1">
        <v>0</v>
      </c>
      <c r="Q84" s="1">
        <f t="shared" si="52"/>
        <v>-83.33</v>
      </c>
      <c r="R84" s="1">
        <v>6</v>
      </c>
      <c r="S84" s="1">
        <v>6</v>
      </c>
      <c r="T84" s="1">
        <f t="shared" si="53"/>
        <v>4</v>
      </c>
      <c r="U84" s="1">
        <v>0</v>
      </c>
      <c r="V84" s="1" t="s">
        <v>4</v>
      </c>
      <c r="W84" s="1" t="s">
        <v>4</v>
      </c>
      <c r="X84" s="1">
        <v>0</v>
      </c>
      <c r="Y84" s="1">
        <f t="shared" si="42"/>
        <v>0</v>
      </c>
      <c r="Z84" s="1">
        <v>6</v>
      </c>
      <c r="AA84" s="1">
        <v>6</v>
      </c>
      <c r="AB84" s="1">
        <f t="shared" si="43"/>
        <v>0</v>
      </c>
      <c r="AC84" s="1">
        <v>0</v>
      </c>
      <c r="AD84" s="1" t="s">
        <v>4</v>
      </c>
      <c r="AE84" s="1" t="s">
        <v>4</v>
      </c>
      <c r="AF84" t="s">
        <v>4</v>
      </c>
      <c r="AG84" t="s">
        <v>4</v>
      </c>
      <c r="AH84" t="s">
        <v>4</v>
      </c>
      <c r="AI84" t="s">
        <v>4</v>
      </c>
      <c r="AJ84" t="s">
        <v>4</v>
      </c>
      <c r="AK84" t="s">
        <v>4</v>
      </c>
      <c r="AL84" t="s">
        <v>4</v>
      </c>
      <c r="AM84" t="s">
        <v>4</v>
      </c>
      <c r="AN84" t="s">
        <v>4</v>
      </c>
      <c r="AO84" t="s">
        <v>4</v>
      </c>
      <c r="AP84" t="s">
        <v>4</v>
      </c>
      <c r="AQ84" t="s">
        <v>4</v>
      </c>
      <c r="AR84" t="s">
        <v>4</v>
      </c>
      <c r="AS84" t="s">
        <v>4</v>
      </c>
      <c r="AT84" t="s">
        <v>4</v>
      </c>
      <c r="AU84" t="s">
        <v>4</v>
      </c>
      <c r="AV84" t="s">
        <v>4</v>
      </c>
      <c r="AW84" t="s">
        <v>4</v>
      </c>
      <c r="AX84" t="s">
        <v>4</v>
      </c>
      <c r="AY84" t="s">
        <v>4</v>
      </c>
      <c r="AZ84" t="s">
        <v>4</v>
      </c>
      <c r="BA84" t="s">
        <v>4</v>
      </c>
      <c r="BB84" t="s">
        <v>4</v>
      </c>
      <c r="BC84" t="s">
        <v>4</v>
      </c>
      <c r="BD84" t="s">
        <v>4</v>
      </c>
      <c r="BE84" t="s">
        <v>4</v>
      </c>
      <c r="BF84" t="s">
        <v>4</v>
      </c>
      <c r="BG84" t="s">
        <v>4</v>
      </c>
      <c r="BH84" t="s">
        <v>4</v>
      </c>
      <c r="BI84" t="s">
        <v>4</v>
      </c>
      <c r="BJ84" t="s">
        <v>4</v>
      </c>
      <c r="BK84" t="s">
        <v>4</v>
      </c>
      <c r="BL84" t="s">
        <v>4</v>
      </c>
      <c r="BM84" t="s">
        <v>4</v>
      </c>
      <c r="BN84" t="s">
        <v>4</v>
      </c>
      <c r="BO84" t="s">
        <v>4</v>
      </c>
      <c r="BP84" t="s">
        <v>4</v>
      </c>
      <c r="BQ84" t="s">
        <v>4</v>
      </c>
      <c r="BR84" t="s">
        <v>4</v>
      </c>
      <c r="BS84" t="s">
        <v>4</v>
      </c>
      <c r="BT84" t="s">
        <v>4</v>
      </c>
      <c r="BU84" t="s">
        <v>4</v>
      </c>
      <c r="BV84" t="s">
        <v>4</v>
      </c>
      <c r="BW84" t="s">
        <v>4</v>
      </c>
      <c r="BX84" t="s">
        <v>4</v>
      </c>
      <c r="BY84" t="s">
        <v>4</v>
      </c>
      <c r="BZ84" t="s">
        <v>4</v>
      </c>
      <c r="CA84" t="s">
        <v>4</v>
      </c>
      <c r="CB84" t="s">
        <v>4</v>
      </c>
      <c r="CC84" t="s">
        <v>4</v>
      </c>
      <c r="CD84" t="s">
        <v>4</v>
      </c>
      <c r="CE84" t="s">
        <v>4</v>
      </c>
      <c r="CF84" t="s">
        <v>4</v>
      </c>
      <c r="CG84" t="s">
        <v>4</v>
      </c>
      <c r="CH84" t="s">
        <v>4</v>
      </c>
      <c r="CI84" t="s">
        <v>4</v>
      </c>
      <c r="CJ84" t="s">
        <v>4</v>
      </c>
      <c r="CK84" t="s">
        <v>4</v>
      </c>
      <c r="CL84" t="s">
        <v>4</v>
      </c>
      <c r="CM84" t="s">
        <v>4</v>
      </c>
      <c r="CN84" t="s">
        <v>4</v>
      </c>
      <c r="CO84" t="s">
        <v>4</v>
      </c>
      <c r="CP84" t="s">
        <v>4</v>
      </c>
      <c r="CQ84" t="s">
        <v>4</v>
      </c>
      <c r="CR84">
        <f t="shared" si="57"/>
        <v>27.776666666666667</v>
      </c>
      <c r="CS84">
        <f t="shared" si="58"/>
        <v>6</v>
      </c>
      <c r="CT84" s="1">
        <v>6</v>
      </c>
      <c r="CU84">
        <f>1/3*100</f>
        <v>33.333333333333329</v>
      </c>
      <c r="CV84">
        <f>F84/MAX(F79:F84)*100</f>
        <v>56.756756756756758</v>
      </c>
      <c r="CW84">
        <f>E84/MAX(E79:E84)*100</f>
        <v>59.27272727272728</v>
      </c>
      <c r="CX84">
        <f>D84/MAX(D79:D84)*100</f>
        <v>60</v>
      </c>
      <c r="CY84">
        <f t="shared" si="59"/>
        <v>58.676494676494677</v>
      </c>
      <c r="CZ84" t="str">
        <f t="shared" si="55"/>
        <v>E+P-</v>
      </c>
    </row>
    <row r="85" spans="1:104" x14ac:dyDescent="0.3">
      <c r="A85" s="1" t="s">
        <v>8</v>
      </c>
      <c r="B85" s="1" t="s">
        <v>5</v>
      </c>
      <c r="C85" s="1" t="s">
        <v>10</v>
      </c>
      <c r="D85" s="1">
        <v>5</v>
      </c>
      <c r="E85" s="1">
        <v>371</v>
      </c>
      <c r="F85" s="1">
        <v>136</v>
      </c>
      <c r="G85" s="1" t="s">
        <v>127</v>
      </c>
      <c r="H85" s="1" t="s">
        <v>255</v>
      </c>
      <c r="I85" s="1">
        <v>4</v>
      </c>
      <c r="J85" s="1">
        <v>100</v>
      </c>
      <c r="K85" s="1">
        <f>RANK(J85,J85:J99)</f>
        <v>1</v>
      </c>
      <c r="L85" s="1">
        <v>15</v>
      </c>
      <c r="M85" s="1">
        <v>2</v>
      </c>
      <c r="N85" s="1" t="s">
        <v>379</v>
      </c>
      <c r="O85" s="1" t="s">
        <v>486</v>
      </c>
      <c r="P85" s="1">
        <v>70</v>
      </c>
      <c r="Q85" s="1">
        <f t="shared" si="52"/>
        <v>-30</v>
      </c>
      <c r="R85" s="1">
        <f>RANK(P85,P85:P99)</f>
        <v>5</v>
      </c>
      <c r="S85" s="1">
        <v>15</v>
      </c>
      <c r="T85" s="1">
        <f t="shared" si="53"/>
        <v>4</v>
      </c>
      <c r="U85" s="1">
        <v>1</v>
      </c>
      <c r="V85" s="1" t="s">
        <v>1371</v>
      </c>
      <c r="W85" s="1" t="s">
        <v>1371</v>
      </c>
      <c r="X85" s="1">
        <v>35</v>
      </c>
      <c r="Y85" s="1">
        <f t="shared" si="42"/>
        <v>-35</v>
      </c>
      <c r="Z85" s="1">
        <f>RANK(X85,X85:X99)</f>
        <v>6</v>
      </c>
      <c r="AA85" s="1">
        <v>15</v>
      </c>
      <c r="AB85" s="1">
        <f t="shared" si="43"/>
        <v>1</v>
      </c>
      <c r="AC85" s="1">
        <v>1</v>
      </c>
      <c r="AD85" s="1" t="s">
        <v>1222</v>
      </c>
      <c r="AE85" s="1" t="s">
        <v>1222</v>
      </c>
      <c r="AF85" s="1">
        <v>0</v>
      </c>
      <c r="AG85" s="1">
        <f t="shared" ref="AG85:AG129" si="60">AF85-X85</f>
        <v>-35</v>
      </c>
      <c r="AH85" s="1">
        <v>15</v>
      </c>
      <c r="AI85" s="1">
        <v>15</v>
      </c>
      <c r="AJ85" s="1">
        <f t="shared" ref="AJ85:AJ129" si="61">AH85-Z85</f>
        <v>9</v>
      </c>
      <c r="AK85" s="1">
        <v>0</v>
      </c>
      <c r="AL85" s="1" t="s">
        <v>4</v>
      </c>
      <c r="AM85" s="1" t="s">
        <v>4</v>
      </c>
      <c r="AN85" t="s">
        <v>4</v>
      </c>
      <c r="AO85" t="s">
        <v>4</v>
      </c>
      <c r="AP85" s="1" t="s">
        <v>4</v>
      </c>
      <c r="AQ85" s="1" t="s">
        <v>4</v>
      </c>
      <c r="AR85" t="s">
        <v>4</v>
      </c>
      <c r="AS85" t="s">
        <v>4</v>
      </c>
      <c r="AT85" s="1" t="s">
        <v>4</v>
      </c>
      <c r="AU85" s="1" t="s">
        <v>4</v>
      </c>
      <c r="AV85" t="s">
        <v>4</v>
      </c>
      <c r="AW85" t="s">
        <v>4</v>
      </c>
      <c r="AX85" s="1" t="s">
        <v>4</v>
      </c>
      <c r="AY85" s="1" t="s">
        <v>4</v>
      </c>
      <c r="AZ85" t="s">
        <v>4</v>
      </c>
      <c r="BA85" t="s">
        <v>4</v>
      </c>
      <c r="BB85" s="1" t="s">
        <v>4</v>
      </c>
      <c r="BC85" s="1" t="s">
        <v>4</v>
      </c>
      <c r="BD85" t="s">
        <v>4</v>
      </c>
      <c r="BE85" t="s">
        <v>4</v>
      </c>
      <c r="BF85" s="1" t="s">
        <v>4</v>
      </c>
      <c r="BG85" s="1" t="s">
        <v>4</v>
      </c>
      <c r="BH85" t="s">
        <v>4</v>
      </c>
      <c r="BI85" t="s">
        <v>4</v>
      </c>
      <c r="BJ85" s="1" t="s">
        <v>4</v>
      </c>
      <c r="BK85" s="1" t="s">
        <v>4</v>
      </c>
      <c r="BL85" t="s">
        <v>4</v>
      </c>
      <c r="BM85" t="s">
        <v>4</v>
      </c>
      <c r="BN85" s="1" t="s">
        <v>4</v>
      </c>
      <c r="BO85" s="1" t="s">
        <v>4</v>
      </c>
      <c r="BP85" t="s">
        <v>4</v>
      </c>
      <c r="BQ85" t="s">
        <v>4</v>
      </c>
      <c r="BR85" s="1" t="s">
        <v>4</v>
      </c>
      <c r="BS85" s="1" t="s">
        <v>4</v>
      </c>
      <c r="BT85" s="1" t="s">
        <v>4</v>
      </c>
      <c r="BU85" s="1" t="s">
        <v>4</v>
      </c>
      <c r="BV85" s="1" t="s">
        <v>4</v>
      </c>
      <c r="BW85" s="1" t="s">
        <v>4</v>
      </c>
      <c r="BX85" s="1" t="s">
        <v>4</v>
      </c>
      <c r="BY85" s="1" t="s">
        <v>4</v>
      </c>
      <c r="BZ85" s="1" t="s">
        <v>4</v>
      </c>
      <c r="CA85" s="1" t="s">
        <v>4</v>
      </c>
      <c r="CB85" s="1" t="s">
        <v>4</v>
      </c>
      <c r="CC85" s="1" t="s">
        <v>4</v>
      </c>
      <c r="CD85" s="1" t="s">
        <v>4</v>
      </c>
      <c r="CE85" s="1" t="s">
        <v>4</v>
      </c>
      <c r="CF85" s="1" t="s">
        <v>4</v>
      </c>
      <c r="CG85" s="1" t="s">
        <v>4</v>
      </c>
      <c r="CH85" s="1" t="s">
        <v>4</v>
      </c>
      <c r="CI85" s="1" t="s">
        <v>4</v>
      </c>
      <c r="CJ85" s="1" t="s">
        <v>4</v>
      </c>
      <c r="CK85" t="s">
        <v>4</v>
      </c>
      <c r="CL85" t="s">
        <v>4</v>
      </c>
      <c r="CM85" t="s">
        <v>4</v>
      </c>
      <c r="CN85" t="s">
        <v>4</v>
      </c>
      <c r="CO85" t="s">
        <v>4</v>
      </c>
      <c r="CP85" t="s">
        <v>4</v>
      </c>
      <c r="CQ85" t="s">
        <v>4</v>
      </c>
      <c r="CR85">
        <f t="shared" ref="CR85:CR107" si="62">SUM(J85,P85,X85,AF85)/4</f>
        <v>51.25</v>
      </c>
      <c r="CS85">
        <f t="shared" ref="CS85:CS107" si="63">ROUND(AVERAGE(R85,Z85,K85,AH85),0)</f>
        <v>7</v>
      </c>
      <c r="CT85" s="1">
        <v>15</v>
      </c>
      <c r="CU85">
        <f>3/4*100</f>
        <v>75</v>
      </c>
      <c r="CV85">
        <f>F85/MAX(F85:F99)*100</f>
        <v>70.103092783505147</v>
      </c>
      <c r="CW85">
        <f>E85/MAX(E85:E99)*100</f>
        <v>37.895812053115421</v>
      </c>
      <c r="CX85">
        <f>D85/MAX(D85:D99)*100</f>
        <v>35.714285714285715</v>
      </c>
      <c r="CY85">
        <f t="shared" si="59"/>
        <v>47.904396850302099</v>
      </c>
      <c r="CZ85" t="str">
        <f t="shared" si="55"/>
        <v>E-P+</v>
      </c>
    </row>
    <row r="86" spans="1:104" x14ac:dyDescent="0.3">
      <c r="A86" s="1" t="s">
        <v>8</v>
      </c>
      <c r="B86" s="1" t="s">
        <v>5</v>
      </c>
      <c r="C86" s="1" t="s">
        <v>10</v>
      </c>
      <c r="D86" s="1">
        <v>2</v>
      </c>
      <c r="E86" s="1">
        <v>81</v>
      </c>
      <c r="F86" s="1">
        <v>62</v>
      </c>
      <c r="G86" s="1" t="s">
        <v>128</v>
      </c>
      <c r="H86" s="1" t="s">
        <v>256</v>
      </c>
      <c r="I86" s="1">
        <v>3</v>
      </c>
      <c r="J86" s="1">
        <v>50</v>
      </c>
      <c r="K86" s="1">
        <f>RANK(J86,J85:J99)</f>
        <v>13</v>
      </c>
      <c r="L86" s="1">
        <v>15</v>
      </c>
      <c r="M86" s="1">
        <v>3</v>
      </c>
      <c r="N86" s="1" t="s">
        <v>380</v>
      </c>
      <c r="O86" s="1" t="s">
        <v>487</v>
      </c>
      <c r="P86" s="1">
        <v>0</v>
      </c>
      <c r="Q86" s="1">
        <f t="shared" si="52"/>
        <v>-50</v>
      </c>
      <c r="R86" s="1">
        <v>15</v>
      </c>
      <c r="S86" s="1">
        <v>15</v>
      </c>
      <c r="T86" s="1">
        <f t="shared" si="53"/>
        <v>2</v>
      </c>
      <c r="U86" s="1">
        <v>0</v>
      </c>
      <c r="V86" s="1" t="s">
        <v>4</v>
      </c>
      <c r="W86" s="1" t="s">
        <v>4</v>
      </c>
      <c r="X86" s="1">
        <v>0</v>
      </c>
      <c r="Y86" s="1">
        <f t="shared" si="42"/>
        <v>0</v>
      </c>
      <c r="Z86" s="1">
        <v>15</v>
      </c>
      <c r="AA86" s="1">
        <v>15</v>
      </c>
      <c r="AB86" s="1">
        <f t="shared" si="43"/>
        <v>0</v>
      </c>
      <c r="AC86" s="1">
        <v>0</v>
      </c>
      <c r="AD86" s="1" t="s">
        <v>4</v>
      </c>
      <c r="AE86" s="1" t="s">
        <v>4</v>
      </c>
      <c r="AF86" s="1">
        <v>0</v>
      </c>
      <c r="AG86" s="1">
        <f t="shared" si="60"/>
        <v>0</v>
      </c>
      <c r="AH86" s="1">
        <v>15</v>
      </c>
      <c r="AI86" s="1">
        <v>15</v>
      </c>
      <c r="AJ86" s="1">
        <f t="shared" si="61"/>
        <v>0</v>
      </c>
      <c r="AK86" s="1">
        <v>0</v>
      </c>
      <c r="AL86" s="1" t="s">
        <v>4</v>
      </c>
      <c r="AM86" s="1" t="s">
        <v>4</v>
      </c>
      <c r="AN86" t="s">
        <v>4</v>
      </c>
      <c r="AO86" t="s">
        <v>4</v>
      </c>
      <c r="AP86" s="1" t="s">
        <v>4</v>
      </c>
      <c r="AQ86" s="1" t="s">
        <v>4</v>
      </c>
      <c r="AR86" t="s">
        <v>4</v>
      </c>
      <c r="AS86" t="s">
        <v>4</v>
      </c>
      <c r="AT86" s="1" t="s">
        <v>4</v>
      </c>
      <c r="AU86" s="1" t="s">
        <v>4</v>
      </c>
      <c r="AV86" t="s">
        <v>4</v>
      </c>
      <c r="AW86" t="s">
        <v>4</v>
      </c>
      <c r="AX86" s="1" t="s">
        <v>4</v>
      </c>
      <c r="AY86" s="1" t="s">
        <v>4</v>
      </c>
      <c r="AZ86" t="s">
        <v>4</v>
      </c>
      <c r="BA86" t="s">
        <v>4</v>
      </c>
      <c r="BB86" s="1" t="s">
        <v>4</v>
      </c>
      <c r="BC86" s="1" t="s">
        <v>4</v>
      </c>
      <c r="BD86" t="s">
        <v>4</v>
      </c>
      <c r="BE86" t="s">
        <v>4</v>
      </c>
      <c r="BF86" s="1" t="s">
        <v>4</v>
      </c>
      <c r="BG86" s="1" t="s">
        <v>4</v>
      </c>
      <c r="BH86" t="s">
        <v>4</v>
      </c>
      <c r="BI86" t="s">
        <v>4</v>
      </c>
      <c r="BJ86" s="1" t="s">
        <v>4</v>
      </c>
      <c r="BK86" s="1" t="s">
        <v>4</v>
      </c>
      <c r="BL86" t="s">
        <v>4</v>
      </c>
      <c r="BM86" t="s">
        <v>4</v>
      </c>
      <c r="BN86" s="1" t="s">
        <v>4</v>
      </c>
      <c r="BO86" s="1" t="s">
        <v>4</v>
      </c>
      <c r="BP86" t="s">
        <v>4</v>
      </c>
      <c r="BQ86" t="s">
        <v>4</v>
      </c>
      <c r="BR86" s="1" t="s">
        <v>4</v>
      </c>
      <c r="BS86" s="1" t="s">
        <v>4</v>
      </c>
      <c r="BT86" s="1" t="s">
        <v>4</v>
      </c>
      <c r="BU86" s="1" t="s">
        <v>4</v>
      </c>
      <c r="BV86" s="1" t="s">
        <v>4</v>
      </c>
      <c r="BW86" s="1" t="s">
        <v>4</v>
      </c>
      <c r="BX86" s="1" t="s">
        <v>4</v>
      </c>
      <c r="BY86" s="1" t="s">
        <v>4</v>
      </c>
      <c r="BZ86" s="1" t="s">
        <v>4</v>
      </c>
      <c r="CA86" s="1" t="s">
        <v>4</v>
      </c>
      <c r="CB86" s="1" t="s">
        <v>4</v>
      </c>
      <c r="CC86" s="1" t="s">
        <v>4</v>
      </c>
      <c r="CD86" s="1" t="s">
        <v>4</v>
      </c>
      <c r="CE86" s="1" t="s">
        <v>4</v>
      </c>
      <c r="CF86" s="1" t="s">
        <v>4</v>
      </c>
      <c r="CG86" s="1" t="s">
        <v>4</v>
      </c>
      <c r="CH86" s="1" t="s">
        <v>4</v>
      </c>
      <c r="CI86" s="1" t="s">
        <v>4</v>
      </c>
      <c r="CJ86" s="1" t="s">
        <v>4</v>
      </c>
      <c r="CK86" t="s">
        <v>4</v>
      </c>
      <c r="CL86" t="s">
        <v>4</v>
      </c>
      <c r="CM86" t="s">
        <v>4</v>
      </c>
      <c r="CN86" t="s">
        <v>4</v>
      </c>
      <c r="CO86" t="s">
        <v>4</v>
      </c>
      <c r="CP86" t="s">
        <v>4</v>
      </c>
      <c r="CQ86" t="s">
        <v>4</v>
      </c>
      <c r="CR86">
        <f t="shared" si="62"/>
        <v>12.5</v>
      </c>
      <c r="CS86">
        <f t="shared" si="63"/>
        <v>15</v>
      </c>
      <c r="CT86" s="1">
        <v>15</v>
      </c>
      <c r="CU86">
        <f>1/4*100</f>
        <v>25</v>
      </c>
      <c r="CV86">
        <f>F86/MAX(F85:F99)*100</f>
        <v>31.958762886597935</v>
      </c>
      <c r="CW86">
        <f>E86/MAX(E85:E99)*100</f>
        <v>8.2737487231869267</v>
      </c>
      <c r="CX86">
        <f>D86/MAX(D85:D99)*100</f>
        <v>14.285714285714285</v>
      </c>
      <c r="CY86">
        <f t="shared" si="59"/>
        <v>18.172741965166384</v>
      </c>
      <c r="CZ86" t="str">
        <f t="shared" si="55"/>
        <v>E-P-</v>
      </c>
    </row>
    <row r="87" spans="1:104" x14ac:dyDescent="0.3">
      <c r="A87" s="1" t="s">
        <v>8</v>
      </c>
      <c r="B87" s="1" t="s">
        <v>5</v>
      </c>
      <c r="C87" s="1" t="s">
        <v>10</v>
      </c>
      <c r="D87" s="1">
        <v>8</v>
      </c>
      <c r="E87" s="1">
        <v>254</v>
      </c>
      <c r="F87" s="1">
        <v>91</v>
      </c>
      <c r="G87" s="1" t="s">
        <v>129</v>
      </c>
      <c r="H87" s="1" t="s">
        <v>257</v>
      </c>
      <c r="I87" s="1">
        <v>4</v>
      </c>
      <c r="J87" s="1">
        <v>83.33</v>
      </c>
      <c r="K87" s="1">
        <f>RANK(J87,J85:J99)</f>
        <v>6</v>
      </c>
      <c r="L87" s="1">
        <v>15</v>
      </c>
      <c r="M87" s="1">
        <v>3</v>
      </c>
      <c r="N87" s="1" t="s">
        <v>381</v>
      </c>
      <c r="O87" s="1" t="s">
        <v>488</v>
      </c>
      <c r="P87" s="1">
        <v>60</v>
      </c>
      <c r="Q87" s="1">
        <f t="shared" si="52"/>
        <v>-23.33</v>
      </c>
      <c r="R87" s="1">
        <f>RANK(P87,P85:P99)</f>
        <v>7</v>
      </c>
      <c r="S87" s="1">
        <v>15</v>
      </c>
      <c r="T87" s="1">
        <f t="shared" si="53"/>
        <v>1</v>
      </c>
      <c r="U87" s="1">
        <v>1</v>
      </c>
      <c r="V87" s="1" t="s">
        <v>1372</v>
      </c>
      <c r="W87" s="1" t="s">
        <v>1372</v>
      </c>
      <c r="X87" s="1">
        <v>0</v>
      </c>
      <c r="Y87" s="1">
        <f t="shared" si="42"/>
        <v>-60</v>
      </c>
      <c r="Z87" s="1">
        <v>15</v>
      </c>
      <c r="AA87" s="1">
        <v>15</v>
      </c>
      <c r="AB87" s="1">
        <f t="shared" si="43"/>
        <v>8</v>
      </c>
      <c r="AC87" s="1">
        <v>0</v>
      </c>
      <c r="AD87" s="1" t="s">
        <v>4</v>
      </c>
      <c r="AE87" s="1" t="s">
        <v>4</v>
      </c>
      <c r="AF87" s="1">
        <v>0</v>
      </c>
      <c r="AG87" s="1">
        <f t="shared" si="60"/>
        <v>0</v>
      </c>
      <c r="AH87" s="1">
        <v>15</v>
      </c>
      <c r="AI87" s="1">
        <v>15</v>
      </c>
      <c r="AJ87" s="1">
        <f t="shared" si="61"/>
        <v>0</v>
      </c>
      <c r="AK87" s="1">
        <v>0</v>
      </c>
      <c r="AL87" s="1" t="s">
        <v>4</v>
      </c>
      <c r="AM87" s="1" t="s">
        <v>4</v>
      </c>
      <c r="AN87" t="s">
        <v>4</v>
      </c>
      <c r="AO87" t="s">
        <v>4</v>
      </c>
      <c r="AP87" s="1" t="s">
        <v>4</v>
      </c>
      <c r="AQ87" s="1" t="s">
        <v>4</v>
      </c>
      <c r="AR87" t="s">
        <v>4</v>
      </c>
      <c r="AS87" t="s">
        <v>4</v>
      </c>
      <c r="AT87" s="1" t="s">
        <v>4</v>
      </c>
      <c r="AU87" s="1" t="s">
        <v>4</v>
      </c>
      <c r="AV87" t="s">
        <v>4</v>
      </c>
      <c r="AW87" t="s">
        <v>4</v>
      </c>
      <c r="AX87" s="1" t="s">
        <v>4</v>
      </c>
      <c r="AY87" s="1" t="s">
        <v>4</v>
      </c>
      <c r="AZ87" t="s">
        <v>4</v>
      </c>
      <c r="BA87" t="s">
        <v>4</v>
      </c>
      <c r="BB87" s="1" t="s">
        <v>4</v>
      </c>
      <c r="BC87" s="1" t="s">
        <v>4</v>
      </c>
      <c r="BD87" t="s">
        <v>4</v>
      </c>
      <c r="BE87" t="s">
        <v>4</v>
      </c>
      <c r="BF87" s="1" t="s">
        <v>4</v>
      </c>
      <c r="BG87" s="1" t="s">
        <v>4</v>
      </c>
      <c r="BH87" t="s">
        <v>4</v>
      </c>
      <c r="BI87" t="s">
        <v>4</v>
      </c>
      <c r="BJ87" s="1" t="s">
        <v>4</v>
      </c>
      <c r="BK87" s="1" t="s">
        <v>4</v>
      </c>
      <c r="BL87" t="s">
        <v>4</v>
      </c>
      <c r="BM87" t="s">
        <v>4</v>
      </c>
      <c r="BN87" s="1" t="s">
        <v>4</v>
      </c>
      <c r="BO87" s="1" t="s">
        <v>4</v>
      </c>
      <c r="BP87" t="s">
        <v>4</v>
      </c>
      <c r="BQ87" t="s">
        <v>4</v>
      </c>
      <c r="BR87" s="1" t="s">
        <v>4</v>
      </c>
      <c r="BS87" s="1" t="s">
        <v>4</v>
      </c>
      <c r="BT87" s="1" t="s">
        <v>4</v>
      </c>
      <c r="BU87" s="1" t="s">
        <v>4</v>
      </c>
      <c r="BV87" s="1" t="s">
        <v>4</v>
      </c>
      <c r="BW87" s="1" t="s">
        <v>4</v>
      </c>
      <c r="BX87" s="1" t="s">
        <v>4</v>
      </c>
      <c r="BY87" s="1" t="s">
        <v>4</v>
      </c>
      <c r="BZ87" s="1" t="s">
        <v>4</v>
      </c>
      <c r="CA87" s="1" t="s">
        <v>4</v>
      </c>
      <c r="CB87" s="1" t="s">
        <v>4</v>
      </c>
      <c r="CC87" s="1" t="s">
        <v>4</v>
      </c>
      <c r="CD87" s="1" t="s">
        <v>4</v>
      </c>
      <c r="CE87" s="1" t="s">
        <v>4</v>
      </c>
      <c r="CF87" s="1" t="s">
        <v>4</v>
      </c>
      <c r="CG87" s="1" t="s">
        <v>4</v>
      </c>
      <c r="CH87" s="1" t="s">
        <v>4</v>
      </c>
      <c r="CI87" s="1" t="s">
        <v>4</v>
      </c>
      <c r="CJ87" s="1" t="s">
        <v>4</v>
      </c>
      <c r="CK87" t="s">
        <v>4</v>
      </c>
      <c r="CL87" t="s">
        <v>4</v>
      </c>
      <c r="CM87" t="s">
        <v>4</v>
      </c>
      <c r="CN87" t="s">
        <v>4</v>
      </c>
      <c r="CO87" t="s">
        <v>4</v>
      </c>
      <c r="CP87" t="s">
        <v>4</v>
      </c>
      <c r="CQ87" t="s">
        <v>4</v>
      </c>
      <c r="CR87">
        <f t="shared" si="62"/>
        <v>35.832499999999996</v>
      </c>
      <c r="CS87">
        <f t="shared" si="63"/>
        <v>11</v>
      </c>
      <c r="CT87" s="1">
        <v>15</v>
      </c>
      <c r="CU87">
        <f>2/4*100</f>
        <v>50</v>
      </c>
      <c r="CV87">
        <f>F87/MAX(F85:F99)*100</f>
        <v>46.907216494845358</v>
      </c>
      <c r="CW87">
        <f>E87/MAX(E85:E99)*100</f>
        <v>25.944841675178754</v>
      </c>
      <c r="CX87">
        <f>D87/MAX(D85:D99)*100</f>
        <v>57.142857142857139</v>
      </c>
      <c r="CY87">
        <f t="shared" si="59"/>
        <v>43.331638437627078</v>
      </c>
      <c r="CZ87" t="str">
        <f t="shared" si="55"/>
        <v>E-P-</v>
      </c>
    </row>
    <row r="88" spans="1:104" x14ac:dyDescent="0.3">
      <c r="A88" s="1" t="s">
        <v>8</v>
      </c>
      <c r="B88" s="1" t="s">
        <v>5</v>
      </c>
      <c r="C88" s="1" t="s">
        <v>10</v>
      </c>
      <c r="D88" s="1">
        <v>10</v>
      </c>
      <c r="E88" s="1">
        <v>276</v>
      </c>
      <c r="F88" s="1">
        <v>93</v>
      </c>
      <c r="G88" s="1" t="s">
        <v>130</v>
      </c>
      <c r="H88" s="1" t="s">
        <v>258</v>
      </c>
      <c r="I88" s="1">
        <v>3</v>
      </c>
      <c r="J88" s="1">
        <v>83.33</v>
      </c>
      <c r="K88" s="1">
        <f>RANK(J88,J85:J99)</f>
        <v>6</v>
      </c>
      <c r="L88" s="1">
        <v>15</v>
      </c>
      <c r="M88" s="1">
        <v>1</v>
      </c>
      <c r="N88" s="1" t="s">
        <v>382</v>
      </c>
      <c r="O88" s="1" t="s">
        <v>382</v>
      </c>
      <c r="P88" s="1">
        <v>50</v>
      </c>
      <c r="Q88" s="1">
        <f t="shared" si="52"/>
        <v>-33.33</v>
      </c>
      <c r="R88" s="1">
        <f>RANK(P88,P85:P99)</f>
        <v>8</v>
      </c>
      <c r="S88" s="1">
        <v>15</v>
      </c>
      <c r="T88" s="1">
        <f t="shared" si="53"/>
        <v>2</v>
      </c>
      <c r="U88" s="1">
        <v>2</v>
      </c>
      <c r="V88" s="1" t="s">
        <v>1373</v>
      </c>
      <c r="W88" s="1" t="s">
        <v>1441</v>
      </c>
      <c r="X88" s="1">
        <v>0</v>
      </c>
      <c r="Y88" s="1">
        <f t="shared" si="42"/>
        <v>-50</v>
      </c>
      <c r="Z88" s="1">
        <v>15</v>
      </c>
      <c r="AA88" s="1">
        <v>15</v>
      </c>
      <c r="AB88" s="1">
        <f t="shared" si="43"/>
        <v>7</v>
      </c>
      <c r="AC88" s="1">
        <v>0</v>
      </c>
      <c r="AD88" s="1" t="s">
        <v>4</v>
      </c>
      <c r="AE88" s="1" t="s">
        <v>4</v>
      </c>
      <c r="AF88" s="1">
        <v>0</v>
      </c>
      <c r="AG88" s="1">
        <f t="shared" si="60"/>
        <v>0</v>
      </c>
      <c r="AH88" s="1">
        <v>15</v>
      </c>
      <c r="AI88" s="1">
        <v>15</v>
      </c>
      <c r="AJ88" s="1">
        <f t="shared" si="61"/>
        <v>0</v>
      </c>
      <c r="AK88" s="1">
        <v>0</v>
      </c>
      <c r="AL88" s="1" t="s">
        <v>4</v>
      </c>
      <c r="AM88" s="1" t="s">
        <v>4</v>
      </c>
      <c r="AN88" t="s">
        <v>4</v>
      </c>
      <c r="AO88" t="s">
        <v>4</v>
      </c>
      <c r="AP88" s="1" t="s">
        <v>4</v>
      </c>
      <c r="AQ88" s="1" t="s">
        <v>4</v>
      </c>
      <c r="AR88" t="s">
        <v>4</v>
      </c>
      <c r="AS88" t="s">
        <v>4</v>
      </c>
      <c r="AT88" s="1" t="s">
        <v>4</v>
      </c>
      <c r="AU88" s="1" t="s">
        <v>4</v>
      </c>
      <c r="AV88" t="s">
        <v>4</v>
      </c>
      <c r="AW88" t="s">
        <v>4</v>
      </c>
      <c r="AX88" s="1" t="s">
        <v>4</v>
      </c>
      <c r="AY88" s="1" t="s">
        <v>4</v>
      </c>
      <c r="AZ88" t="s">
        <v>4</v>
      </c>
      <c r="BA88" t="s">
        <v>4</v>
      </c>
      <c r="BB88" s="1" t="s">
        <v>4</v>
      </c>
      <c r="BC88" s="1" t="s">
        <v>4</v>
      </c>
      <c r="BD88" t="s">
        <v>4</v>
      </c>
      <c r="BE88" t="s">
        <v>4</v>
      </c>
      <c r="BF88" s="1" t="s">
        <v>4</v>
      </c>
      <c r="BG88" s="1" t="s">
        <v>4</v>
      </c>
      <c r="BH88" t="s">
        <v>4</v>
      </c>
      <c r="BI88" t="s">
        <v>4</v>
      </c>
      <c r="BJ88" s="1" t="s">
        <v>4</v>
      </c>
      <c r="BK88" s="1" t="s">
        <v>4</v>
      </c>
      <c r="BL88" t="s">
        <v>4</v>
      </c>
      <c r="BM88" t="s">
        <v>4</v>
      </c>
      <c r="BN88" s="1" t="s">
        <v>4</v>
      </c>
      <c r="BO88" s="1" t="s">
        <v>4</v>
      </c>
      <c r="BP88" t="s">
        <v>4</v>
      </c>
      <c r="BQ88" t="s">
        <v>4</v>
      </c>
      <c r="BR88" s="1" t="s">
        <v>4</v>
      </c>
      <c r="BS88" s="1" t="s">
        <v>4</v>
      </c>
      <c r="BT88" s="1" t="s">
        <v>4</v>
      </c>
      <c r="BU88" s="1" t="s">
        <v>4</v>
      </c>
      <c r="BV88" s="1" t="s">
        <v>4</v>
      </c>
      <c r="BW88" s="1" t="s">
        <v>4</v>
      </c>
      <c r="BX88" s="1" t="s">
        <v>4</v>
      </c>
      <c r="BY88" s="1" t="s">
        <v>4</v>
      </c>
      <c r="BZ88" s="1" t="s">
        <v>4</v>
      </c>
      <c r="CA88" s="1" t="s">
        <v>4</v>
      </c>
      <c r="CB88" s="1" t="s">
        <v>4</v>
      </c>
      <c r="CC88" s="1" t="s">
        <v>4</v>
      </c>
      <c r="CD88" s="1" t="s">
        <v>4</v>
      </c>
      <c r="CE88" s="1" t="s">
        <v>4</v>
      </c>
      <c r="CF88" s="1" t="s">
        <v>4</v>
      </c>
      <c r="CG88" s="1" t="s">
        <v>4</v>
      </c>
      <c r="CH88" s="1" t="s">
        <v>4</v>
      </c>
      <c r="CI88" s="1" t="s">
        <v>4</v>
      </c>
      <c r="CJ88" s="1" t="s">
        <v>4</v>
      </c>
      <c r="CK88" t="s">
        <v>4</v>
      </c>
      <c r="CL88" t="s">
        <v>4</v>
      </c>
      <c r="CM88" t="s">
        <v>4</v>
      </c>
      <c r="CN88" t="s">
        <v>4</v>
      </c>
      <c r="CO88" t="s">
        <v>4</v>
      </c>
      <c r="CP88" t="s">
        <v>4</v>
      </c>
      <c r="CQ88" t="s">
        <v>4</v>
      </c>
      <c r="CR88">
        <f t="shared" si="62"/>
        <v>33.332499999999996</v>
      </c>
      <c r="CS88">
        <f t="shared" si="63"/>
        <v>11</v>
      </c>
      <c r="CT88" s="1">
        <v>15</v>
      </c>
      <c r="CU88">
        <f>2/4*100</f>
        <v>50</v>
      </c>
      <c r="CV88">
        <f>F88/MAX(F85:F99)*100</f>
        <v>47.938144329896907</v>
      </c>
      <c r="CW88">
        <f>E88/MAX(E85:E99)*100</f>
        <v>28.192032686414709</v>
      </c>
      <c r="CX88">
        <f>D88/MAX(D85:D99)*100</f>
        <v>71.428571428571431</v>
      </c>
      <c r="CY88">
        <f t="shared" si="59"/>
        <v>49.186249481627691</v>
      </c>
      <c r="CZ88" t="str">
        <f t="shared" si="55"/>
        <v>E-P-</v>
      </c>
    </row>
    <row r="89" spans="1:104" x14ac:dyDescent="0.3">
      <c r="A89" s="1" t="s">
        <v>8</v>
      </c>
      <c r="B89" s="1" t="s">
        <v>5</v>
      </c>
      <c r="C89" s="1" t="s">
        <v>10</v>
      </c>
      <c r="D89" s="1">
        <v>11</v>
      </c>
      <c r="E89" s="1">
        <v>70</v>
      </c>
      <c r="F89" s="1">
        <v>108</v>
      </c>
      <c r="G89" s="1" t="s">
        <v>131</v>
      </c>
      <c r="H89" s="1" t="s">
        <v>259</v>
      </c>
      <c r="I89" s="1">
        <v>4</v>
      </c>
      <c r="J89" s="1">
        <v>83.33</v>
      </c>
      <c r="K89" s="1">
        <f>RANK(J89,J85:J99)</f>
        <v>6</v>
      </c>
      <c r="L89" s="1">
        <v>15</v>
      </c>
      <c r="M89" s="1">
        <v>1</v>
      </c>
      <c r="N89" s="1" t="s">
        <v>383</v>
      </c>
      <c r="O89" s="1" t="s">
        <v>383</v>
      </c>
      <c r="P89" s="1">
        <v>90</v>
      </c>
      <c r="Q89" s="1">
        <f t="shared" si="52"/>
        <v>6.6700000000000017</v>
      </c>
      <c r="R89" s="1">
        <f>RANK(P89,P85:P99)</f>
        <v>2</v>
      </c>
      <c r="S89" s="1">
        <v>15</v>
      </c>
      <c r="T89" s="1">
        <f t="shared" si="53"/>
        <v>-4</v>
      </c>
      <c r="U89" s="1">
        <v>1</v>
      </c>
      <c r="V89" s="1" t="s">
        <v>1374</v>
      </c>
      <c r="W89" s="1" t="s">
        <v>1374</v>
      </c>
      <c r="X89" s="1">
        <v>90</v>
      </c>
      <c r="Y89" s="1">
        <f t="shared" si="42"/>
        <v>0</v>
      </c>
      <c r="Z89" s="1">
        <f>RANK(X89,X85:X99)</f>
        <v>2</v>
      </c>
      <c r="AA89" s="1">
        <v>15</v>
      </c>
      <c r="AB89" s="1">
        <f t="shared" si="43"/>
        <v>0</v>
      </c>
      <c r="AC89" s="1">
        <v>1</v>
      </c>
      <c r="AD89" s="1" t="s">
        <v>1223</v>
      </c>
      <c r="AE89" s="1" t="s">
        <v>1223</v>
      </c>
      <c r="AF89" s="1">
        <v>90</v>
      </c>
      <c r="AG89" s="1">
        <f t="shared" si="60"/>
        <v>0</v>
      </c>
      <c r="AH89" s="1">
        <f>RANK(AF89,AF85:AF99)</f>
        <v>1</v>
      </c>
      <c r="AI89" s="1">
        <v>15</v>
      </c>
      <c r="AJ89" s="1">
        <f t="shared" si="61"/>
        <v>-1</v>
      </c>
      <c r="AK89" s="1">
        <v>1</v>
      </c>
      <c r="AL89" s="1" t="s">
        <v>1107</v>
      </c>
      <c r="AM89" s="1" t="s">
        <v>1107</v>
      </c>
      <c r="AN89" t="s">
        <v>4</v>
      </c>
      <c r="AO89" t="s">
        <v>4</v>
      </c>
      <c r="AP89" s="1" t="s">
        <v>4</v>
      </c>
      <c r="AQ89" s="1" t="s">
        <v>4</v>
      </c>
      <c r="AR89" t="s">
        <v>4</v>
      </c>
      <c r="AS89" t="s">
        <v>4</v>
      </c>
      <c r="AT89" s="1" t="s">
        <v>4</v>
      </c>
      <c r="AU89" s="1" t="s">
        <v>4</v>
      </c>
      <c r="AV89" t="s">
        <v>4</v>
      </c>
      <c r="AW89" t="s">
        <v>4</v>
      </c>
      <c r="AX89" s="1" t="s">
        <v>4</v>
      </c>
      <c r="AY89" s="1" t="s">
        <v>4</v>
      </c>
      <c r="AZ89" t="s">
        <v>4</v>
      </c>
      <c r="BA89" t="s">
        <v>4</v>
      </c>
      <c r="BB89" s="1" t="s">
        <v>4</v>
      </c>
      <c r="BC89" s="1" t="s">
        <v>4</v>
      </c>
      <c r="BD89" t="s">
        <v>4</v>
      </c>
      <c r="BE89" t="s">
        <v>4</v>
      </c>
      <c r="BF89" s="1" t="s">
        <v>4</v>
      </c>
      <c r="BG89" s="1" t="s">
        <v>4</v>
      </c>
      <c r="BH89" t="s">
        <v>4</v>
      </c>
      <c r="BI89" t="s">
        <v>4</v>
      </c>
      <c r="BJ89" s="1" t="s">
        <v>4</v>
      </c>
      <c r="BK89" s="1" t="s">
        <v>4</v>
      </c>
      <c r="BL89" t="s">
        <v>4</v>
      </c>
      <c r="BM89" t="s">
        <v>4</v>
      </c>
      <c r="BN89" s="1" t="s">
        <v>4</v>
      </c>
      <c r="BO89" s="1" t="s">
        <v>4</v>
      </c>
      <c r="BP89" t="s">
        <v>4</v>
      </c>
      <c r="BQ89" t="s">
        <v>4</v>
      </c>
      <c r="BR89" s="1" t="s">
        <v>4</v>
      </c>
      <c r="BS89" s="1" t="s">
        <v>4</v>
      </c>
      <c r="BT89" s="1" t="s">
        <v>4</v>
      </c>
      <c r="BU89" s="1" t="s">
        <v>4</v>
      </c>
      <c r="BV89" s="1" t="s">
        <v>4</v>
      </c>
      <c r="BW89" s="1" t="s">
        <v>4</v>
      </c>
      <c r="BX89" s="1" t="s">
        <v>4</v>
      </c>
      <c r="BY89" s="1" t="s">
        <v>4</v>
      </c>
      <c r="BZ89" s="1" t="s">
        <v>4</v>
      </c>
      <c r="CA89" s="1" t="s">
        <v>4</v>
      </c>
      <c r="CB89" s="1" t="s">
        <v>4</v>
      </c>
      <c r="CC89" s="1" t="s">
        <v>4</v>
      </c>
      <c r="CD89" s="1" t="s">
        <v>4</v>
      </c>
      <c r="CE89" s="1" t="s">
        <v>4</v>
      </c>
      <c r="CF89" s="1" t="s">
        <v>4</v>
      </c>
      <c r="CG89" s="1" t="s">
        <v>4</v>
      </c>
      <c r="CH89" s="1" t="s">
        <v>4</v>
      </c>
      <c r="CI89" s="1" t="s">
        <v>4</v>
      </c>
      <c r="CJ89" s="1" t="s">
        <v>4</v>
      </c>
      <c r="CK89" t="s">
        <v>4</v>
      </c>
      <c r="CL89" t="s">
        <v>4</v>
      </c>
      <c r="CM89" t="s">
        <v>4</v>
      </c>
      <c r="CN89" t="s">
        <v>4</v>
      </c>
      <c r="CO89" t="s">
        <v>4</v>
      </c>
      <c r="CP89" t="s">
        <v>4</v>
      </c>
      <c r="CQ89" t="s">
        <v>4</v>
      </c>
      <c r="CR89">
        <f t="shared" si="62"/>
        <v>88.332499999999996</v>
      </c>
      <c r="CS89">
        <f t="shared" si="63"/>
        <v>3</v>
      </c>
      <c r="CT89" s="1">
        <v>15</v>
      </c>
      <c r="CU89">
        <f>4/4*100</f>
        <v>100</v>
      </c>
      <c r="CV89">
        <f>F89/MAX(F85:F99)*100</f>
        <v>55.670103092783506</v>
      </c>
      <c r="CW89">
        <f>E89/MAX(E85:E99)*100</f>
        <v>7.1501532175689482</v>
      </c>
      <c r="CX89">
        <f>D89/MAX(D85:D99)*100</f>
        <v>78.571428571428569</v>
      </c>
      <c r="CY89">
        <f t="shared" si="59"/>
        <v>47.130561627260342</v>
      </c>
      <c r="CZ89" t="str">
        <f t="shared" si="55"/>
        <v>E-P+</v>
      </c>
    </row>
    <row r="90" spans="1:104" x14ac:dyDescent="0.3">
      <c r="A90" s="1" t="s">
        <v>8</v>
      </c>
      <c r="B90" s="1" t="s">
        <v>5</v>
      </c>
      <c r="C90" s="1" t="s">
        <v>10</v>
      </c>
      <c r="D90" s="1">
        <v>11</v>
      </c>
      <c r="E90" s="1">
        <v>303</v>
      </c>
      <c r="F90" s="1">
        <v>162</v>
      </c>
      <c r="G90" s="1" t="s">
        <v>132</v>
      </c>
      <c r="H90" s="1" t="s">
        <v>260</v>
      </c>
      <c r="I90" s="1">
        <v>1</v>
      </c>
      <c r="J90" s="1">
        <v>50</v>
      </c>
      <c r="K90" s="1">
        <f>RANK(J90,J85:J99)</f>
        <v>13</v>
      </c>
      <c r="L90" s="1">
        <v>15</v>
      </c>
      <c r="M90" s="1">
        <v>1</v>
      </c>
      <c r="N90" s="1" t="s">
        <v>384</v>
      </c>
      <c r="O90" s="1" t="s">
        <v>384</v>
      </c>
      <c r="P90" s="1">
        <v>0</v>
      </c>
      <c r="Q90" s="1">
        <f t="shared" si="52"/>
        <v>-50</v>
      </c>
      <c r="R90" s="1">
        <v>15</v>
      </c>
      <c r="S90" s="1">
        <v>15</v>
      </c>
      <c r="T90" s="1">
        <f t="shared" si="53"/>
        <v>2</v>
      </c>
      <c r="U90" s="1">
        <v>0</v>
      </c>
      <c r="V90" s="1" t="s">
        <v>4</v>
      </c>
      <c r="W90" s="1" t="s">
        <v>4</v>
      </c>
      <c r="X90" s="1">
        <v>0</v>
      </c>
      <c r="Y90" s="1">
        <f t="shared" si="42"/>
        <v>0</v>
      </c>
      <c r="Z90" s="1">
        <v>15</v>
      </c>
      <c r="AA90" s="1">
        <v>15</v>
      </c>
      <c r="AB90" s="1">
        <f t="shared" si="43"/>
        <v>0</v>
      </c>
      <c r="AC90" s="1">
        <v>0</v>
      </c>
      <c r="AD90" s="1" t="s">
        <v>4</v>
      </c>
      <c r="AE90" s="1" t="s">
        <v>4</v>
      </c>
      <c r="AF90" s="1">
        <v>0</v>
      </c>
      <c r="AG90" s="1">
        <f t="shared" si="60"/>
        <v>0</v>
      </c>
      <c r="AH90" s="1">
        <v>15</v>
      </c>
      <c r="AI90" s="1">
        <v>15</v>
      </c>
      <c r="AJ90" s="1">
        <f t="shared" si="61"/>
        <v>0</v>
      </c>
      <c r="AK90" s="1">
        <v>0</v>
      </c>
      <c r="AL90" s="1" t="s">
        <v>4</v>
      </c>
      <c r="AM90" s="1" t="s">
        <v>4</v>
      </c>
      <c r="AN90" t="s">
        <v>4</v>
      </c>
      <c r="AO90" t="s">
        <v>4</v>
      </c>
      <c r="AP90" s="1" t="s">
        <v>4</v>
      </c>
      <c r="AQ90" s="1" t="s">
        <v>4</v>
      </c>
      <c r="AR90" t="s">
        <v>4</v>
      </c>
      <c r="AS90" t="s">
        <v>4</v>
      </c>
      <c r="AT90" s="1" t="s">
        <v>4</v>
      </c>
      <c r="AU90" s="1" t="s">
        <v>4</v>
      </c>
      <c r="AV90" t="s">
        <v>4</v>
      </c>
      <c r="AW90" t="s">
        <v>4</v>
      </c>
      <c r="AX90" s="1" t="s">
        <v>4</v>
      </c>
      <c r="AY90" s="1" t="s">
        <v>4</v>
      </c>
      <c r="AZ90" t="s">
        <v>4</v>
      </c>
      <c r="BA90" t="s">
        <v>4</v>
      </c>
      <c r="BB90" s="1" t="s">
        <v>4</v>
      </c>
      <c r="BC90" s="1" t="s">
        <v>4</v>
      </c>
      <c r="BD90" t="s">
        <v>4</v>
      </c>
      <c r="BE90" t="s">
        <v>4</v>
      </c>
      <c r="BF90" s="1" t="s">
        <v>4</v>
      </c>
      <c r="BG90" s="1" t="s">
        <v>4</v>
      </c>
      <c r="BH90" t="s">
        <v>4</v>
      </c>
      <c r="BI90" t="s">
        <v>4</v>
      </c>
      <c r="BJ90" s="1" t="s">
        <v>4</v>
      </c>
      <c r="BK90" s="1" t="s">
        <v>4</v>
      </c>
      <c r="BL90" t="s">
        <v>4</v>
      </c>
      <c r="BM90" t="s">
        <v>4</v>
      </c>
      <c r="BN90" s="1" t="s">
        <v>4</v>
      </c>
      <c r="BO90" s="1" t="s">
        <v>4</v>
      </c>
      <c r="BP90" t="s">
        <v>4</v>
      </c>
      <c r="BQ90" t="s">
        <v>4</v>
      </c>
      <c r="BR90" s="1" t="s">
        <v>4</v>
      </c>
      <c r="BS90" s="1" t="s">
        <v>4</v>
      </c>
      <c r="BT90" s="1" t="s">
        <v>4</v>
      </c>
      <c r="BU90" s="1" t="s">
        <v>4</v>
      </c>
      <c r="BV90" s="1" t="s">
        <v>4</v>
      </c>
      <c r="BW90" s="1" t="s">
        <v>4</v>
      </c>
      <c r="BX90" s="1" t="s">
        <v>4</v>
      </c>
      <c r="BY90" s="1" t="s">
        <v>4</v>
      </c>
      <c r="BZ90" s="1" t="s">
        <v>4</v>
      </c>
      <c r="CA90" s="1" t="s">
        <v>4</v>
      </c>
      <c r="CB90" s="1" t="s">
        <v>4</v>
      </c>
      <c r="CC90" s="1" t="s">
        <v>4</v>
      </c>
      <c r="CD90" s="1" t="s">
        <v>4</v>
      </c>
      <c r="CE90" s="1" t="s">
        <v>4</v>
      </c>
      <c r="CF90" s="1" t="s">
        <v>4</v>
      </c>
      <c r="CG90" s="1" t="s">
        <v>4</v>
      </c>
      <c r="CH90" s="1" t="s">
        <v>4</v>
      </c>
      <c r="CI90" s="1" t="s">
        <v>4</v>
      </c>
      <c r="CJ90" s="1" t="s">
        <v>4</v>
      </c>
      <c r="CK90" t="s">
        <v>4</v>
      </c>
      <c r="CL90" t="s">
        <v>4</v>
      </c>
      <c r="CM90" t="s">
        <v>4</v>
      </c>
      <c r="CN90" t="s">
        <v>4</v>
      </c>
      <c r="CO90" t="s">
        <v>4</v>
      </c>
      <c r="CP90" t="s">
        <v>4</v>
      </c>
      <c r="CQ90" t="s">
        <v>4</v>
      </c>
      <c r="CR90">
        <f t="shared" si="62"/>
        <v>12.5</v>
      </c>
      <c r="CS90">
        <f t="shared" si="63"/>
        <v>15</v>
      </c>
      <c r="CT90" s="1">
        <v>15</v>
      </c>
      <c r="CU90">
        <f>1/4*100</f>
        <v>25</v>
      </c>
      <c r="CV90">
        <f>F90/MAX(F85:F99)*100</f>
        <v>83.505154639175259</v>
      </c>
      <c r="CW90">
        <f>E90/MAX(E85:E99)*100</f>
        <v>30.949948927477017</v>
      </c>
      <c r="CX90">
        <f>D90/MAX(D85:D99)*100</f>
        <v>78.571428571428569</v>
      </c>
      <c r="CY90">
        <f t="shared" si="59"/>
        <v>64.34217737936028</v>
      </c>
      <c r="CZ90" t="str">
        <f t="shared" si="55"/>
        <v>E+P-</v>
      </c>
    </row>
    <row r="91" spans="1:104" x14ac:dyDescent="0.3">
      <c r="A91" s="1" t="s">
        <v>8</v>
      </c>
      <c r="B91" s="1" t="s">
        <v>5</v>
      </c>
      <c r="C91" s="1" t="s">
        <v>10</v>
      </c>
      <c r="D91" s="1">
        <v>12</v>
      </c>
      <c r="E91" s="1">
        <v>979</v>
      </c>
      <c r="F91" s="1">
        <v>194</v>
      </c>
      <c r="G91" s="1" t="s">
        <v>133</v>
      </c>
      <c r="H91" s="1" t="s">
        <v>261</v>
      </c>
      <c r="I91" s="1">
        <v>7</v>
      </c>
      <c r="J91" s="1">
        <v>100</v>
      </c>
      <c r="K91" s="1">
        <f>RANK(J91,J85:J99)</f>
        <v>1</v>
      </c>
      <c r="L91" s="1">
        <v>15</v>
      </c>
      <c r="M91" s="1">
        <v>6</v>
      </c>
      <c r="N91" s="1" t="s">
        <v>385</v>
      </c>
      <c r="O91" s="1" t="s">
        <v>489</v>
      </c>
      <c r="P91" s="1">
        <v>0</v>
      </c>
      <c r="Q91" s="1">
        <f t="shared" si="52"/>
        <v>-100</v>
      </c>
      <c r="R91" s="1">
        <v>15</v>
      </c>
      <c r="S91" s="1">
        <v>15</v>
      </c>
      <c r="T91" s="1">
        <f t="shared" si="53"/>
        <v>14</v>
      </c>
      <c r="U91" s="1">
        <v>0</v>
      </c>
      <c r="V91" s="1" t="s">
        <v>4</v>
      </c>
      <c r="W91" s="1" t="s">
        <v>4</v>
      </c>
      <c r="X91" s="1">
        <v>0</v>
      </c>
      <c r="Y91" s="1">
        <f t="shared" si="42"/>
        <v>0</v>
      </c>
      <c r="Z91" s="1">
        <v>15</v>
      </c>
      <c r="AA91" s="1">
        <v>15</v>
      </c>
      <c r="AB91" s="1">
        <f t="shared" si="43"/>
        <v>0</v>
      </c>
      <c r="AC91" s="1">
        <v>0</v>
      </c>
      <c r="AD91" s="1" t="s">
        <v>4</v>
      </c>
      <c r="AE91" s="1" t="s">
        <v>4</v>
      </c>
      <c r="AF91" s="1">
        <v>0</v>
      </c>
      <c r="AG91" s="1">
        <f t="shared" si="60"/>
        <v>0</v>
      </c>
      <c r="AH91" s="1">
        <v>15</v>
      </c>
      <c r="AI91" s="1">
        <v>15</v>
      </c>
      <c r="AJ91" s="1">
        <f t="shared" si="61"/>
        <v>0</v>
      </c>
      <c r="AK91" s="1">
        <v>0</v>
      </c>
      <c r="AL91" s="1" t="s">
        <v>4</v>
      </c>
      <c r="AM91" s="1" t="s">
        <v>4</v>
      </c>
      <c r="AN91" t="s">
        <v>4</v>
      </c>
      <c r="AO91" t="s">
        <v>4</v>
      </c>
      <c r="AP91" s="1" t="s">
        <v>4</v>
      </c>
      <c r="AQ91" s="1" t="s">
        <v>4</v>
      </c>
      <c r="AR91" t="s">
        <v>4</v>
      </c>
      <c r="AS91" t="s">
        <v>4</v>
      </c>
      <c r="AT91" s="1" t="s">
        <v>4</v>
      </c>
      <c r="AU91" s="1" t="s">
        <v>4</v>
      </c>
      <c r="AV91" t="s">
        <v>4</v>
      </c>
      <c r="AW91" t="s">
        <v>4</v>
      </c>
      <c r="AX91" s="1" t="s">
        <v>4</v>
      </c>
      <c r="AY91" s="1" t="s">
        <v>4</v>
      </c>
      <c r="AZ91" t="s">
        <v>4</v>
      </c>
      <c r="BA91" t="s">
        <v>4</v>
      </c>
      <c r="BB91" s="1" t="s">
        <v>4</v>
      </c>
      <c r="BC91" s="1" t="s">
        <v>4</v>
      </c>
      <c r="BD91" t="s">
        <v>4</v>
      </c>
      <c r="BE91" t="s">
        <v>4</v>
      </c>
      <c r="BF91" s="1" t="s">
        <v>4</v>
      </c>
      <c r="BG91" s="1" t="s">
        <v>4</v>
      </c>
      <c r="BH91" t="s">
        <v>4</v>
      </c>
      <c r="BI91" t="s">
        <v>4</v>
      </c>
      <c r="BJ91" s="1" t="s">
        <v>4</v>
      </c>
      <c r="BK91" s="1" t="s">
        <v>4</v>
      </c>
      <c r="BL91" t="s">
        <v>4</v>
      </c>
      <c r="BM91" t="s">
        <v>4</v>
      </c>
      <c r="BN91" s="1" t="s">
        <v>4</v>
      </c>
      <c r="BO91" s="1" t="s">
        <v>4</v>
      </c>
      <c r="BP91" t="s">
        <v>4</v>
      </c>
      <c r="BQ91" t="s">
        <v>4</v>
      </c>
      <c r="BR91" s="1" t="s">
        <v>4</v>
      </c>
      <c r="BS91" s="1" t="s">
        <v>4</v>
      </c>
      <c r="BT91" s="1" t="s">
        <v>4</v>
      </c>
      <c r="BU91" s="1" t="s">
        <v>4</v>
      </c>
      <c r="BV91" s="1" t="s">
        <v>4</v>
      </c>
      <c r="BW91" s="1" t="s">
        <v>4</v>
      </c>
      <c r="BX91" s="1" t="s">
        <v>4</v>
      </c>
      <c r="BY91" s="1" t="s">
        <v>4</v>
      </c>
      <c r="BZ91" s="1" t="s">
        <v>4</v>
      </c>
      <c r="CA91" s="1" t="s">
        <v>4</v>
      </c>
      <c r="CB91" s="1" t="s">
        <v>4</v>
      </c>
      <c r="CC91" s="1" t="s">
        <v>4</v>
      </c>
      <c r="CD91" s="1" t="s">
        <v>4</v>
      </c>
      <c r="CE91" s="1" t="s">
        <v>4</v>
      </c>
      <c r="CF91" s="1" t="s">
        <v>4</v>
      </c>
      <c r="CG91" s="1" t="s">
        <v>4</v>
      </c>
      <c r="CH91" s="1" t="s">
        <v>4</v>
      </c>
      <c r="CI91" s="1" t="s">
        <v>4</v>
      </c>
      <c r="CJ91" s="1" t="s">
        <v>4</v>
      </c>
      <c r="CK91" t="s">
        <v>4</v>
      </c>
      <c r="CL91" t="s">
        <v>4</v>
      </c>
      <c r="CM91" t="s">
        <v>4</v>
      </c>
      <c r="CN91" t="s">
        <v>4</v>
      </c>
      <c r="CO91" t="s">
        <v>4</v>
      </c>
      <c r="CP91" t="s">
        <v>4</v>
      </c>
      <c r="CQ91" t="s">
        <v>4</v>
      </c>
      <c r="CR91">
        <f t="shared" si="62"/>
        <v>25</v>
      </c>
      <c r="CS91">
        <f t="shared" si="63"/>
        <v>12</v>
      </c>
      <c r="CT91" s="1">
        <v>15</v>
      </c>
      <c r="CU91">
        <f>1/4*100</f>
        <v>25</v>
      </c>
      <c r="CV91">
        <f>F91/MAX(F85:F99)*100</f>
        <v>100</v>
      </c>
      <c r="CW91">
        <f>E91/MAX(E85:E99)*100</f>
        <v>100</v>
      </c>
      <c r="CX91">
        <f>D91/MAX(D85:D99)*100</f>
        <v>85.714285714285708</v>
      </c>
      <c r="CY91">
        <f t="shared" si="59"/>
        <v>95.238095238095241</v>
      </c>
      <c r="CZ91" t="str">
        <f t="shared" si="55"/>
        <v>E+P-</v>
      </c>
    </row>
    <row r="92" spans="1:104" x14ac:dyDescent="0.3">
      <c r="A92" s="1" t="s">
        <v>8</v>
      </c>
      <c r="B92" s="1" t="s">
        <v>5</v>
      </c>
      <c r="C92" s="1" t="s">
        <v>10</v>
      </c>
      <c r="D92" s="1">
        <v>5</v>
      </c>
      <c r="E92" s="1">
        <v>187</v>
      </c>
      <c r="F92" s="1">
        <v>129</v>
      </c>
      <c r="G92" s="1" t="s">
        <v>134</v>
      </c>
      <c r="H92" s="1" t="s">
        <v>262</v>
      </c>
      <c r="I92" s="1">
        <v>4</v>
      </c>
      <c r="J92" s="1">
        <v>100</v>
      </c>
      <c r="K92" s="1">
        <f>RANK(J92,J85:J99)</f>
        <v>1</v>
      </c>
      <c r="L92" s="1">
        <v>15</v>
      </c>
      <c r="M92" s="1">
        <v>1</v>
      </c>
      <c r="N92" s="1" t="s">
        <v>386</v>
      </c>
      <c r="O92" s="1" t="s">
        <v>386</v>
      </c>
      <c r="P92" s="1">
        <v>90</v>
      </c>
      <c r="Q92" s="1">
        <f t="shared" si="52"/>
        <v>-10</v>
      </c>
      <c r="R92" s="1">
        <f>RANK(P92,P85:P99)</f>
        <v>2</v>
      </c>
      <c r="S92" s="1">
        <v>15</v>
      </c>
      <c r="T92" s="1">
        <f t="shared" si="53"/>
        <v>1</v>
      </c>
      <c r="U92" s="1">
        <v>2</v>
      </c>
      <c r="V92" s="1" t="s">
        <v>1375</v>
      </c>
      <c r="W92" s="1" t="s">
        <v>1442</v>
      </c>
      <c r="X92" s="1">
        <v>85</v>
      </c>
      <c r="Y92" s="1">
        <f t="shared" si="42"/>
        <v>-5</v>
      </c>
      <c r="Z92" s="1">
        <f>RANK(X92,X85:X99)</f>
        <v>3</v>
      </c>
      <c r="AA92" s="1">
        <v>15</v>
      </c>
      <c r="AB92" s="1">
        <f t="shared" si="43"/>
        <v>1</v>
      </c>
      <c r="AC92" s="1">
        <v>1</v>
      </c>
      <c r="AD92" s="1" t="s">
        <v>1224</v>
      </c>
      <c r="AE92" s="1" t="s">
        <v>1224</v>
      </c>
      <c r="AF92" s="1">
        <v>0</v>
      </c>
      <c r="AG92" s="1">
        <f t="shared" si="60"/>
        <v>-85</v>
      </c>
      <c r="AH92" s="1">
        <v>15</v>
      </c>
      <c r="AI92" s="1">
        <v>15</v>
      </c>
      <c r="AJ92" s="1">
        <f t="shared" si="61"/>
        <v>12</v>
      </c>
      <c r="AK92" s="1">
        <v>0</v>
      </c>
      <c r="AL92" s="1" t="s">
        <v>4</v>
      </c>
      <c r="AM92" s="1" t="s">
        <v>4</v>
      </c>
      <c r="AN92" t="s">
        <v>4</v>
      </c>
      <c r="AO92" t="s">
        <v>4</v>
      </c>
      <c r="AP92" s="1" t="s">
        <v>4</v>
      </c>
      <c r="AQ92" s="1" t="s">
        <v>4</v>
      </c>
      <c r="AR92" t="s">
        <v>4</v>
      </c>
      <c r="AS92" t="s">
        <v>4</v>
      </c>
      <c r="AT92" s="1" t="s">
        <v>4</v>
      </c>
      <c r="AU92" s="1" t="s">
        <v>4</v>
      </c>
      <c r="AV92" t="s">
        <v>4</v>
      </c>
      <c r="AW92" t="s">
        <v>4</v>
      </c>
      <c r="AX92" s="1" t="s">
        <v>4</v>
      </c>
      <c r="AY92" s="1" t="s">
        <v>4</v>
      </c>
      <c r="AZ92" t="s">
        <v>4</v>
      </c>
      <c r="BA92" t="s">
        <v>4</v>
      </c>
      <c r="BB92" s="1" t="s">
        <v>4</v>
      </c>
      <c r="BC92" s="1" t="s">
        <v>4</v>
      </c>
      <c r="BD92" t="s">
        <v>4</v>
      </c>
      <c r="BE92" t="s">
        <v>4</v>
      </c>
      <c r="BF92" s="1" t="s">
        <v>4</v>
      </c>
      <c r="BG92" s="1" t="s">
        <v>4</v>
      </c>
      <c r="BH92" t="s">
        <v>4</v>
      </c>
      <c r="BI92" t="s">
        <v>4</v>
      </c>
      <c r="BJ92" s="1" t="s">
        <v>4</v>
      </c>
      <c r="BK92" s="1" t="s">
        <v>4</v>
      </c>
      <c r="BL92" t="s">
        <v>4</v>
      </c>
      <c r="BM92" t="s">
        <v>4</v>
      </c>
      <c r="BN92" s="1" t="s">
        <v>4</v>
      </c>
      <c r="BO92" s="1" t="s">
        <v>4</v>
      </c>
      <c r="BP92" t="s">
        <v>4</v>
      </c>
      <c r="BQ92" t="s">
        <v>4</v>
      </c>
      <c r="BR92" s="1" t="s">
        <v>4</v>
      </c>
      <c r="BS92" s="1" t="s">
        <v>4</v>
      </c>
      <c r="BT92" s="1" t="s">
        <v>4</v>
      </c>
      <c r="BU92" s="1" t="s">
        <v>4</v>
      </c>
      <c r="BV92" s="1" t="s">
        <v>4</v>
      </c>
      <c r="BW92" s="1" t="s">
        <v>4</v>
      </c>
      <c r="BX92" s="1" t="s">
        <v>4</v>
      </c>
      <c r="BY92" s="1" t="s">
        <v>4</v>
      </c>
      <c r="BZ92" s="1" t="s">
        <v>4</v>
      </c>
      <c r="CA92" s="1" t="s">
        <v>4</v>
      </c>
      <c r="CB92" s="1" t="s">
        <v>4</v>
      </c>
      <c r="CC92" s="1" t="s">
        <v>4</v>
      </c>
      <c r="CD92" s="1" t="s">
        <v>4</v>
      </c>
      <c r="CE92" s="1" t="s">
        <v>4</v>
      </c>
      <c r="CF92" s="1" t="s">
        <v>4</v>
      </c>
      <c r="CG92" s="1" t="s">
        <v>4</v>
      </c>
      <c r="CH92" s="1" t="s">
        <v>4</v>
      </c>
      <c r="CI92" s="1" t="s">
        <v>4</v>
      </c>
      <c r="CJ92" s="1" t="s">
        <v>4</v>
      </c>
      <c r="CK92" t="s">
        <v>4</v>
      </c>
      <c r="CL92" t="s">
        <v>4</v>
      </c>
      <c r="CM92" t="s">
        <v>4</v>
      </c>
      <c r="CN92" t="s">
        <v>4</v>
      </c>
      <c r="CO92" t="s">
        <v>4</v>
      </c>
      <c r="CP92" t="s">
        <v>4</v>
      </c>
      <c r="CQ92" t="s">
        <v>4</v>
      </c>
      <c r="CR92">
        <f t="shared" si="62"/>
        <v>68.75</v>
      </c>
      <c r="CS92">
        <f t="shared" si="63"/>
        <v>5</v>
      </c>
      <c r="CT92" s="1">
        <v>15</v>
      </c>
      <c r="CU92">
        <f>3/4*100</f>
        <v>75</v>
      </c>
      <c r="CV92">
        <f>F92/MAX(F85:F99)*100</f>
        <v>66.494845360824741</v>
      </c>
      <c r="CW92">
        <f>E92/MAX(E85:E99)*100</f>
        <v>19.101123595505616</v>
      </c>
      <c r="CX92">
        <f>D92/MAX(D85:D99)*100</f>
        <v>35.714285714285715</v>
      </c>
      <c r="CY92">
        <f t="shared" si="59"/>
        <v>40.436751556872025</v>
      </c>
      <c r="CZ92" t="str">
        <f t="shared" si="55"/>
        <v>E-P+</v>
      </c>
    </row>
    <row r="93" spans="1:104" x14ac:dyDescent="0.3">
      <c r="A93" s="1" t="s">
        <v>8</v>
      </c>
      <c r="B93" s="1" t="s">
        <v>5</v>
      </c>
      <c r="C93" s="1" t="s">
        <v>10</v>
      </c>
      <c r="D93" s="1">
        <v>11</v>
      </c>
      <c r="E93" s="1">
        <v>80</v>
      </c>
      <c r="F93" s="1">
        <v>110</v>
      </c>
      <c r="G93" s="1" t="s">
        <v>135</v>
      </c>
      <c r="H93" s="1" t="s">
        <v>263</v>
      </c>
      <c r="I93" s="1">
        <v>4</v>
      </c>
      <c r="J93" s="1">
        <v>100</v>
      </c>
      <c r="K93" s="1">
        <f>RANK(J93,J85:J99)</f>
        <v>1</v>
      </c>
      <c r="L93" s="1">
        <v>15</v>
      </c>
      <c r="M93" s="1">
        <v>2</v>
      </c>
      <c r="N93" s="1" t="s">
        <v>387</v>
      </c>
      <c r="O93" s="1" t="s">
        <v>490</v>
      </c>
      <c r="P93" s="1">
        <v>50</v>
      </c>
      <c r="Q93" s="1">
        <f t="shared" si="52"/>
        <v>-50</v>
      </c>
      <c r="R93" s="1">
        <f>RANK(P93,P85:P99)</f>
        <v>8</v>
      </c>
      <c r="S93" s="1">
        <v>15</v>
      </c>
      <c r="T93" s="1">
        <f t="shared" si="53"/>
        <v>7</v>
      </c>
      <c r="U93" s="1">
        <v>2</v>
      </c>
      <c r="V93" s="1" t="s">
        <v>1376</v>
      </c>
      <c r="W93" s="1" t="s">
        <v>1443</v>
      </c>
      <c r="X93" s="1">
        <v>0</v>
      </c>
      <c r="Y93" s="1">
        <f t="shared" si="42"/>
        <v>-50</v>
      </c>
      <c r="Z93" s="1">
        <v>15</v>
      </c>
      <c r="AA93" s="1">
        <v>15</v>
      </c>
      <c r="AB93" s="1">
        <f t="shared" si="43"/>
        <v>7</v>
      </c>
      <c r="AC93" s="1">
        <v>0</v>
      </c>
      <c r="AD93" s="1" t="s">
        <v>4</v>
      </c>
      <c r="AE93" s="1" t="s">
        <v>4</v>
      </c>
      <c r="AF93" s="1">
        <v>0</v>
      </c>
      <c r="AG93" s="1">
        <f t="shared" si="60"/>
        <v>0</v>
      </c>
      <c r="AH93" s="1">
        <v>15</v>
      </c>
      <c r="AI93" s="1">
        <v>15</v>
      </c>
      <c r="AJ93" s="1">
        <f t="shared" si="61"/>
        <v>0</v>
      </c>
      <c r="AK93" s="1">
        <v>0</v>
      </c>
      <c r="AL93" s="1" t="s">
        <v>4</v>
      </c>
      <c r="AM93" s="1" t="s">
        <v>4</v>
      </c>
      <c r="AN93" t="s">
        <v>4</v>
      </c>
      <c r="AO93" t="s">
        <v>4</v>
      </c>
      <c r="AP93" s="1" t="s">
        <v>4</v>
      </c>
      <c r="AQ93" s="1" t="s">
        <v>4</v>
      </c>
      <c r="AR93" t="s">
        <v>4</v>
      </c>
      <c r="AS93" t="s">
        <v>4</v>
      </c>
      <c r="AT93" s="1" t="s">
        <v>4</v>
      </c>
      <c r="AU93" s="1" t="s">
        <v>4</v>
      </c>
      <c r="AV93" t="s">
        <v>4</v>
      </c>
      <c r="AW93" t="s">
        <v>4</v>
      </c>
      <c r="AX93" s="1" t="s">
        <v>4</v>
      </c>
      <c r="AY93" s="1" t="s">
        <v>4</v>
      </c>
      <c r="AZ93" t="s">
        <v>4</v>
      </c>
      <c r="BA93" t="s">
        <v>4</v>
      </c>
      <c r="BB93" s="1" t="s">
        <v>4</v>
      </c>
      <c r="BC93" s="1" t="s">
        <v>4</v>
      </c>
      <c r="BD93" t="s">
        <v>4</v>
      </c>
      <c r="BE93" t="s">
        <v>4</v>
      </c>
      <c r="BF93" s="1" t="s">
        <v>4</v>
      </c>
      <c r="BG93" s="1" t="s">
        <v>4</v>
      </c>
      <c r="BH93" t="s">
        <v>4</v>
      </c>
      <c r="BI93" t="s">
        <v>4</v>
      </c>
      <c r="BJ93" s="1" t="s">
        <v>4</v>
      </c>
      <c r="BK93" s="1" t="s">
        <v>4</v>
      </c>
      <c r="BL93" t="s">
        <v>4</v>
      </c>
      <c r="BM93" t="s">
        <v>4</v>
      </c>
      <c r="BN93" s="1" t="s">
        <v>4</v>
      </c>
      <c r="BO93" s="1" t="s">
        <v>4</v>
      </c>
      <c r="BP93" t="s">
        <v>4</v>
      </c>
      <c r="BQ93" t="s">
        <v>4</v>
      </c>
      <c r="BR93" s="1" t="s">
        <v>4</v>
      </c>
      <c r="BS93" s="1" t="s">
        <v>4</v>
      </c>
      <c r="BT93" s="1" t="s">
        <v>4</v>
      </c>
      <c r="BU93" s="1" t="s">
        <v>4</v>
      </c>
      <c r="BV93" s="1" t="s">
        <v>4</v>
      </c>
      <c r="BW93" s="1" t="s">
        <v>4</v>
      </c>
      <c r="BX93" s="1" t="s">
        <v>4</v>
      </c>
      <c r="BY93" s="1" t="s">
        <v>4</v>
      </c>
      <c r="BZ93" s="1" t="s">
        <v>4</v>
      </c>
      <c r="CA93" s="1" t="s">
        <v>4</v>
      </c>
      <c r="CB93" s="1" t="s">
        <v>4</v>
      </c>
      <c r="CC93" s="1" t="s">
        <v>4</v>
      </c>
      <c r="CD93" s="1" t="s">
        <v>4</v>
      </c>
      <c r="CE93" s="1" t="s">
        <v>4</v>
      </c>
      <c r="CF93" s="1" t="s">
        <v>4</v>
      </c>
      <c r="CG93" s="1" t="s">
        <v>4</v>
      </c>
      <c r="CH93" s="1" t="s">
        <v>4</v>
      </c>
      <c r="CI93" s="1" t="s">
        <v>4</v>
      </c>
      <c r="CJ93" s="1" t="s">
        <v>4</v>
      </c>
      <c r="CK93" t="s">
        <v>4</v>
      </c>
      <c r="CL93" t="s">
        <v>4</v>
      </c>
      <c r="CM93" t="s">
        <v>4</v>
      </c>
      <c r="CN93" t="s">
        <v>4</v>
      </c>
      <c r="CO93" t="s">
        <v>4</v>
      </c>
      <c r="CP93" t="s">
        <v>4</v>
      </c>
      <c r="CQ93" t="s">
        <v>4</v>
      </c>
      <c r="CR93">
        <f t="shared" si="62"/>
        <v>37.5</v>
      </c>
      <c r="CS93">
        <f t="shared" si="63"/>
        <v>10</v>
      </c>
      <c r="CT93" s="1">
        <v>15</v>
      </c>
      <c r="CU93">
        <f>2/4*100</f>
        <v>50</v>
      </c>
      <c r="CV93">
        <f>F93/MAX(F85:F99)*100</f>
        <v>56.701030927835049</v>
      </c>
      <c r="CW93">
        <f>E93/MAX(E85:E99)*100</f>
        <v>8.171603677221654</v>
      </c>
      <c r="CX93">
        <f>D93/MAX(D85:D99)*100</f>
        <v>78.571428571428569</v>
      </c>
      <c r="CY93">
        <f t="shared" si="59"/>
        <v>47.814687725495084</v>
      </c>
      <c r="CZ93" t="str">
        <f t="shared" si="55"/>
        <v>E-P-</v>
      </c>
    </row>
    <row r="94" spans="1:104" x14ac:dyDescent="0.3">
      <c r="A94" s="1" t="s">
        <v>8</v>
      </c>
      <c r="B94" s="1" t="s">
        <v>5</v>
      </c>
      <c r="C94" s="1" t="s">
        <v>10</v>
      </c>
      <c r="D94" s="1">
        <v>14</v>
      </c>
      <c r="E94" s="1">
        <v>373</v>
      </c>
      <c r="F94" s="1">
        <v>188</v>
      </c>
      <c r="G94" s="1" t="s">
        <v>136</v>
      </c>
      <c r="H94" s="1" t="s">
        <v>264</v>
      </c>
      <c r="I94" s="1">
        <v>7</v>
      </c>
      <c r="J94" s="1">
        <v>100</v>
      </c>
      <c r="K94" s="1">
        <f>RANK(J94,J85:J99)</f>
        <v>1</v>
      </c>
      <c r="L94" s="1">
        <v>15</v>
      </c>
      <c r="M94" s="1">
        <v>2</v>
      </c>
      <c r="N94" s="1" t="s">
        <v>388</v>
      </c>
      <c r="O94" s="1" t="s">
        <v>491</v>
      </c>
      <c r="P94" s="1">
        <v>90</v>
      </c>
      <c r="Q94" s="1">
        <f t="shared" si="52"/>
        <v>-10</v>
      </c>
      <c r="R94" s="1">
        <f>RANK(P94,P85:P99)</f>
        <v>2</v>
      </c>
      <c r="S94" s="1">
        <v>15</v>
      </c>
      <c r="T94" s="1">
        <f t="shared" si="53"/>
        <v>1</v>
      </c>
      <c r="U94" s="1">
        <v>3</v>
      </c>
      <c r="V94" s="1" t="s">
        <v>1377</v>
      </c>
      <c r="W94" s="1" t="s">
        <v>1444</v>
      </c>
      <c r="X94" s="1">
        <v>100</v>
      </c>
      <c r="Y94" s="1">
        <f t="shared" si="42"/>
        <v>10</v>
      </c>
      <c r="Z94" s="1">
        <f>RANK(X94,X85:X99)</f>
        <v>1</v>
      </c>
      <c r="AA94" s="1">
        <v>15</v>
      </c>
      <c r="AB94" s="1">
        <f t="shared" si="43"/>
        <v>-1</v>
      </c>
      <c r="AC94" s="1">
        <v>1</v>
      </c>
      <c r="AD94" s="1" t="s">
        <v>1225</v>
      </c>
      <c r="AE94" s="1" t="s">
        <v>1225</v>
      </c>
      <c r="AF94" s="1">
        <v>0</v>
      </c>
      <c r="AG94" s="1">
        <f t="shared" si="60"/>
        <v>-100</v>
      </c>
      <c r="AH94" s="1">
        <v>15</v>
      </c>
      <c r="AI94" s="1">
        <v>15</v>
      </c>
      <c r="AJ94" s="1">
        <f t="shared" si="61"/>
        <v>14</v>
      </c>
      <c r="AK94" s="1">
        <v>0</v>
      </c>
      <c r="AL94" s="1" t="s">
        <v>4</v>
      </c>
      <c r="AM94" s="1" t="s">
        <v>4</v>
      </c>
      <c r="AN94" t="s">
        <v>4</v>
      </c>
      <c r="AO94" t="s">
        <v>4</v>
      </c>
      <c r="AP94" s="1" t="s">
        <v>4</v>
      </c>
      <c r="AQ94" s="1" t="s">
        <v>4</v>
      </c>
      <c r="AR94" t="s">
        <v>4</v>
      </c>
      <c r="AS94" t="s">
        <v>4</v>
      </c>
      <c r="AT94" s="1" t="s">
        <v>4</v>
      </c>
      <c r="AU94" s="1" t="s">
        <v>4</v>
      </c>
      <c r="AV94" t="s">
        <v>4</v>
      </c>
      <c r="AW94" t="s">
        <v>4</v>
      </c>
      <c r="AX94" s="1" t="s">
        <v>4</v>
      </c>
      <c r="AY94" s="1" t="s">
        <v>4</v>
      </c>
      <c r="AZ94" t="s">
        <v>4</v>
      </c>
      <c r="BA94" t="s">
        <v>4</v>
      </c>
      <c r="BB94" s="1" t="s">
        <v>4</v>
      </c>
      <c r="BC94" s="1" t="s">
        <v>4</v>
      </c>
      <c r="BD94" t="s">
        <v>4</v>
      </c>
      <c r="BE94" t="s">
        <v>4</v>
      </c>
      <c r="BF94" s="1" t="s">
        <v>4</v>
      </c>
      <c r="BG94" s="1" t="s">
        <v>4</v>
      </c>
      <c r="BH94" t="s">
        <v>4</v>
      </c>
      <c r="BI94" t="s">
        <v>4</v>
      </c>
      <c r="BJ94" s="1" t="s">
        <v>4</v>
      </c>
      <c r="BK94" s="1" t="s">
        <v>4</v>
      </c>
      <c r="BL94" t="s">
        <v>4</v>
      </c>
      <c r="BM94" t="s">
        <v>4</v>
      </c>
      <c r="BN94" s="1" t="s">
        <v>4</v>
      </c>
      <c r="BO94" s="1" t="s">
        <v>4</v>
      </c>
      <c r="BP94" t="s">
        <v>4</v>
      </c>
      <c r="BQ94" t="s">
        <v>4</v>
      </c>
      <c r="BR94" s="1" t="s">
        <v>4</v>
      </c>
      <c r="BS94" s="1" t="s">
        <v>4</v>
      </c>
      <c r="BT94" s="1" t="s">
        <v>4</v>
      </c>
      <c r="BU94" s="1" t="s">
        <v>4</v>
      </c>
      <c r="BV94" s="1" t="s">
        <v>4</v>
      </c>
      <c r="BW94" s="1" t="s">
        <v>4</v>
      </c>
      <c r="BX94" s="1" t="s">
        <v>4</v>
      </c>
      <c r="BY94" s="1" t="s">
        <v>4</v>
      </c>
      <c r="BZ94" s="1" t="s">
        <v>4</v>
      </c>
      <c r="CA94" s="1" t="s">
        <v>4</v>
      </c>
      <c r="CB94" s="1" t="s">
        <v>4</v>
      </c>
      <c r="CC94" s="1" t="s">
        <v>4</v>
      </c>
      <c r="CD94" s="1" t="s">
        <v>4</v>
      </c>
      <c r="CE94" s="1" t="s">
        <v>4</v>
      </c>
      <c r="CF94" s="1" t="s">
        <v>4</v>
      </c>
      <c r="CG94" s="1" t="s">
        <v>4</v>
      </c>
      <c r="CH94" s="1" t="s">
        <v>4</v>
      </c>
      <c r="CI94" s="1" t="s">
        <v>4</v>
      </c>
      <c r="CJ94" s="1" t="s">
        <v>4</v>
      </c>
      <c r="CK94" t="s">
        <v>4</v>
      </c>
      <c r="CL94" t="s">
        <v>4</v>
      </c>
      <c r="CM94" t="s">
        <v>4</v>
      </c>
      <c r="CN94" t="s">
        <v>4</v>
      </c>
      <c r="CO94" t="s">
        <v>4</v>
      </c>
      <c r="CP94" t="s">
        <v>4</v>
      </c>
      <c r="CQ94" t="s">
        <v>4</v>
      </c>
      <c r="CR94">
        <f t="shared" si="62"/>
        <v>72.5</v>
      </c>
      <c r="CS94">
        <f t="shared" si="63"/>
        <v>5</v>
      </c>
      <c r="CT94" s="1">
        <v>15</v>
      </c>
      <c r="CU94">
        <f>3/4*100</f>
        <v>75</v>
      </c>
      <c r="CV94">
        <f>F94/MAX(F85:F99)*100</f>
        <v>96.907216494845358</v>
      </c>
      <c r="CW94">
        <f>E94/MAX(E85:E99)*100</f>
        <v>38.100102145045966</v>
      </c>
      <c r="CX94">
        <f>D94/MAX(D85:D99)*100</f>
        <v>100</v>
      </c>
      <c r="CY94">
        <f t="shared" si="59"/>
        <v>78.33577287996377</v>
      </c>
      <c r="CZ94" t="str">
        <f t="shared" si="55"/>
        <v>E+P+</v>
      </c>
    </row>
    <row r="95" spans="1:104" x14ac:dyDescent="0.3">
      <c r="A95" s="1" t="s">
        <v>8</v>
      </c>
      <c r="B95" s="1" t="s">
        <v>5</v>
      </c>
      <c r="C95" s="1" t="s">
        <v>10</v>
      </c>
      <c r="D95" s="1">
        <v>10</v>
      </c>
      <c r="E95" s="1">
        <v>128</v>
      </c>
      <c r="F95" s="1">
        <v>89</v>
      </c>
      <c r="G95" s="1" t="s">
        <v>137</v>
      </c>
      <c r="H95" s="1" t="s">
        <v>265</v>
      </c>
      <c r="I95" s="1">
        <v>2</v>
      </c>
      <c r="J95" s="1">
        <v>83.33</v>
      </c>
      <c r="K95" s="1">
        <f>RANK(J95,J85:J99)</f>
        <v>6</v>
      </c>
      <c r="L95" s="1">
        <v>15</v>
      </c>
      <c r="M95" s="1">
        <v>1</v>
      </c>
      <c r="N95" s="1" t="s">
        <v>389</v>
      </c>
      <c r="O95" s="1" t="s">
        <v>389</v>
      </c>
      <c r="P95" s="1">
        <v>0</v>
      </c>
      <c r="Q95" s="1">
        <f t="shared" si="52"/>
        <v>-83.33</v>
      </c>
      <c r="R95" s="1">
        <v>15</v>
      </c>
      <c r="S95" s="1">
        <v>15</v>
      </c>
      <c r="T95" s="1">
        <f t="shared" si="53"/>
        <v>9</v>
      </c>
      <c r="U95" s="1">
        <v>0</v>
      </c>
      <c r="V95" s="1" t="s">
        <v>4</v>
      </c>
      <c r="W95" s="1" t="s">
        <v>4</v>
      </c>
      <c r="X95" s="1">
        <v>0</v>
      </c>
      <c r="Y95" s="1">
        <f t="shared" si="42"/>
        <v>0</v>
      </c>
      <c r="Z95" s="1">
        <v>15</v>
      </c>
      <c r="AA95" s="1">
        <v>15</v>
      </c>
      <c r="AB95" s="1">
        <f t="shared" si="43"/>
        <v>0</v>
      </c>
      <c r="AC95" s="1">
        <v>0</v>
      </c>
      <c r="AD95" s="1" t="s">
        <v>4</v>
      </c>
      <c r="AE95" s="1" t="s">
        <v>4</v>
      </c>
      <c r="AF95" s="1">
        <v>0</v>
      </c>
      <c r="AG95" s="1">
        <f t="shared" si="60"/>
        <v>0</v>
      </c>
      <c r="AH95" s="1">
        <v>15</v>
      </c>
      <c r="AI95" s="1">
        <v>15</v>
      </c>
      <c r="AJ95" s="1">
        <f t="shared" si="61"/>
        <v>0</v>
      </c>
      <c r="AK95" s="1">
        <v>0</v>
      </c>
      <c r="AL95" s="1" t="s">
        <v>4</v>
      </c>
      <c r="AM95" s="1" t="s">
        <v>4</v>
      </c>
      <c r="AN95" t="s">
        <v>4</v>
      </c>
      <c r="AO95" t="s">
        <v>4</v>
      </c>
      <c r="AP95" s="1" t="s">
        <v>4</v>
      </c>
      <c r="AQ95" s="1" t="s">
        <v>4</v>
      </c>
      <c r="AR95" t="s">
        <v>4</v>
      </c>
      <c r="AS95" t="s">
        <v>4</v>
      </c>
      <c r="AT95" s="1" t="s">
        <v>4</v>
      </c>
      <c r="AU95" s="1" t="s">
        <v>4</v>
      </c>
      <c r="AV95" t="s">
        <v>4</v>
      </c>
      <c r="AW95" t="s">
        <v>4</v>
      </c>
      <c r="AX95" s="1" t="s">
        <v>4</v>
      </c>
      <c r="AY95" s="1" t="s">
        <v>4</v>
      </c>
      <c r="AZ95" t="s">
        <v>4</v>
      </c>
      <c r="BA95" t="s">
        <v>4</v>
      </c>
      <c r="BB95" s="1" t="s">
        <v>4</v>
      </c>
      <c r="BC95" s="1" t="s">
        <v>4</v>
      </c>
      <c r="BD95" t="s">
        <v>4</v>
      </c>
      <c r="BE95" t="s">
        <v>4</v>
      </c>
      <c r="BF95" s="1" t="s">
        <v>4</v>
      </c>
      <c r="BG95" s="1" t="s">
        <v>4</v>
      </c>
      <c r="BH95" t="s">
        <v>4</v>
      </c>
      <c r="BI95" t="s">
        <v>4</v>
      </c>
      <c r="BJ95" s="1" t="s">
        <v>4</v>
      </c>
      <c r="BK95" s="1" t="s">
        <v>4</v>
      </c>
      <c r="BL95" t="s">
        <v>4</v>
      </c>
      <c r="BM95" t="s">
        <v>4</v>
      </c>
      <c r="BN95" s="1" t="s">
        <v>4</v>
      </c>
      <c r="BO95" s="1" t="s">
        <v>4</v>
      </c>
      <c r="BP95" t="s">
        <v>4</v>
      </c>
      <c r="BQ95" t="s">
        <v>4</v>
      </c>
      <c r="BR95" s="1" t="s">
        <v>4</v>
      </c>
      <c r="BS95" s="1" t="s">
        <v>4</v>
      </c>
      <c r="BT95" s="1" t="s">
        <v>4</v>
      </c>
      <c r="BU95" s="1" t="s">
        <v>4</v>
      </c>
      <c r="BV95" s="1" t="s">
        <v>4</v>
      </c>
      <c r="BW95" s="1" t="s">
        <v>4</v>
      </c>
      <c r="BX95" s="1" t="s">
        <v>4</v>
      </c>
      <c r="BY95" s="1" t="s">
        <v>4</v>
      </c>
      <c r="BZ95" s="1" t="s">
        <v>4</v>
      </c>
      <c r="CA95" s="1" t="s">
        <v>4</v>
      </c>
      <c r="CB95" s="1" t="s">
        <v>4</v>
      </c>
      <c r="CC95" s="1" t="s">
        <v>4</v>
      </c>
      <c r="CD95" s="1" t="s">
        <v>4</v>
      </c>
      <c r="CE95" s="1" t="s">
        <v>4</v>
      </c>
      <c r="CF95" s="1" t="s">
        <v>4</v>
      </c>
      <c r="CG95" s="1" t="s">
        <v>4</v>
      </c>
      <c r="CH95" s="1" t="s">
        <v>4</v>
      </c>
      <c r="CI95" s="1" t="s">
        <v>4</v>
      </c>
      <c r="CJ95" s="1" t="s">
        <v>4</v>
      </c>
      <c r="CK95" t="s">
        <v>4</v>
      </c>
      <c r="CL95" t="s">
        <v>4</v>
      </c>
      <c r="CM95" t="s">
        <v>4</v>
      </c>
      <c r="CN95" t="s">
        <v>4</v>
      </c>
      <c r="CO95" t="s">
        <v>4</v>
      </c>
      <c r="CP95" t="s">
        <v>4</v>
      </c>
      <c r="CQ95" t="s">
        <v>4</v>
      </c>
      <c r="CR95">
        <f t="shared" si="62"/>
        <v>20.8325</v>
      </c>
      <c r="CS95">
        <f t="shared" si="63"/>
        <v>13</v>
      </c>
      <c r="CT95" s="1">
        <v>15</v>
      </c>
      <c r="CU95">
        <f>1/4*100</f>
        <v>25</v>
      </c>
      <c r="CV95">
        <f>F95/MAX(F85:F99)*100</f>
        <v>45.876288659793815</v>
      </c>
      <c r="CW95">
        <f>E95/MAX(E85:E99)*100</f>
        <v>13.074565883554648</v>
      </c>
      <c r="CX95">
        <f>D95/MAX(D85:D99)*100</f>
        <v>71.428571428571431</v>
      </c>
      <c r="CY95">
        <f t="shared" si="59"/>
        <v>43.459808657306631</v>
      </c>
      <c r="CZ95" t="str">
        <f t="shared" si="55"/>
        <v>E-P-</v>
      </c>
    </row>
    <row r="96" spans="1:104" x14ac:dyDescent="0.3">
      <c r="A96" s="1" t="s">
        <v>8</v>
      </c>
      <c r="B96" s="1" t="s">
        <v>5</v>
      </c>
      <c r="C96" s="1" t="s">
        <v>10</v>
      </c>
      <c r="D96" s="1">
        <v>14</v>
      </c>
      <c r="E96" s="1">
        <v>256</v>
      </c>
      <c r="F96" s="1">
        <v>123</v>
      </c>
      <c r="G96" s="1" t="s">
        <v>138</v>
      </c>
      <c r="H96" s="1" t="s">
        <v>266</v>
      </c>
      <c r="I96" s="1">
        <v>3</v>
      </c>
      <c r="J96" s="1">
        <v>83.33</v>
      </c>
      <c r="K96" s="1">
        <f>RANK(J96,J85:J99)</f>
        <v>6</v>
      </c>
      <c r="L96" s="1">
        <v>15</v>
      </c>
      <c r="M96" s="1">
        <v>1</v>
      </c>
      <c r="N96" s="1" t="s">
        <v>390</v>
      </c>
      <c r="O96" s="1" t="s">
        <v>390</v>
      </c>
      <c r="P96" s="1">
        <v>100</v>
      </c>
      <c r="Q96" s="1">
        <f t="shared" si="52"/>
        <v>16.670000000000002</v>
      </c>
      <c r="R96" s="1">
        <f>RANK(P96,P85:P99)</f>
        <v>1</v>
      </c>
      <c r="S96" s="1">
        <v>15</v>
      </c>
      <c r="T96" s="1">
        <f t="shared" si="53"/>
        <v>-5</v>
      </c>
      <c r="U96" s="1">
        <v>1</v>
      </c>
      <c r="V96" s="1" t="s">
        <v>1378</v>
      </c>
      <c r="W96" s="1" t="s">
        <v>1378</v>
      </c>
      <c r="X96" s="1">
        <v>50</v>
      </c>
      <c r="Y96" s="1">
        <f t="shared" si="42"/>
        <v>-50</v>
      </c>
      <c r="Z96" s="1">
        <f>RANK(X96,X85:X99)</f>
        <v>5</v>
      </c>
      <c r="AA96" s="1">
        <v>15</v>
      </c>
      <c r="AB96" s="1">
        <f t="shared" si="43"/>
        <v>4</v>
      </c>
      <c r="AC96" s="1">
        <v>1</v>
      </c>
      <c r="AD96" s="1" t="s">
        <v>1226</v>
      </c>
      <c r="AE96" s="1" t="s">
        <v>1226</v>
      </c>
      <c r="AF96" s="1">
        <v>0</v>
      </c>
      <c r="AG96" s="1">
        <f t="shared" si="60"/>
        <v>-50</v>
      </c>
      <c r="AH96" s="1">
        <v>15</v>
      </c>
      <c r="AI96" s="1">
        <v>15</v>
      </c>
      <c r="AJ96" s="1">
        <f t="shared" si="61"/>
        <v>10</v>
      </c>
      <c r="AK96" s="1">
        <v>0</v>
      </c>
      <c r="AL96" s="1" t="s">
        <v>4</v>
      </c>
      <c r="AM96" s="1" t="s">
        <v>4</v>
      </c>
      <c r="AN96" t="s">
        <v>4</v>
      </c>
      <c r="AO96" t="s">
        <v>4</v>
      </c>
      <c r="AP96" s="1" t="s">
        <v>4</v>
      </c>
      <c r="AQ96" s="1" t="s">
        <v>4</v>
      </c>
      <c r="AR96" t="s">
        <v>4</v>
      </c>
      <c r="AS96" t="s">
        <v>4</v>
      </c>
      <c r="AT96" s="1" t="s">
        <v>4</v>
      </c>
      <c r="AU96" s="1" t="s">
        <v>4</v>
      </c>
      <c r="AV96" t="s">
        <v>4</v>
      </c>
      <c r="AW96" t="s">
        <v>4</v>
      </c>
      <c r="AX96" s="1" t="s">
        <v>4</v>
      </c>
      <c r="AY96" s="1" t="s">
        <v>4</v>
      </c>
      <c r="AZ96" t="s">
        <v>4</v>
      </c>
      <c r="BA96" t="s">
        <v>4</v>
      </c>
      <c r="BB96" s="1" t="s">
        <v>4</v>
      </c>
      <c r="BC96" s="1" t="s">
        <v>4</v>
      </c>
      <c r="BD96" t="s">
        <v>4</v>
      </c>
      <c r="BE96" t="s">
        <v>4</v>
      </c>
      <c r="BF96" s="1" t="s">
        <v>4</v>
      </c>
      <c r="BG96" s="1" t="s">
        <v>4</v>
      </c>
      <c r="BH96" t="s">
        <v>4</v>
      </c>
      <c r="BI96" t="s">
        <v>4</v>
      </c>
      <c r="BJ96" s="1" t="s">
        <v>4</v>
      </c>
      <c r="BK96" s="1" t="s">
        <v>4</v>
      </c>
      <c r="BL96" t="s">
        <v>4</v>
      </c>
      <c r="BM96" t="s">
        <v>4</v>
      </c>
      <c r="BN96" s="1" t="s">
        <v>4</v>
      </c>
      <c r="BO96" s="1" t="s">
        <v>4</v>
      </c>
      <c r="BP96" t="s">
        <v>4</v>
      </c>
      <c r="BQ96" t="s">
        <v>4</v>
      </c>
      <c r="BR96" s="1" t="s">
        <v>4</v>
      </c>
      <c r="BS96" s="1" t="s">
        <v>4</v>
      </c>
      <c r="BT96" s="1" t="s">
        <v>4</v>
      </c>
      <c r="BU96" s="1" t="s">
        <v>4</v>
      </c>
      <c r="BV96" s="1" t="s">
        <v>4</v>
      </c>
      <c r="BW96" s="1" t="s">
        <v>4</v>
      </c>
      <c r="BX96" s="1" t="s">
        <v>4</v>
      </c>
      <c r="BY96" s="1" t="s">
        <v>4</v>
      </c>
      <c r="BZ96" s="1" t="s">
        <v>4</v>
      </c>
      <c r="CA96" s="1" t="s">
        <v>4</v>
      </c>
      <c r="CB96" s="1" t="s">
        <v>4</v>
      </c>
      <c r="CC96" s="1" t="s">
        <v>4</v>
      </c>
      <c r="CD96" s="1" t="s">
        <v>4</v>
      </c>
      <c r="CE96" s="1" t="s">
        <v>4</v>
      </c>
      <c r="CF96" s="1" t="s">
        <v>4</v>
      </c>
      <c r="CG96" s="1" t="s">
        <v>4</v>
      </c>
      <c r="CH96" s="1" t="s">
        <v>4</v>
      </c>
      <c r="CI96" s="1" t="s">
        <v>4</v>
      </c>
      <c r="CJ96" s="1" t="s">
        <v>4</v>
      </c>
      <c r="CK96" t="s">
        <v>4</v>
      </c>
      <c r="CL96" t="s">
        <v>4</v>
      </c>
      <c r="CM96" t="s">
        <v>4</v>
      </c>
      <c r="CN96" t="s">
        <v>4</v>
      </c>
      <c r="CO96" t="s">
        <v>4</v>
      </c>
      <c r="CP96" t="s">
        <v>4</v>
      </c>
      <c r="CQ96" t="s">
        <v>4</v>
      </c>
      <c r="CR96">
        <f t="shared" si="62"/>
        <v>58.332499999999996</v>
      </c>
      <c r="CS96">
        <f t="shared" si="63"/>
        <v>7</v>
      </c>
      <c r="CT96" s="1">
        <v>15</v>
      </c>
      <c r="CU96">
        <f>3/4*100</f>
        <v>75</v>
      </c>
      <c r="CV96">
        <f>F96/MAX(F85:F99)*100</f>
        <v>63.402061855670098</v>
      </c>
      <c r="CW96">
        <f>E96/MAX(E85:E99)*100</f>
        <v>26.149131767109296</v>
      </c>
      <c r="CX96">
        <f>D96/MAX(D85:D99)*100</f>
        <v>100</v>
      </c>
      <c r="CY96">
        <f t="shared" si="59"/>
        <v>63.183731207593134</v>
      </c>
      <c r="CZ96" t="str">
        <f t="shared" si="55"/>
        <v>E+P+</v>
      </c>
    </row>
    <row r="97" spans="1:104" x14ac:dyDescent="0.3">
      <c r="A97" s="1" t="s">
        <v>8</v>
      </c>
      <c r="B97" s="1" t="s">
        <v>5</v>
      </c>
      <c r="C97" s="1" t="s">
        <v>10</v>
      </c>
      <c r="D97" s="1">
        <v>9</v>
      </c>
      <c r="E97" s="1">
        <v>565</v>
      </c>
      <c r="F97" s="1">
        <v>186</v>
      </c>
      <c r="G97" s="1" t="s">
        <v>139</v>
      </c>
      <c r="H97" s="1" t="s">
        <v>267</v>
      </c>
      <c r="I97" s="1">
        <v>8</v>
      </c>
      <c r="J97" s="1">
        <v>83.33</v>
      </c>
      <c r="K97" s="1">
        <f>RANK(J97,J85:J99)</f>
        <v>6</v>
      </c>
      <c r="L97" s="1">
        <v>15</v>
      </c>
      <c r="M97" s="1">
        <v>6</v>
      </c>
      <c r="N97" s="1" t="s">
        <v>391</v>
      </c>
      <c r="O97" s="1" t="s">
        <v>492</v>
      </c>
      <c r="P97" s="1">
        <v>70</v>
      </c>
      <c r="Q97" s="1">
        <f t="shared" si="52"/>
        <v>-13.329999999999998</v>
      </c>
      <c r="R97" s="1">
        <f>RANK(P97,P85:P99)</f>
        <v>5</v>
      </c>
      <c r="S97" s="1">
        <v>15</v>
      </c>
      <c r="T97" s="1">
        <f t="shared" si="53"/>
        <v>-1</v>
      </c>
      <c r="U97" s="1">
        <v>1</v>
      </c>
      <c r="V97" s="1" t="s">
        <v>1379</v>
      </c>
      <c r="W97" s="1" t="s">
        <v>1379</v>
      </c>
      <c r="X97" s="1">
        <v>70</v>
      </c>
      <c r="Y97" s="1">
        <f t="shared" si="42"/>
        <v>0</v>
      </c>
      <c r="Z97" s="1">
        <f>RANK(X97,X85:X99)</f>
        <v>4</v>
      </c>
      <c r="AA97" s="1">
        <v>15</v>
      </c>
      <c r="AB97" s="1">
        <f t="shared" si="43"/>
        <v>-1</v>
      </c>
      <c r="AC97" s="1">
        <v>1</v>
      </c>
      <c r="AD97" s="1" t="s">
        <v>1227</v>
      </c>
      <c r="AE97" s="1" t="s">
        <v>1227</v>
      </c>
      <c r="AF97" s="1">
        <v>0</v>
      </c>
      <c r="AG97" s="1">
        <f t="shared" si="60"/>
        <v>-70</v>
      </c>
      <c r="AH97" s="1">
        <v>15</v>
      </c>
      <c r="AI97" s="1">
        <v>15</v>
      </c>
      <c r="AJ97" s="1">
        <f t="shared" si="61"/>
        <v>11</v>
      </c>
      <c r="AK97" s="1">
        <v>0</v>
      </c>
      <c r="AL97" s="1" t="s">
        <v>4</v>
      </c>
      <c r="AM97" s="1" t="s">
        <v>4</v>
      </c>
      <c r="AN97" t="s">
        <v>4</v>
      </c>
      <c r="AO97" t="s">
        <v>4</v>
      </c>
      <c r="AP97" s="1" t="s">
        <v>4</v>
      </c>
      <c r="AQ97" s="1" t="s">
        <v>4</v>
      </c>
      <c r="AR97" t="s">
        <v>4</v>
      </c>
      <c r="AS97" t="s">
        <v>4</v>
      </c>
      <c r="AT97" s="1" t="s">
        <v>4</v>
      </c>
      <c r="AU97" s="1" t="s">
        <v>4</v>
      </c>
      <c r="AV97" t="s">
        <v>4</v>
      </c>
      <c r="AW97" t="s">
        <v>4</v>
      </c>
      <c r="AX97" s="1" t="s">
        <v>4</v>
      </c>
      <c r="AY97" s="1" t="s">
        <v>4</v>
      </c>
      <c r="AZ97" t="s">
        <v>4</v>
      </c>
      <c r="BA97" t="s">
        <v>4</v>
      </c>
      <c r="BB97" s="1" t="s">
        <v>4</v>
      </c>
      <c r="BC97" s="1" t="s">
        <v>4</v>
      </c>
      <c r="BD97" t="s">
        <v>4</v>
      </c>
      <c r="BE97" t="s">
        <v>4</v>
      </c>
      <c r="BF97" s="1" t="s">
        <v>4</v>
      </c>
      <c r="BG97" s="1" t="s">
        <v>4</v>
      </c>
      <c r="BH97" t="s">
        <v>4</v>
      </c>
      <c r="BI97" t="s">
        <v>4</v>
      </c>
      <c r="BJ97" s="1" t="s">
        <v>4</v>
      </c>
      <c r="BK97" s="1" t="s">
        <v>4</v>
      </c>
      <c r="BL97" t="s">
        <v>4</v>
      </c>
      <c r="BM97" t="s">
        <v>4</v>
      </c>
      <c r="BN97" s="1" t="s">
        <v>4</v>
      </c>
      <c r="BO97" s="1" t="s">
        <v>4</v>
      </c>
      <c r="BP97" t="s">
        <v>4</v>
      </c>
      <c r="BQ97" t="s">
        <v>4</v>
      </c>
      <c r="BR97" s="1" t="s">
        <v>4</v>
      </c>
      <c r="BS97" s="1" t="s">
        <v>4</v>
      </c>
      <c r="BT97" s="1" t="s">
        <v>4</v>
      </c>
      <c r="BU97" s="1" t="s">
        <v>4</v>
      </c>
      <c r="BV97" s="1" t="s">
        <v>4</v>
      </c>
      <c r="BW97" s="1" t="s">
        <v>4</v>
      </c>
      <c r="BX97" s="1" t="s">
        <v>4</v>
      </c>
      <c r="BY97" s="1" t="s">
        <v>4</v>
      </c>
      <c r="BZ97" s="1" t="s">
        <v>4</v>
      </c>
      <c r="CA97" s="1" t="s">
        <v>4</v>
      </c>
      <c r="CB97" s="1" t="s">
        <v>4</v>
      </c>
      <c r="CC97" s="1" t="s">
        <v>4</v>
      </c>
      <c r="CD97" s="1" t="s">
        <v>4</v>
      </c>
      <c r="CE97" s="1" t="s">
        <v>4</v>
      </c>
      <c r="CF97" s="1" t="s">
        <v>4</v>
      </c>
      <c r="CG97" s="1" t="s">
        <v>4</v>
      </c>
      <c r="CH97" s="1" t="s">
        <v>4</v>
      </c>
      <c r="CI97" s="1" t="s">
        <v>4</v>
      </c>
      <c r="CJ97" s="1" t="s">
        <v>4</v>
      </c>
      <c r="CK97" t="s">
        <v>4</v>
      </c>
      <c r="CL97" t="s">
        <v>4</v>
      </c>
      <c r="CM97" t="s">
        <v>4</v>
      </c>
      <c r="CN97" t="s">
        <v>4</v>
      </c>
      <c r="CO97" t="s">
        <v>4</v>
      </c>
      <c r="CP97" t="s">
        <v>4</v>
      </c>
      <c r="CQ97" t="s">
        <v>4</v>
      </c>
      <c r="CR97">
        <f t="shared" si="62"/>
        <v>55.832499999999996</v>
      </c>
      <c r="CS97">
        <f t="shared" si="63"/>
        <v>8</v>
      </c>
      <c r="CT97" s="1">
        <v>15</v>
      </c>
      <c r="CU97">
        <f>3/4*100</f>
        <v>75</v>
      </c>
      <c r="CV97">
        <f>F97/MAX(F85:F99)*100</f>
        <v>95.876288659793815</v>
      </c>
      <c r="CW97">
        <f>E97/MAX(E85:E99)*100</f>
        <v>57.711950970377934</v>
      </c>
      <c r="CX97">
        <f>D97/MAX(D85:D99)*100</f>
        <v>64.285714285714292</v>
      </c>
      <c r="CY97">
        <f t="shared" si="59"/>
        <v>72.624651305295345</v>
      </c>
      <c r="CZ97" t="str">
        <f t="shared" si="55"/>
        <v>E+P+</v>
      </c>
    </row>
    <row r="98" spans="1:104" x14ac:dyDescent="0.3">
      <c r="A98" s="1" t="s">
        <v>8</v>
      </c>
      <c r="B98" s="1" t="s">
        <v>5</v>
      </c>
      <c r="C98" s="1" t="s">
        <v>10</v>
      </c>
      <c r="D98" s="1">
        <v>8</v>
      </c>
      <c r="E98" s="1">
        <v>346</v>
      </c>
      <c r="F98" s="1">
        <v>96</v>
      </c>
      <c r="G98" s="1" t="s">
        <v>140</v>
      </c>
      <c r="H98" s="1" t="s">
        <v>268</v>
      </c>
      <c r="I98" s="1">
        <v>3</v>
      </c>
      <c r="J98" s="1">
        <v>83.33</v>
      </c>
      <c r="K98" s="1">
        <f>RANK(J98,J85:J99)</f>
        <v>6</v>
      </c>
      <c r="L98" s="1">
        <v>15</v>
      </c>
      <c r="M98" s="1">
        <v>2</v>
      </c>
      <c r="N98" s="1" t="s">
        <v>392</v>
      </c>
      <c r="O98" s="1" t="s">
        <v>493</v>
      </c>
      <c r="P98" s="1">
        <v>0</v>
      </c>
      <c r="Q98" s="1">
        <f t="shared" si="52"/>
        <v>-83.33</v>
      </c>
      <c r="R98" s="1">
        <v>15</v>
      </c>
      <c r="S98" s="1">
        <v>15</v>
      </c>
      <c r="T98" s="1">
        <f t="shared" si="53"/>
        <v>9</v>
      </c>
      <c r="U98" s="1">
        <v>0</v>
      </c>
      <c r="V98" s="1" t="s">
        <v>4</v>
      </c>
      <c r="W98" s="1" t="s">
        <v>4</v>
      </c>
      <c r="X98" s="1">
        <v>0</v>
      </c>
      <c r="Y98" s="1">
        <f t="shared" ref="Y98:Y129" si="64">X98-P98</f>
        <v>0</v>
      </c>
      <c r="Z98" s="1">
        <v>15</v>
      </c>
      <c r="AA98" s="1">
        <v>15</v>
      </c>
      <c r="AB98" s="1">
        <f t="shared" ref="AB98:AB129" si="65">Z98-R98</f>
        <v>0</v>
      </c>
      <c r="AC98" s="1">
        <v>0</v>
      </c>
      <c r="AD98" s="1" t="s">
        <v>4</v>
      </c>
      <c r="AE98" s="1" t="s">
        <v>4</v>
      </c>
      <c r="AF98" s="1">
        <v>0</v>
      </c>
      <c r="AG98" s="1">
        <f t="shared" si="60"/>
        <v>0</v>
      </c>
      <c r="AH98" s="1">
        <v>15</v>
      </c>
      <c r="AI98" s="1">
        <v>15</v>
      </c>
      <c r="AJ98" s="1">
        <f t="shared" si="61"/>
        <v>0</v>
      </c>
      <c r="AK98" s="1">
        <v>0</v>
      </c>
      <c r="AL98" s="1" t="s">
        <v>4</v>
      </c>
      <c r="AM98" s="1" t="s">
        <v>4</v>
      </c>
      <c r="AN98" t="s">
        <v>4</v>
      </c>
      <c r="AO98" t="s">
        <v>4</v>
      </c>
      <c r="AP98" s="1" t="s">
        <v>4</v>
      </c>
      <c r="AQ98" s="1" t="s">
        <v>4</v>
      </c>
      <c r="AR98" t="s">
        <v>4</v>
      </c>
      <c r="AS98" t="s">
        <v>4</v>
      </c>
      <c r="AT98" s="1" t="s">
        <v>4</v>
      </c>
      <c r="AU98" s="1" t="s">
        <v>4</v>
      </c>
      <c r="AV98" t="s">
        <v>4</v>
      </c>
      <c r="AW98" t="s">
        <v>4</v>
      </c>
      <c r="AX98" s="1" t="s">
        <v>4</v>
      </c>
      <c r="AY98" s="1" t="s">
        <v>4</v>
      </c>
      <c r="AZ98" t="s">
        <v>4</v>
      </c>
      <c r="BA98" t="s">
        <v>4</v>
      </c>
      <c r="BB98" s="1" t="s">
        <v>4</v>
      </c>
      <c r="BC98" s="1" t="s">
        <v>4</v>
      </c>
      <c r="BD98" t="s">
        <v>4</v>
      </c>
      <c r="BE98" t="s">
        <v>4</v>
      </c>
      <c r="BF98" s="1" t="s">
        <v>4</v>
      </c>
      <c r="BG98" s="1" t="s">
        <v>4</v>
      </c>
      <c r="BH98" t="s">
        <v>4</v>
      </c>
      <c r="BI98" t="s">
        <v>4</v>
      </c>
      <c r="BJ98" s="1" t="s">
        <v>4</v>
      </c>
      <c r="BK98" s="1" t="s">
        <v>4</v>
      </c>
      <c r="BL98" t="s">
        <v>4</v>
      </c>
      <c r="BM98" t="s">
        <v>4</v>
      </c>
      <c r="BN98" s="1" t="s">
        <v>4</v>
      </c>
      <c r="BO98" s="1" t="s">
        <v>4</v>
      </c>
      <c r="BP98" t="s">
        <v>4</v>
      </c>
      <c r="BQ98" t="s">
        <v>4</v>
      </c>
      <c r="BR98" s="1" t="s">
        <v>4</v>
      </c>
      <c r="BS98" s="1" t="s">
        <v>4</v>
      </c>
      <c r="BT98" s="1" t="s">
        <v>4</v>
      </c>
      <c r="BU98" s="1" t="s">
        <v>4</v>
      </c>
      <c r="BV98" s="1" t="s">
        <v>4</v>
      </c>
      <c r="BW98" s="1" t="s">
        <v>4</v>
      </c>
      <c r="BX98" s="1" t="s">
        <v>4</v>
      </c>
      <c r="BY98" s="1" t="s">
        <v>4</v>
      </c>
      <c r="BZ98" s="1" t="s">
        <v>4</v>
      </c>
      <c r="CA98" s="1" t="s">
        <v>4</v>
      </c>
      <c r="CB98" s="1" t="s">
        <v>4</v>
      </c>
      <c r="CC98" s="1" t="s">
        <v>4</v>
      </c>
      <c r="CD98" s="1" t="s">
        <v>4</v>
      </c>
      <c r="CE98" s="1" t="s">
        <v>4</v>
      </c>
      <c r="CF98" s="1" t="s">
        <v>4</v>
      </c>
      <c r="CG98" s="1" t="s">
        <v>4</v>
      </c>
      <c r="CH98" s="1" t="s">
        <v>4</v>
      </c>
      <c r="CI98" s="1" t="s">
        <v>4</v>
      </c>
      <c r="CJ98" s="1" t="s">
        <v>4</v>
      </c>
      <c r="CK98" t="s">
        <v>4</v>
      </c>
      <c r="CL98" t="s">
        <v>4</v>
      </c>
      <c r="CM98" t="s">
        <v>4</v>
      </c>
      <c r="CN98" t="s">
        <v>4</v>
      </c>
      <c r="CO98" t="s">
        <v>4</v>
      </c>
      <c r="CP98" t="s">
        <v>4</v>
      </c>
      <c r="CQ98" t="s">
        <v>4</v>
      </c>
      <c r="CR98">
        <f t="shared" si="62"/>
        <v>20.8325</v>
      </c>
      <c r="CS98">
        <f t="shared" si="63"/>
        <v>13</v>
      </c>
      <c r="CT98" s="1">
        <v>15</v>
      </c>
      <c r="CU98">
        <f>1/4*100</f>
        <v>25</v>
      </c>
      <c r="CV98">
        <f>F98/MAX(F85:F99)*100</f>
        <v>49.484536082474229</v>
      </c>
      <c r="CW98">
        <f>E98/MAX(E85:E99)*100</f>
        <v>35.342185903983662</v>
      </c>
      <c r="CX98">
        <f>D98/MAX(D85:D99)*100</f>
        <v>57.142857142857139</v>
      </c>
      <c r="CY98">
        <f t="shared" si="59"/>
        <v>47.323193043105015</v>
      </c>
      <c r="CZ98" t="str">
        <f t="shared" si="55"/>
        <v>E-P-</v>
      </c>
    </row>
    <row r="99" spans="1:104" x14ac:dyDescent="0.3">
      <c r="A99" s="1" t="s">
        <v>8</v>
      </c>
      <c r="B99" s="1" t="s">
        <v>5</v>
      </c>
      <c r="C99" s="1" t="s">
        <v>10</v>
      </c>
      <c r="D99" s="1">
        <v>7</v>
      </c>
      <c r="E99" s="1">
        <v>232</v>
      </c>
      <c r="F99" s="1">
        <v>68</v>
      </c>
      <c r="G99" s="1" t="s">
        <v>141</v>
      </c>
      <c r="H99" s="1" t="s">
        <v>269</v>
      </c>
      <c r="I99" s="1">
        <v>1</v>
      </c>
      <c r="J99" s="1">
        <v>50</v>
      </c>
      <c r="K99" s="1">
        <f>RANK(J99,J85:J99)</f>
        <v>13</v>
      </c>
      <c r="L99" s="1">
        <v>15</v>
      </c>
      <c r="M99" s="1">
        <v>1</v>
      </c>
      <c r="N99" s="1" t="s">
        <v>393</v>
      </c>
      <c r="O99" s="1" t="s">
        <v>393</v>
      </c>
      <c r="P99" s="1">
        <v>0</v>
      </c>
      <c r="Q99" s="1">
        <f t="shared" si="52"/>
        <v>-50</v>
      </c>
      <c r="R99" s="1">
        <v>15</v>
      </c>
      <c r="S99" s="1">
        <v>15</v>
      </c>
      <c r="T99" s="1">
        <f t="shared" si="53"/>
        <v>2</v>
      </c>
      <c r="U99" s="1">
        <v>0</v>
      </c>
      <c r="V99" t="s">
        <v>4</v>
      </c>
      <c r="W99" t="s">
        <v>4</v>
      </c>
      <c r="X99" s="1">
        <v>0</v>
      </c>
      <c r="Y99" s="1">
        <f t="shared" si="64"/>
        <v>0</v>
      </c>
      <c r="Z99" s="1">
        <v>15</v>
      </c>
      <c r="AA99" s="1">
        <v>15</v>
      </c>
      <c r="AB99" s="1">
        <f t="shared" si="65"/>
        <v>0</v>
      </c>
      <c r="AC99" s="1">
        <v>0</v>
      </c>
      <c r="AD99" t="s">
        <v>4</v>
      </c>
      <c r="AE99" t="s">
        <v>4</v>
      </c>
      <c r="AF99" s="1">
        <v>0</v>
      </c>
      <c r="AG99" s="1">
        <f t="shared" si="60"/>
        <v>0</v>
      </c>
      <c r="AH99" s="1">
        <v>15</v>
      </c>
      <c r="AI99" s="1">
        <v>15</v>
      </c>
      <c r="AJ99" s="1">
        <f t="shared" si="61"/>
        <v>0</v>
      </c>
      <c r="AK99" s="1">
        <v>0</v>
      </c>
      <c r="AL99" t="s">
        <v>4</v>
      </c>
      <c r="AM99" t="s">
        <v>4</v>
      </c>
      <c r="AN99" t="s">
        <v>4</v>
      </c>
      <c r="AO99" t="s">
        <v>4</v>
      </c>
      <c r="AP99" s="1" t="s">
        <v>4</v>
      </c>
      <c r="AQ99" s="1" t="s">
        <v>4</v>
      </c>
      <c r="AR99" t="s">
        <v>4</v>
      </c>
      <c r="AS99" t="s">
        <v>4</v>
      </c>
      <c r="AT99" s="1" t="s">
        <v>4</v>
      </c>
      <c r="AU99" s="1" t="s">
        <v>4</v>
      </c>
      <c r="AV99" t="s">
        <v>4</v>
      </c>
      <c r="AW99" t="s">
        <v>4</v>
      </c>
      <c r="AX99" s="1" t="s">
        <v>4</v>
      </c>
      <c r="AY99" s="1" t="s">
        <v>4</v>
      </c>
      <c r="AZ99" t="s">
        <v>4</v>
      </c>
      <c r="BA99" t="s">
        <v>4</v>
      </c>
      <c r="BB99" s="1" t="s">
        <v>4</v>
      </c>
      <c r="BC99" s="1" t="s">
        <v>4</v>
      </c>
      <c r="BD99" t="s">
        <v>4</v>
      </c>
      <c r="BE99" t="s">
        <v>4</v>
      </c>
      <c r="BF99" s="1" t="s">
        <v>4</v>
      </c>
      <c r="BG99" s="1" t="s">
        <v>4</v>
      </c>
      <c r="BH99" t="s">
        <v>4</v>
      </c>
      <c r="BI99" t="s">
        <v>4</v>
      </c>
      <c r="BJ99" s="1" t="s">
        <v>4</v>
      </c>
      <c r="BK99" s="1" t="s">
        <v>4</v>
      </c>
      <c r="BL99" t="s">
        <v>4</v>
      </c>
      <c r="BM99" t="s">
        <v>4</v>
      </c>
      <c r="BN99" s="1" t="s">
        <v>4</v>
      </c>
      <c r="BO99" s="1" t="s">
        <v>4</v>
      </c>
      <c r="BP99" t="s">
        <v>4</v>
      </c>
      <c r="BQ99" t="s">
        <v>4</v>
      </c>
      <c r="BR99" s="1" t="s">
        <v>4</v>
      </c>
      <c r="BS99" s="1" t="s">
        <v>4</v>
      </c>
      <c r="BT99" s="1" t="s">
        <v>4</v>
      </c>
      <c r="BU99" s="1" t="s">
        <v>4</v>
      </c>
      <c r="BV99" s="1" t="s">
        <v>4</v>
      </c>
      <c r="BW99" s="1" t="s">
        <v>4</v>
      </c>
      <c r="BX99" s="1" t="s">
        <v>4</v>
      </c>
      <c r="BY99" s="1" t="s">
        <v>4</v>
      </c>
      <c r="BZ99" s="1" t="s">
        <v>4</v>
      </c>
      <c r="CA99" s="1" t="s">
        <v>4</v>
      </c>
      <c r="CB99" s="1" t="s">
        <v>4</v>
      </c>
      <c r="CC99" s="1" t="s">
        <v>4</v>
      </c>
      <c r="CD99" s="1" t="s">
        <v>4</v>
      </c>
      <c r="CE99" s="1" t="s">
        <v>4</v>
      </c>
      <c r="CF99" s="1" t="s">
        <v>4</v>
      </c>
      <c r="CG99" s="1" t="s">
        <v>4</v>
      </c>
      <c r="CH99" s="1" t="s">
        <v>4</v>
      </c>
      <c r="CI99" s="1" t="s">
        <v>4</v>
      </c>
      <c r="CJ99" s="1" t="s">
        <v>4</v>
      </c>
      <c r="CK99" t="s">
        <v>4</v>
      </c>
      <c r="CL99" t="s">
        <v>4</v>
      </c>
      <c r="CM99" t="s">
        <v>4</v>
      </c>
      <c r="CN99" t="s">
        <v>4</v>
      </c>
      <c r="CO99" t="s">
        <v>4</v>
      </c>
      <c r="CP99" t="s">
        <v>4</v>
      </c>
      <c r="CQ99" t="s">
        <v>4</v>
      </c>
      <c r="CR99">
        <f t="shared" si="62"/>
        <v>12.5</v>
      </c>
      <c r="CS99">
        <f t="shared" si="63"/>
        <v>15</v>
      </c>
      <c r="CT99" s="1">
        <v>15</v>
      </c>
      <c r="CU99">
        <f>1/4*100</f>
        <v>25</v>
      </c>
      <c r="CV99">
        <f>F99/MAX(F85:F99)*100</f>
        <v>35.051546391752574</v>
      </c>
      <c r="CW99">
        <f>E99/MAX(E85:E99)*100</f>
        <v>23.697650663942799</v>
      </c>
      <c r="CX99">
        <f>D99/MAX(D85:D99)*100</f>
        <v>50</v>
      </c>
      <c r="CY99">
        <f t="shared" si="59"/>
        <v>36.249732351898459</v>
      </c>
      <c r="CZ99" t="str">
        <f t="shared" si="55"/>
        <v>E-P-</v>
      </c>
    </row>
    <row r="100" spans="1:104" x14ac:dyDescent="0.3">
      <c r="A100" s="1" t="s">
        <v>8</v>
      </c>
      <c r="B100" s="1" t="s">
        <v>5</v>
      </c>
      <c r="C100" s="1" t="s">
        <v>10</v>
      </c>
      <c r="D100" s="1">
        <v>27</v>
      </c>
      <c r="E100" s="1">
        <v>352</v>
      </c>
      <c r="F100" s="1">
        <v>152</v>
      </c>
      <c r="G100" s="1" t="s">
        <v>142</v>
      </c>
      <c r="H100" s="1" t="s">
        <v>270</v>
      </c>
      <c r="I100" s="1">
        <v>5</v>
      </c>
      <c r="J100" s="1">
        <v>100</v>
      </c>
      <c r="K100" s="1">
        <f>RANK(J100,J100:J107)</f>
        <v>1</v>
      </c>
      <c r="L100" s="1">
        <v>8</v>
      </c>
      <c r="M100" s="1">
        <v>2</v>
      </c>
      <c r="N100" s="1" t="s">
        <v>394</v>
      </c>
      <c r="O100" s="1" t="s">
        <v>494</v>
      </c>
      <c r="P100" s="1">
        <v>90</v>
      </c>
      <c r="Q100" s="1">
        <f t="shared" si="52"/>
        <v>-10</v>
      </c>
      <c r="R100" s="1">
        <f>RANK(P100,P100:P107)</f>
        <v>1</v>
      </c>
      <c r="S100" s="1">
        <v>8</v>
      </c>
      <c r="T100" s="1">
        <f t="shared" si="53"/>
        <v>0</v>
      </c>
      <c r="U100" s="1">
        <v>2</v>
      </c>
      <c r="V100" s="1" t="s">
        <v>1380</v>
      </c>
      <c r="W100" s="1" t="s">
        <v>1445</v>
      </c>
      <c r="X100" s="1">
        <v>90</v>
      </c>
      <c r="Y100" s="1">
        <f t="shared" si="64"/>
        <v>0</v>
      </c>
      <c r="Z100" s="1">
        <f>RANK(X100,X100:X107)</f>
        <v>1</v>
      </c>
      <c r="AA100" s="1">
        <v>8</v>
      </c>
      <c r="AB100" s="1">
        <f t="shared" si="65"/>
        <v>0</v>
      </c>
      <c r="AC100" s="1">
        <v>1</v>
      </c>
      <c r="AD100" s="1" t="s">
        <v>1288</v>
      </c>
      <c r="AE100" s="1" t="s">
        <v>1288</v>
      </c>
      <c r="AF100" s="1">
        <v>80</v>
      </c>
      <c r="AG100" s="1">
        <f t="shared" si="60"/>
        <v>-10</v>
      </c>
      <c r="AH100" s="1">
        <f>RANK(AF100,AF100:AF107)</f>
        <v>1</v>
      </c>
      <c r="AI100" s="1">
        <v>8</v>
      </c>
      <c r="AJ100" s="1">
        <f t="shared" si="61"/>
        <v>0</v>
      </c>
      <c r="AK100" s="1">
        <v>1</v>
      </c>
      <c r="AL100" s="1" t="s">
        <v>1108</v>
      </c>
      <c r="AM100" s="1" t="s">
        <v>1108</v>
      </c>
      <c r="AN100" t="s">
        <v>4</v>
      </c>
      <c r="AO100" t="s">
        <v>4</v>
      </c>
      <c r="AP100" s="1" t="s">
        <v>4</v>
      </c>
      <c r="AQ100" s="1" t="s">
        <v>4</v>
      </c>
      <c r="AR100" t="s">
        <v>4</v>
      </c>
      <c r="AS100" t="s">
        <v>4</v>
      </c>
      <c r="AT100" s="1" t="s">
        <v>4</v>
      </c>
      <c r="AU100" s="1" t="s">
        <v>4</v>
      </c>
      <c r="AV100" t="s">
        <v>4</v>
      </c>
      <c r="AW100" t="s">
        <v>4</v>
      </c>
      <c r="AX100" s="1" t="s">
        <v>4</v>
      </c>
      <c r="AY100" s="1" t="s">
        <v>4</v>
      </c>
      <c r="AZ100" t="s">
        <v>4</v>
      </c>
      <c r="BA100" t="s">
        <v>4</v>
      </c>
      <c r="BB100" s="1" t="s">
        <v>4</v>
      </c>
      <c r="BC100" s="1" t="s">
        <v>4</v>
      </c>
      <c r="BD100" t="s">
        <v>4</v>
      </c>
      <c r="BE100" t="s">
        <v>4</v>
      </c>
      <c r="BF100" s="1" t="s">
        <v>4</v>
      </c>
      <c r="BG100" s="1" t="s">
        <v>4</v>
      </c>
      <c r="BH100" t="s">
        <v>4</v>
      </c>
      <c r="BI100" t="s">
        <v>4</v>
      </c>
      <c r="BJ100" s="1" t="s">
        <v>4</v>
      </c>
      <c r="BK100" s="1" t="s">
        <v>4</v>
      </c>
      <c r="BL100" t="s">
        <v>4</v>
      </c>
      <c r="BM100" t="s">
        <v>4</v>
      </c>
      <c r="BN100" s="1" t="s">
        <v>4</v>
      </c>
      <c r="BO100" s="1" t="s">
        <v>4</v>
      </c>
      <c r="BP100" t="s">
        <v>4</v>
      </c>
      <c r="BQ100" t="s">
        <v>4</v>
      </c>
      <c r="BR100" s="1" t="s">
        <v>4</v>
      </c>
      <c r="BS100" s="1" t="s">
        <v>4</v>
      </c>
      <c r="BT100" s="1" t="s">
        <v>4</v>
      </c>
      <c r="BU100" s="1" t="s">
        <v>4</v>
      </c>
      <c r="BV100" s="1" t="s">
        <v>4</v>
      </c>
      <c r="BW100" s="1" t="s">
        <v>4</v>
      </c>
      <c r="BX100" s="1" t="s">
        <v>4</v>
      </c>
      <c r="BY100" s="1" t="s">
        <v>4</v>
      </c>
      <c r="BZ100" s="1" t="s">
        <v>4</v>
      </c>
      <c r="CA100" s="1" t="s">
        <v>4</v>
      </c>
      <c r="CB100" s="1" t="s">
        <v>4</v>
      </c>
      <c r="CC100" s="1" t="s">
        <v>4</v>
      </c>
      <c r="CD100" s="1" t="s">
        <v>4</v>
      </c>
      <c r="CE100" s="1" t="s">
        <v>4</v>
      </c>
      <c r="CF100" s="1" t="s">
        <v>4</v>
      </c>
      <c r="CG100" s="1" t="s">
        <v>4</v>
      </c>
      <c r="CH100" s="1" t="s">
        <v>4</v>
      </c>
      <c r="CI100" s="1" t="s">
        <v>4</v>
      </c>
      <c r="CJ100" s="1" t="s">
        <v>4</v>
      </c>
      <c r="CK100" t="s">
        <v>4</v>
      </c>
      <c r="CL100" t="s">
        <v>4</v>
      </c>
      <c r="CM100" t="s">
        <v>4</v>
      </c>
      <c r="CN100" t="s">
        <v>4</v>
      </c>
      <c r="CO100" t="s">
        <v>4</v>
      </c>
      <c r="CP100" t="s">
        <v>4</v>
      </c>
      <c r="CQ100" t="s">
        <v>4</v>
      </c>
      <c r="CR100">
        <f t="shared" si="62"/>
        <v>90</v>
      </c>
      <c r="CS100">
        <f t="shared" si="63"/>
        <v>1</v>
      </c>
      <c r="CT100" s="1">
        <v>8</v>
      </c>
      <c r="CU100">
        <f>4/4*100</f>
        <v>100</v>
      </c>
      <c r="CV100">
        <f>F100/MAX(F100:F107)*100</f>
        <v>74.876847290640399</v>
      </c>
      <c r="CW100">
        <f>E100/MAX(E100:E107)*100</f>
        <v>40.459770114942529</v>
      </c>
      <c r="CX100">
        <f>D100/MAX(D100:D107)*100</f>
        <v>100</v>
      </c>
      <c r="CY100">
        <f t="shared" si="59"/>
        <v>71.778872468527638</v>
      </c>
      <c r="CZ100" t="str">
        <f t="shared" si="55"/>
        <v>E+P+</v>
      </c>
    </row>
    <row r="101" spans="1:104" x14ac:dyDescent="0.3">
      <c r="A101" s="1" t="s">
        <v>8</v>
      </c>
      <c r="B101" s="1" t="s">
        <v>5</v>
      </c>
      <c r="C101" s="1" t="s">
        <v>10</v>
      </c>
      <c r="D101" s="1">
        <v>21</v>
      </c>
      <c r="E101" s="1">
        <v>294</v>
      </c>
      <c r="F101" s="1">
        <v>119</v>
      </c>
      <c r="G101" s="1" t="s">
        <v>143</v>
      </c>
      <c r="H101" s="1" t="s">
        <v>271</v>
      </c>
      <c r="I101" s="1">
        <v>1</v>
      </c>
      <c r="J101" s="1">
        <v>66.67</v>
      </c>
      <c r="K101" s="1">
        <f>RANK(J101,J100:J107)</f>
        <v>7</v>
      </c>
      <c r="L101" s="1">
        <v>8</v>
      </c>
      <c r="M101" s="1">
        <v>1</v>
      </c>
      <c r="N101" s="1" t="s">
        <v>395</v>
      </c>
      <c r="O101" s="1" t="s">
        <v>395</v>
      </c>
      <c r="P101" s="1">
        <v>0</v>
      </c>
      <c r="Q101" s="1">
        <f t="shared" si="52"/>
        <v>-66.67</v>
      </c>
      <c r="R101" s="1">
        <v>8</v>
      </c>
      <c r="S101" s="1">
        <v>8</v>
      </c>
      <c r="T101" s="1">
        <f t="shared" si="53"/>
        <v>1</v>
      </c>
      <c r="U101" s="1">
        <v>0</v>
      </c>
      <c r="V101" s="1" t="s">
        <v>4</v>
      </c>
      <c r="W101" s="1" t="s">
        <v>4</v>
      </c>
      <c r="X101" s="1">
        <v>0</v>
      </c>
      <c r="Y101" s="1">
        <f t="shared" si="64"/>
        <v>0</v>
      </c>
      <c r="Z101" s="1">
        <v>8</v>
      </c>
      <c r="AA101" s="1">
        <v>8</v>
      </c>
      <c r="AB101" s="1">
        <f t="shared" si="65"/>
        <v>0</v>
      </c>
      <c r="AC101" s="1">
        <v>0</v>
      </c>
      <c r="AD101" s="1" t="s">
        <v>4</v>
      </c>
      <c r="AE101" s="1" t="s">
        <v>4</v>
      </c>
      <c r="AF101" s="1">
        <v>0</v>
      </c>
      <c r="AG101" s="1">
        <f t="shared" si="60"/>
        <v>0</v>
      </c>
      <c r="AH101" s="1">
        <v>8</v>
      </c>
      <c r="AI101" s="1">
        <v>8</v>
      </c>
      <c r="AJ101" s="1">
        <f t="shared" si="61"/>
        <v>0</v>
      </c>
      <c r="AK101" s="1">
        <v>0</v>
      </c>
      <c r="AL101" s="1" t="s">
        <v>4</v>
      </c>
      <c r="AM101" s="1" t="s">
        <v>4</v>
      </c>
      <c r="AN101" t="s">
        <v>4</v>
      </c>
      <c r="AO101" t="s">
        <v>4</v>
      </c>
      <c r="AP101" s="1" t="s">
        <v>4</v>
      </c>
      <c r="AQ101" s="1" t="s">
        <v>4</v>
      </c>
      <c r="AR101" t="s">
        <v>4</v>
      </c>
      <c r="AS101" t="s">
        <v>4</v>
      </c>
      <c r="AT101" s="1" t="s">
        <v>4</v>
      </c>
      <c r="AU101" s="1" t="s">
        <v>4</v>
      </c>
      <c r="AV101" t="s">
        <v>4</v>
      </c>
      <c r="AW101" t="s">
        <v>4</v>
      </c>
      <c r="AX101" s="1" t="s">
        <v>4</v>
      </c>
      <c r="AY101" s="1" t="s">
        <v>4</v>
      </c>
      <c r="AZ101" t="s">
        <v>4</v>
      </c>
      <c r="BA101" t="s">
        <v>4</v>
      </c>
      <c r="BB101" s="1" t="s">
        <v>4</v>
      </c>
      <c r="BC101" s="1" t="s">
        <v>4</v>
      </c>
      <c r="BD101" t="s">
        <v>4</v>
      </c>
      <c r="BE101" t="s">
        <v>4</v>
      </c>
      <c r="BF101" s="1" t="s">
        <v>4</v>
      </c>
      <c r="BG101" s="1" t="s">
        <v>4</v>
      </c>
      <c r="BH101" t="s">
        <v>4</v>
      </c>
      <c r="BI101" t="s">
        <v>4</v>
      </c>
      <c r="BJ101" s="1" t="s">
        <v>4</v>
      </c>
      <c r="BK101" s="1" t="s">
        <v>4</v>
      </c>
      <c r="BL101" t="s">
        <v>4</v>
      </c>
      <c r="BM101" t="s">
        <v>4</v>
      </c>
      <c r="BN101" s="1" t="s">
        <v>4</v>
      </c>
      <c r="BO101" s="1" t="s">
        <v>4</v>
      </c>
      <c r="BP101" t="s">
        <v>4</v>
      </c>
      <c r="BQ101" t="s">
        <v>4</v>
      </c>
      <c r="BR101" s="1" t="s">
        <v>4</v>
      </c>
      <c r="BS101" s="1" t="s">
        <v>4</v>
      </c>
      <c r="BT101" s="1" t="s">
        <v>4</v>
      </c>
      <c r="BU101" s="1" t="s">
        <v>4</v>
      </c>
      <c r="BV101" s="1" t="s">
        <v>4</v>
      </c>
      <c r="BW101" s="1" t="s">
        <v>4</v>
      </c>
      <c r="BX101" s="1" t="s">
        <v>4</v>
      </c>
      <c r="BY101" s="1" t="s">
        <v>4</v>
      </c>
      <c r="BZ101" s="1" t="s">
        <v>4</v>
      </c>
      <c r="CA101" s="1" t="s">
        <v>4</v>
      </c>
      <c r="CB101" s="1" t="s">
        <v>4</v>
      </c>
      <c r="CC101" s="1" t="s">
        <v>4</v>
      </c>
      <c r="CD101" s="1" t="s">
        <v>4</v>
      </c>
      <c r="CE101" s="1" t="s">
        <v>4</v>
      </c>
      <c r="CF101" s="1" t="s">
        <v>4</v>
      </c>
      <c r="CG101" s="1" t="s">
        <v>4</v>
      </c>
      <c r="CH101" s="1" t="s">
        <v>4</v>
      </c>
      <c r="CI101" s="1" t="s">
        <v>4</v>
      </c>
      <c r="CJ101" s="1" t="s">
        <v>4</v>
      </c>
      <c r="CK101" t="s">
        <v>4</v>
      </c>
      <c r="CL101" t="s">
        <v>4</v>
      </c>
      <c r="CM101" t="s">
        <v>4</v>
      </c>
      <c r="CN101" t="s">
        <v>4</v>
      </c>
      <c r="CO101" t="s">
        <v>4</v>
      </c>
      <c r="CP101" t="s">
        <v>4</v>
      </c>
      <c r="CQ101" t="s">
        <v>4</v>
      </c>
      <c r="CR101">
        <f t="shared" si="62"/>
        <v>16.6675</v>
      </c>
      <c r="CS101">
        <f t="shared" si="63"/>
        <v>8</v>
      </c>
      <c r="CT101" s="1">
        <v>8</v>
      </c>
      <c r="CU101">
        <f>1/4*100</f>
        <v>25</v>
      </c>
      <c r="CV101">
        <f>F101/MAX(F100:F107)*100</f>
        <v>58.620689655172406</v>
      </c>
      <c r="CW101">
        <f>E101/MAX(E100:E107)*100</f>
        <v>33.793103448275865</v>
      </c>
      <c r="CX101">
        <f>D101/MAX(D100:D107)*100</f>
        <v>77.777777777777786</v>
      </c>
      <c r="CY101">
        <f t="shared" si="59"/>
        <v>56.73052362707535</v>
      </c>
      <c r="CZ101" t="str">
        <f t="shared" si="55"/>
        <v>E+P-</v>
      </c>
    </row>
    <row r="102" spans="1:104" x14ac:dyDescent="0.3">
      <c r="A102" s="1" t="s">
        <v>8</v>
      </c>
      <c r="B102" s="1" t="s">
        <v>5</v>
      </c>
      <c r="C102" s="1" t="s">
        <v>10</v>
      </c>
      <c r="D102" s="1">
        <v>13</v>
      </c>
      <c r="E102" s="1">
        <v>148</v>
      </c>
      <c r="F102" s="1">
        <v>144</v>
      </c>
      <c r="G102" s="1" t="s">
        <v>144</v>
      </c>
      <c r="H102" s="1" t="s">
        <v>272</v>
      </c>
      <c r="I102" s="1">
        <v>3</v>
      </c>
      <c r="J102" s="1">
        <v>83.33</v>
      </c>
      <c r="K102" s="1">
        <f>RANK(J102,J100:J107)</f>
        <v>4</v>
      </c>
      <c r="L102" s="1">
        <v>8</v>
      </c>
      <c r="M102" s="1">
        <v>1</v>
      </c>
      <c r="N102" s="1" t="s">
        <v>396</v>
      </c>
      <c r="O102" s="1" t="s">
        <v>396</v>
      </c>
      <c r="P102" s="1">
        <v>80</v>
      </c>
      <c r="Q102" s="1">
        <f t="shared" si="52"/>
        <v>-3.3299999999999983</v>
      </c>
      <c r="R102" s="1">
        <f>RANK(P102,P100:P107)</f>
        <v>2</v>
      </c>
      <c r="S102" s="1">
        <v>8</v>
      </c>
      <c r="T102" s="1">
        <f t="shared" si="53"/>
        <v>-2</v>
      </c>
      <c r="U102" s="1">
        <v>1</v>
      </c>
      <c r="V102" s="1" t="s">
        <v>1381</v>
      </c>
      <c r="W102" s="1" t="s">
        <v>1381</v>
      </c>
      <c r="X102" s="1">
        <v>75</v>
      </c>
      <c r="Y102" s="1">
        <f t="shared" si="64"/>
        <v>-5</v>
      </c>
      <c r="Z102" s="1">
        <f>RANK(X102,X100:X107)</f>
        <v>4</v>
      </c>
      <c r="AA102" s="1">
        <v>8</v>
      </c>
      <c r="AB102" s="1">
        <f t="shared" si="65"/>
        <v>2</v>
      </c>
      <c r="AC102" s="1">
        <v>1</v>
      </c>
      <c r="AD102" s="1" t="s">
        <v>1228</v>
      </c>
      <c r="AE102" s="1" t="s">
        <v>1228</v>
      </c>
      <c r="AF102" s="1">
        <v>0</v>
      </c>
      <c r="AG102" s="1">
        <f t="shared" si="60"/>
        <v>-75</v>
      </c>
      <c r="AH102" s="1">
        <v>8</v>
      </c>
      <c r="AI102" s="1">
        <v>8</v>
      </c>
      <c r="AJ102" s="1">
        <f t="shared" si="61"/>
        <v>4</v>
      </c>
      <c r="AK102" s="1">
        <v>0</v>
      </c>
      <c r="AL102" s="1" t="s">
        <v>4</v>
      </c>
      <c r="AM102" s="1" t="s">
        <v>4</v>
      </c>
      <c r="AN102" t="s">
        <v>4</v>
      </c>
      <c r="AO102" t="s">
        <v>4</v>
      </c>
      <c r="AP102" s="1" t="s">
        <v>4</v>
      </c>
      <c r="AQ102" s="1" t="s">
        <v>4</v>
      </c>
      <c r="AR102" t="s">
        <v>4</v>
      </c>
      <c r="AS102" t="s">
        <v>4</v>
      </c>
      <c r="AT102" s="1" t="s">
        <v>4</v>
      </c>
      <c r="AU102" s="1" t="s">
        <v>4</v>
      </c>
      <c r="AV102" t="s">
        <v>4</v>
      </c>
      <c r="AW102" t="s">
        <v>4</v>
      </c>
      <c r="AX102" s="1" t="s">
        <v>4</v>
      </c>
      <c r="AY102" s="1" t="s">
        <v>4</v>
      </c>
      <c r="AZ102" t="s">
        <v>4</v>
      </c>
      <c r="BA102" t="s">
        <v>4</v>
      </c>
      <c r="BB102" s="1" t="s">
        <v>4</v>
      </c>
      <c r="BC102" s="1" t="s">
        <v>4</v>
      </c>
      <c r="BD102" t="s">
        <v>4</v>
      </c>
      <c r="BE102" t="s">
        <v>4</v>
      </c>
      <c r="BF102" s="1" t="s">
        <v>4</v>
      </c>
      <c r="BG102" s="1" t="s">
        <v>4</v>
      </c>
      <c r="BH102" t="s">
        <v>4</v>
      </c>
      <c r="BI102" t="s">
        <v>4</v>
      </c>
      <c r="BJ102" s="1" t="s">
        <v>4</v>
      </c>
      <c r="BK102" s="1" t="s">
        <v>4</v>
      </c>
      <c r="BL102" t="s">
        <v>4</v>
      </c>
      <c r="BM102" t="s">
        <v>4</v>
      </c>
      <c r="BN102" s="1" t="s">
        <v>4</v>
      </c>
      <c r="BO102" s="1" t="s">
        <v>4</v>
      </c>
      <c r="BP102" t="s">
        <v>4</v>
      </c>
      <c r="BQ102" t="s">
        <v>4</v>
      </c>
      <c r="BR102" s="1" t="s">
        <v>4</v>
      </c>
      <c r="BS102" s="1" t="s">
        <v>4</v>
      </c>
      <c r="BT102" s="1" t="s">
        <v>4</v>
      </c>
      <c r="BU102" s="1" t="s">
        <v>4</v>
      </c>
      <c r="BV102" s="1" t="s">
        <v>4</v>
      </c>
      <c r="BW102" s="1" t="s">
        <v>4</v>
      </c>
      <c r="BX102" s="1" t="s">
        <v>4</v>
      </c>
      <c r="BY102" s="1" t="s">
        <v>4</v>
      </c>
      <c r="BZ102" s="1" t="s">
        <v>4</v>
      </c>
      <c r="CA102" s="1" t="s">
        <v>4</v>
      </c>
      <c r="CB102" s="1" t="s">
        <v>4</v>
      </c>
      <c r="CC102" s="1" t="s">
        <v>4</v>
      </c>
      <c r="CD102" s="1" t="s">
        <v>4</v>
      </c>
      <c r="CE102" s="1" t="s">
        <v>4</v>
      </c>
      <c r="CF102" s="1" t="s">
        <v>4</v>
      </c>
      <c r="CG102" s="1" t="s">
        <v>4</v>
      </c>
      <c r="CH102" s="1" t="s">
        <v>4</v>
      </c>
      <c r="CI102" s="1" t="s">
        <v>4</v>
      </c>
      <c r="CJ102" s="1" t="s">
        <v>4</v>
      </c>
      <c r="CK102" t="s">
        <v>4</v>
      </c>
      <c r="CL102" t="s">
        <v>4</v>
      </c>
      <c r="CM102" t="s">
        <v>4</v>
      </c>
      <c r="CN102" t="s">
        <v>4</v>
      </c>
      <c r="CO102" t="s">
        <v>4</v>
      </c>
      <c r="CP102" t="s">
        <v>4</v>
      </c>
      <c r="CQ102" t="s">
        <v>4</v>
      </c>
      <c r="CR102">
        <f t="shared" si="62"/>
        <v>59.582499999999996</v>
      </c>
      <c r="CS102">
        <f t="shared" si="63"/>
        <v>5</v>
      </c>
      <c r="CT102" s="1">
        <v>8</v>
      </c>
      <c r="CU102">
        <f>3/4*100</f>
        <v>75</v>
      </c>
      <c r="CV102">
        <f>F102/MAX(F100:F107)*100</f>
        <v>70.935960591133011</v>
      </c>
      <c r="CW102">
        <f>E102/MAX(E100:E107)*100</f>
        <v>17.011494252873565</v>
      </c>
      <c r="CX102">
        <f>D102/MAX(D100:D107)*100</f>
        <v>48.148148148148145</v>
      </c>
      <c r="CY102">
        <f t="shared" si="59"/>
        <v>45.365200997384903</v>
      </c>
      <c r="CZ102" t="str">
        <f t="shared" si="55"/>
        <v>E-P+</v>
      </c>
    </row>
    <row r="103" spans="1:104" x14ac:dyDescent="0.3">
      <c r="A103" s="1" t="s">
        <v>8</v>
      </c>
      <c r="B103" s="1" t="s">
        <v>5</v>
      </c>
      <c r="C103" s="1" t="s">
        <v>10</v>
      </c>
      <c r="D103" s="1">
        <v>23</v>
      </c>
      <c r="E103" s="1">
        <v>870</v>
      </c>
      <c r="F103" s="1">
        <v>203</v>
      </c>
      <c r="G103" s="1" t="s">
        <v>145</v>
      </c>
      <c r="H103" s="1" t="s">
        <v>273</v>
      </c>
      <c r="I103" s="1">
        <v>3</v>
      </c>
      <c r="J103" s="1">
        <v>83.33</v>
      </c>
      <c r="K103" s="1">
        <f>RANK(J103,J100:J107)</f>
        <v>4</v>
      </c>
      <c r="L103" s="1">
        <v>8</v>
      </c>
      <c r="M103" s="1">
        <v>1</v>
      </c>
      <c r="N103" s="1" t="s">
        <v>397</v>
      </c>
      <c r="O103" s="1" t="s">
        <v>397</v>
      </c>
      <c r="P103" s="1">
        <v>70</v>
      </c>
      <c r="Q103" s="1">
        <f t="shared" si="52"/>
        <v>-13.329999999999998</v>
      </c>
      <c r="R103" s="1">
        <f>RANK(P103,P100:P107)</f>
        <v>5</v>
      </c>
      <c r="S103" s="1">
        <v>8</v>
      </c>
      <c r="T103" s="1">
        <f t="shared" si="53"/>
        <v>1</v>
      </c>
      <c r="U103" s="1">
        <v>1</v>
      </c>
      <c r="V103" s="1" t="s">
        <v>1382</v>
      </c>
      <c r="W103" s="1" t="s">
        <v>1382</v>
      </c>
      <c r="X103" s="1">
        <v>85</v>
      </c>
      <c r="Y103" s="1">
        <f t="shared" si="64"/>
        <v>15</v>
      </c>
      <c r="Z103" s="1">
        <f>RANK(X103,X100:X107)</f>
        <v>3</v>
      </c>
      <c r="AA103" s="1">
        <v>8</v>
      </c>
      <c r="AB103" s="1">
        <f t="shared" si="65"/>
        <v>-2</v>
      </c>
      <c r="AC103" s="1">
        <v>1</v>
      </c>
      <c r="AD103" s="1" t="s">
        <v>1229</v>
      </c>
      <c r="AE103" s="1" t="s">
        <v>1229</v>
      </c>
      <c r="AF103" s="1">
        <v>0</v>
      </c>
      <c r="AG103" s="1">
        <f t="shared" si="60"/>
        <v>-85</v>
      </c>
      <c r="AH103" s="1">
        <v>8</v>
      </c>
      <c r="AI103" s="1">
        <v>8</v>
      </c>
      <c r="AJ103" s="1">
        <f t="shared" si="61"/>
        <v>5</v>
      </c>
      <c r="AK103" s="1">
        <v>0</v>
      </c>
      <c r="AL103" s="1" t="s">
        <v>4</v>
      </c>
      <c r="AM103" s="1" t="s">
        <v>4</v>
      </c>
      <c r="AN103" t="s">
        <v>4</v>
      </c>
      <c r="AO103" t="s">
        <v>4</v>
      </c>
      <c r="AP103" s="1" t="s">
        <v>4</v>
      </c>
      <c r="AQ103" s="1" t="s">
        <v>4</v>
      </c>
      <c r="AR103" t="s">
        <v>4</v>
      </c>
      <c r="AS103" t="s">
        <v>4</v>
      </c>
      <c r="AT103" s="1" t="s">
        <v>4</v>
      </c>
      <c r="AU103" s="1" t="s">
        <v>4</v>
      </c>
      <c r="AV103" t="s">
        <v>4</v>
      </c>
      <c r="AW103" t="s">
        <v>4</v>
      </c>
      <c r="AX103" s="1" t="s">
        <v>4</v>
      </c>
      <c r="AY103" s="1" t="s">
        <v>4</v>
      </c>
      <c r="AZ103" t="s">
        <v>4</v>
      </c>
      <c r="BA103" t="s">
        <v>4</v>
      </c>
      <c r="BB103" s="1" t="s">
        <v>4</v>
      </c>
      <c r="BC103" s="1" t="s">
        <v>4</v>
      </c>
      <c r="BD103" t="s">
        <v>4</v>
      </c>
      <c r="BE103" t="s">
        <v>4</v>
      </c>
      <c r="BF103" s="1" t="s">
        <v>4</v>
      </c>
      <c r="BG103" s="1" t="s">
        <v>4</v>
      </c>
      <c r="BH103" t="s">
        <v>4</v>
      </c>
      <c r="BI103" t="s">
        <v>4</v>
      </c>
      <c r="BJ103" s="1" t="s">
        <v>4</v>
      </c>
      <c r="BK103" s="1" t="s">
        <v>4</v>
      </c>
      <c r="BL103" t="s">
        <v>4</v>
      </c>
      <c r="BM103" t="s">
        <v>4</v>
      </c>
      <c r="BN103" s="1" t="s">
        <v>4</v>
      </c>
      <c r="BO103" s="1" t="s">
        <v>4</v>
      </c>
      <c r="BP103" t="s">
        <v>4</v>
      </c>
      <c r="BQ103" t="s">
        <v>4</v>
      </c>
      <c r="BR103" s="1" t="s">
        <v>4</v>
      </c>
      <c r="BS103" s="1" t="s">
        <v>4</v>
      </c>
      <c r="BT103" s="1" t="s">
        <v>4</v>
      </c>
      <c r="BU103" s="1" t="s">
        <v>4</v>
      </c>
      <c r="BV103" s="1" t="s">
        <v>4</v>
      </c>
      <c r="BW103" s="1" t="s">
        <v>4</v>
      </c>
      <c r="BX103" s="1" t="s">
        <v>4</v>
      </c>
      <c r="BY103" s="1" t="s">
        <v>4</v>
      </c>
      <c r="BZ103" s="1" t="s">
        <v>4</v>
      </c>
      <c r="CA103" s="1" t="s">
        <v>4</v>
      </c>
      <c r="CB103" s="1" t="s">
        <v>4</v>
      </c>
      <c r="CC103" s="1" t="s">
        <v>4</v>
      </c>
      <c r="CD103" s="1" t="s">
        <v>4</v>
      </c>
      <c r="CE103" s="1" t="s">
        <v>4</v>
      </c>
      <c r="CF103" s="1" t="s">
        <v>4</v>
      </c>
      <c r="CG103" s="1" t="s">
        <v>4</v>
      </c>
      <c r="CH103" s="1" t="s">
        <v>4</v>
      </c>
      <c r="CI103" s="1" t="s">
        <v>4</v>
      </c>
      <c r="CJ103" s="1" t="s">
        <v>4</v>
      </c>
      <c r="CK103" t="s">
        <v>4</v>
      </c>
      <c r="CL103" t="s">
        <v>4</v>
      </c>
      <c r="CM103" t="s">
        <v>4</v>
      </c>
      <c r="CN103" t="s">
        <v>4</v>
      </c>
      <c r="CO103" t="s">
        <v>4</v>
      </c>
      <c r="CP103" t="s">
        <v>4</v>
      </c>
      <c r="CQ103" t="s">
        <v>4</v>
      </c>
      <c r="CR103">
        <f t="shared" si="62"/>
        <v>59.582499999999996</v>
      </c>
      <c r="CS103">
        <f t="shared" si="63"/>
        <v>5</v>
      </c>
      <c r="CT103" s="1">
        <v>8</v>
      </c>
      <c r="CU103">
        <f>3/4*100</f>
        <v>75</v>
      </c>
      <c r="CV103">
        <f>F103/MAX(F100:F107)*100</f>
        <v>100</v>
      </c>
      <c r="CW103">
        <f>E103/MAX(E100:E107)*100</f>
        <v>100</v>
      </c>
      <c r="CX103">
        <f>D103/MAX(D100:D107)*100</f>
        <v>85.18518518518519</v>
      </c>
      <c r="CY103">
        <f t="shared" si="59"/>
        <v>95.061728395061735</v>
      </c>
      <c r="CZ103" t="str">
        <f t="shared" si="55"/>
        <v>E+P+</v>
      </c>
    </row>
    <row r="104" spans="1:104" x14ac:dyDescent="0.3">
      <c r="A104" s="1" t="s">
        <v>8</v>
      </c>
      <c r="B104" s="1" t="s">
        <v>5</v>
      </c>
      <c r="C104" s="1" t="s">
        <v>10</v>
      </c>
      <c r="D104" s="1">
        <v>22</v>
      </c>
      <c r="E104" s="1">
        <v>138</v>
      </c>
      <c r="F104" s="1">
        <v>158</v>
      </c>
      <c r="G104" s="1" t="s">
        <v>146</v>
      </c>
      <c r="H104" s="1" t="s">
        <v>274</v>
      </c>
      <c r="I104" s="1">
        <v>9</v>
      </c>
      <c r="J104" s="1">
        <v>100</v>
      </c>
      <c r="K104" s="1">
        <f>RANK(J104,J100:J107)</f>
        <v>1</v>
      </c>
      <c r="L104" s="1">
        <v>8</v>
      </c>
      <c r="M104" s="1">
        <v>3</v>
      </c>
      <c r="N104" s="1" t="s">
        <v>398</v>
      </c>
      <c r="O104" s="1" t="s">
        <v>495</v>
      </c>
      <c r="P104" s="1">
        <v>80</v>
      </c>
      <c r="Q104" s="1">
        <f t="shared" si="52"/>
        <v>-20</v>
      </c>
      <c r="R104" s="1">
        <f>RANK(P104,P100:P107)</f>
        <v>2</v>
      </c>
      <c r="S104" s="1">
        <v>8</v>
      </c>
      <c r="T104" s="1">
        <f t="shared" si="53"/>
        <v>1</v>
      </c>
      <c r="U104" s="1">
        <v>5</v>
      </c>
      <c r="V104" s="1" t="s">
        <v>1383</v>
      </c>
      <c r="W104" s="1" t="s">
        <v>1446</v>
      </c>
      <c r="X104" s="1">
        <v>65</v>
      </c>
      <c r="Y104" s="1">
        <f t="shared" si="64"/>
        <v>-15</v>
      </c>
      <c r="Z104" s="1">
        <f>RANK(X104,X100:X107)</f>
        <v>5</v>
      </c>
      <c r="AA104" s="1">
        <v>8</v>
      </c>
      <c r="AB104" s="1">
        <f t="shared" si="65"/>
        <v>3</v>
      </c>
      <c r="AC104" s="1">
        <v>1</v>
      </c>
      <c r="AD104" s="1" t="s">
        <v>1230</v>
      </c>
      <c r="AE104" s="1" t="s">
        <v>1230</v>
      </c>
      <c r="AF104" s="1">
        <v>0</v>
      </c>
      <c r="AG104" s="1">
        <f t="shared" si="60"/>
        <v>-65</v>
      </c>
      <c r="AH104" s="1">
        <v>8</v>
      </c>
      <c r="AI104" s="1">
        <v>8</v>
      </c>
      <c r="AJ104" s="1">
        <f t="shared" si="61"/>
        <v>3</v>
      </c>
      <c r="AK104" s="1">
        <v>0</v>
      </c>
      <c r="AL104" s="1" t="s">
        <v>4</v>
      </c>
      <c r="AM104" s="1" t="s">
        <v>4</v>
      </c>
      <c r="AN104" t="s">
        <v>4</v>
      </c>
      <c r="AO104" t="s">
        <v>4</v>
      </c>
      <c r="AP104" s="1" t="s">
        <v>4</v>
      </c>
      <c r="AQ104" s="1" t="s">
        <v>4</v>
      </c>
      <c r="AR104" t="s">
        <v>4</v>
      </c>
      <c r="AS104" t="s">
        <v>4</v>
      </c>
      <c r="AT104" s="1" t="s">
        <v>4</v>
      </c>
      <c r="AU104" s="1" t="s">
        <v>4</v>
      </c>
      <c r="AV104" t="s">
        <v>4</v>
      </c>
      <c r="AW104" t="s">
        <v>4</v>
      </c>
      <c r="AX104" s="1" t="s">
        <v>4</v>
      </c>
      <c r="AY104" s="1" t="s">
        <v>4</v>
      </c>
      <c r="AZ104" t="s">
        <v>4</v>
      </c>
      <c r="BA104" t="s">
        <v>4</v>
      </c>
      <c r="BB104" s="1" t="s">
        <v>4</v>
      </c>
      <c r="BC104" s="1" t="s">
        <v>4</v>
      </c>
      <c r="BD104" t="s">
        <v>4</v>
      </c>
      <c r="BE104" t="s">
        <v>4</v>
      </c>
      <c r="BF104" s="1" t="s">
        <v>4</v>
      </c>
      <c r="BG104" s="1" t="s">
        <v>4</v>
      </c>
      <c r="BH104" t="s">
        <v>4</v>
      </c>
      <c r="BI104" t="s">
        <v>4</v>
      </c>
      <c r="BJ104" s="1" t="s">
        <v>4</v>
      </c>
      <c r="BK104" s="1" t="s">
        <v>4</v>
      </c>
      <c r="BL104" t="s">
        <v>4</v>
      </c>
      <c r="BM104" t="s">
        <v>4</v>
      </c>
      <c r="BN104" s="1" t="s">
        <v>4</v>
      </c>
      <c r="BO104" s="1" t="s">
        <v>4</v>
      </c>
      <c r="BP104" t="s">
        <v>4</v>
      </c>
      <c r="BQ104" t="s">
        <v>4</v>
      </c>
      <c r="BR104" s="1" t="s">
        <v>4</v>
      </c>
      <c r="BS104" s="1" t="s">
        <v>4</v>
      </c>
      <c r="BT104" s="1" t="s">
        <v>4</v>
      </c>
      <c r="BU104" s="1" t="s">
        <v>4</v>
      </c>
      <c r="BV104" s="1" t="s">
        <v>4</v>
      </c>
      <c r="BW104" s="1" t="s">
        <v>4</v>
      </c>
      <c r="BX104" s="1" t="s">
        <v>4</v>
      </c>
      <c r="BY104" s="1" t="s">
        <v>4</v>
      </c>
      <c r="BZ104" s="1" t="s">
        <v>4</v>
      </c>
      <c r="CA104" s="1" t="s">
        <v>4</v>
      </c>
      <c r="CB104" s="1" t="s">
        <v>4</v>
      </c>
      <c r="CC104" s="1" t="s">
        <v>4</v>
      </c>
      <c r="CD104" s="1" t="s">
        <v>4</v>
      </c>
      <c r="CE104" s="1" t="s">
        <v>4</v>
      </c>
      <c r="CF104" s="1" t="s">
        <v>4</v>
      </c>
      <c r="CG104" s="1" t="s">
        <v>4</v>
      </c>
      <c r="CH104" s="1" t="s">
        <v>4</v>
      </c>
      <c r="CI104" s="1" t="s">
        <v>4</v>
      </c>
      <c r="CJ104" s="1" t="s">
        <v>4</v>
      </c>
      <c r="CK104" t="s">
        <v>4</v>
      </c>
      <c r="CL104" t="s">
        <v>4</v>
      </c>
      <c r="CM104" t="s">
        <v>4</v>
      </c>
      <c r="CN104" t="s">
        <v>4</v>
      </c>
      <c r="CO104" t="s">
        <v>4</v>
      </c>
      <c r="CP104" t="s">
        <v>4</v>
      </c>
      <c r="CQ104" t="s">
        <v>4</v>
      </c>
      <c r="CR104">
        <f t="shared" si="62"/>
        <v>61.25</v>
      </c>
      <c r="CS104">
        <f t="shared" si="63"/>
        <v>4</v>
      </c>
      <c r="CT104" s="1">
        <v>8</v>
      </c>
      <c r="CU104">
        <f>3/4*100</f>
        <v>75</v>
      </c>
      <c r="CV104">
        <f>F104/MAX(F100:F107)*100</f>
        <v>77.832512315270947</v>
      </c>
      <c r="CW104">
        <f>E104/MAX(E100:E107)*100</f>
        <v>15.862068965517242</v>
      </c>
      <c r="CX104">
        <f>D104/MAX(D100:D107)*100</f>
        <v>81.481481481481481</v>
      </c>
      <c r="CY104">
        <f t="shared" si="59"/>
        <v>58.392020920756558</v>
      </c>
      <c r="CZ104" t="str">
        <f t="shared" si="55"/>
        <v>E+P+</v>
      </c>
    </row>
    <row r="105" spans="1:104" x14ac:dyDescent="0.3">
      <c r="A105" s="1" t="s">
        <v>8</v>
      </c>
      <c r="B105" s="1" t="s">
        <v>5</v>
      </c>
      <c r="C105" s="1" t="s">
        <v>10</v>
      </c>
      <c r="D105" s="1">
        <v>20</v>
      </c>
      <c r="E105" s="1">
        <v>160</v>
      </c>
      <c r="F105" s="1">
        <v>124</v>
      </c>
      <c r="G105" s="1" t="s">
        <v>147</v>
      </c>
      <c r="H105" s="1" t="s">
        <v>275</v>
      </c>
      <c r="I105" s="1">
        <v>3</v>
      </c>
      <c r="J105" s="1">
        <v>100</v>
      </c>
      <c r="K105" s="1">
        <f>RANK(J105,J100:J107)</f>
        <v>1</v>
      </c>
      <c r="L105" s="1">
        <v>8</v>
      </c>
      <c r="M105" s="1">
        <v>2</v>
      </c>
      <c r="N105" s="1" t="s">
        <v>399</v>
      </c>
      <c r="O105" s="1" t="s">
        <v>496</v>
      </c>
      <c r="P105" s="1">
        <v>50</v>
      </c>
      <c r="Q105" s="1">
        <f t="shared" si="52"/>
        <v>-50</v>
      </c>
      <c r="R105" s="1">
        <f>RANK(P105,P100:P107)</f>
        <v>6</v>
      </c>
      <c r="S105" s="1">
        <v>8</v>
      </c>
      <c r="T105" s="1">
        <f t="shared" si="53"/>
        <v>5</v>
      </c>
      <c r="U105" s="1">
        <v>1</v>
      </c>
      <c r="V105" s="1" t="s">
        <v>1384</v>
      </c>
      <c r="W105" s="1" t="s">
        <v>1384</v>
      </c>
      <c r="X105" s="1">
        <v>0</v>
      </c>
      <c r="Y105" s="1">
        <f t="shared" si="64"/>
        <v>-50</v>
      </c>
      <c r="Z105" s="1">
        <v>8</v>
      </c>
      <c r="AA105" s="1">
        <v>8</v>
      </c>
      <c r="AB105" s="1">
        <f t="shared" si="65"/>
        <v>2</v>
      </c>
      <c r="AC105" s="1">
        <v>0</v>
      </c>
      <c r="AD105" s="1" t="s">
        <v>4</v>
      </c>
      <c r="AE105" s="1" t="s">
        <v>4</v>
      </c>
      <c r="AF105" s="1">
        <v>0</v>
      </c>
      <c r="AG105" s="1">
        <f t="shared" si="60"/>
        <v>0</v>
      </c>
      <c r="AH105" s="1">
        <v>8</v>
      </c>
      <c r="AI105" s="1">
        <v>8</v>
      </c>
      <c r="AJ105" s="1">
        <f t="shared" si="61"/>
        <v>0</v>
      </c>
      <c r="AK105" s="1">
        <v>0</v>
      </c>
      <c r="AL105" s="1" t="s">
        <v>4</v>
      </c>
      <c r="AM105" s="1" t="s">
        <v>4</v>
      </c>
      <c r="AN105" t="s">
        <v>4</v>
      </c>
      <c r="AO105" t="s">
        <v>4</v>
      </c>
      <c r="AP105" s="1" t="s">
        <v>4</v>
      </c>
      <c r="AQ105" s="1" t="s">
        <v>4</v>
      </c>
      <c r="AR105" t="s">
        <v>4</v>
      </c>
      <c r="AS105" t="s">
        <v>4</v>
      </c>
      <c r="AT105" s="1" t="s">
        <v>4</v>
      </c>
      <c r="AU105" s="1" t="s">
        <v>4</v>
      </c>
      <c r="AV105" t="s">
        <v>4</v>
      </c>
      <c r="AW105" t="s">
        <v>4</v>
      </c>
      <c r="AX105" s="1" t="s">
        <v>4</v>
      </c>
      <c r="AY105" s="1" t="s">
        <v>4</v>
      </c>
      <c r="AZ105" t="s">
        <v>4</v>
      </c>
      <c r="BA105" t="s">
        <v>4</v>
      </c>
      <c r="BB105" s="1" t="s">
        <v>4</v>
      </c>
      <c r="BC105" s="1" t="s">
        <v>4</v>
      </c>
      <c r="BD105" t="s">
        <v>4</v>
      </c>
      <c r="BE105" t="s">
        <v>4</v>
      </c>
      <c r="BF105" s="1" t="s">
        <v>4</v>
      </c>
      <c r="BG105" s="1" t="s">
        <v>4</v>
      </c>
      <c r="BH105" t="s">
        <v>4</v>
      </c>
      <c r="BI105" t="s">
        <v>4</v>
      </c>
      <c r="BJ105" s="1" t="s">
        <v>4</v>
      </c>
      <c r="BK105" s="1" t="s">
        <v>4</v>
      </c>
      <c r="BL105" t="s">
        <v>4</v>
      </c>
      <c r="BM105" t="s">
        <v>4</v>
      </c>
      <c r="BN105" s="1" t="s">
        <v>4</v>
      </c>
      <c r="BO105" s="1" t="s">
        <v>4</v>
      </c>
      <c r="BP105" t="s">
        <v>4</v>
      </c>
      <c r="BQ105" t="s">
        <v>4</v>
      </c>
      <c r="BR105" s="1" t="s">
        <v>4</v>
      </c>
      <c r="BS105" s="1" t="s">
        <v>4</v>
      </c>
      <c r="BT105" s="1" t="s">
        <v>4</v>
      </c>
      <c r="BU105" s="1" t="s">
        <v>4</v>
      </c>
      <c r="BV105" s="1" t="s">
        <v>4</v>
      </c>
      <c r="BW105" s="1" t="s">
        <v>4</v>
      </c>
      <c r="BX105" s="1" t="s">
        <v>4</v>
      </c>
      <c r="BY105" s="1" t="s">
        <v>4</v>
      </c>
      <c r="BZ105" s="1" t="s">
        <v>4</v>
      </c>
      <c r="CA105" s="1" t="s">
        <v>4</v>
      </c>
      <c r="CB105" s="1" t="s">
        <v>4</v>
      </c>
      <c r="CC105" s="1" t="s">
        <v>4</v>
      </c>
      <c r="CD105" s="1" t="s">
        <v>4</v>
      </c>
      <c r="CE105" s="1" t="s">
        <v>4</v>
      </c>
      <c r="CF105" s="1" t="s">
        <v>4</v>
      </c>
      <c r="CG105" s="1" t="s">
        <v>4</v>
      </c>
      <c r="CH105" s="1" t="s">
        <v>4</v>
      </c>
      <c r="CI105" s="1" t="s">
        <v>4</v>
      </c>
      <c r="CJ105" s="1" t="s">
        <v>4</v>
      </c>
      <c r="CK105" t="s">
        <v>4</v>
      </c>
      <c r="CL105" t="s">
        <v>4</v>
      </c>
      <c r="CM105" t="s">
        <v>4</v>
      </c>
      <c r="CN105" t="s">
        <v>4</v>
      </c>
      <c r="CO105" t="s">
        <v>4</v>
      </c>
      <c r="CP105" t="s">
        <v>4</v>
      </c>
      <c r="CQ105" t="s">
        <v>4</v>
      </c>
      <c r="CR105">
        <f t="shared" si="62"/>
        <v>37.5</v>
      </c>
      <c r="CS105">
        <f t="shared" si="63"/>
        <v>6</v>
      </c>
      <c r="CT105" s="1">
        <v>8</v>
      </c>
      <c r="CU105">
        <f>2/4*100</f>
        <v>50</v>
      </c>
      <c r="CV105">
        <f>F105/MAX(F100:F107)*100</f>
        <v>61.083743842364534</v>
      </c>
      <c r="CW105">
        <f>E105/MAX(E100:E107)*100</f>
        <v>18.390804597701148</v>
      </c>
      <c r="CX105">
        <f>D105/MAX(D100:D107)*100</f>
        <v>74.074074074074076</v>
      </c>
      <c r="CY105">
        <f t="shared" si="59"/>
        <v>51.182874171379922</v>
      </c>
      <c r="CZ105" t="str">
        <f t="shared" si="55"/>
        <v>E+P-</v>
      </c>
    </row>
    <row r="106" spans="1:104" x14ac:dyDescent="0.3">
      <c r="A106" s="1" t="s">
        <v>8</v>
      </c>
      <c r="B106" s="1" t="s">
        <v>5</v>
      </c>
      <c r="C106" s="1" t="s">
        <v>10</v>
      </c>
      <c r="D106" s="1">
        <v>11</v>
      </c>
      <c r="E106" s="1">
        <v>248</v>
      </c>
      <c r="F106" s="1">
        <v>82</v>
      </c>
      <c r="G106" s="1" t="s">
        <v>148</v>
      </c>
      <c r="H106" s="1" t="s">
        <v>276</v>
      </c>
      <c r="I106" s="1">
        <v>3</v>
      </c>
      <c r="J106" s="1">
        <v>50</v>
      </c>
      <c r="K106" s="1">
        <f>RANK(J106,J100:J107)</f>
        <v>8</v>
      </c>
      <c r="L106" s="1">
        <v>8</v>
      </c>
      <c r="M106" s="1">
        <v>2</v>
      </c>
      <c r="N106" s="1" t="s">
        <v>400</v>
      </c>
      <c r="O106" s="1" t="s">
        <v>497</v>
      </c>
      <c r="P106" s="1">
        <v>0</v>
      </c>
      <c r="Q106" s="1">
        <f t="shared" si="52"/>
        <v>-50</v>
      </c>
      <c r="R106" s="1">
        <v>8</v>
      </c>
      <c r="S106" s="1">
        <v>8</v>
      </c>
      <c r="T106" s="1">
        <f t="shared" si="53"/>
        <v>0</v>
      </c>
      <c r="U106" s="1">
        <v>0</v>
      </c>
      <c r="V106" s="1" t="s">
        <v>4</v>
      </c>
      <c r="W106" s="1" t="s">
        <v>4</v>
      </c>
      <c r="X106" s="1">
        <v>0</v>
      </c>
      <c r="Y106" s="1">
        <f t="shared" si="64"/>
        <v>0</v>
      </c>
      <c r="Z106" s="1">
        <v>8</v>
      </c>
      <c r="AA106" s="1">
        <v>8</v>
      </c>
      <c r="AB106" s="1">
        <f t="shared" si="65"/>
        <v>0</v>
      </c>
      <c r="AC106" s="1">
        <v>0</v>
      </c>
      <c r="AD106" s="1" t="s">
        <v>4</v>
      </c>
      <c r="AE106" s="1" t="s">
        <v>4</v>
      </c>
      <c r="AF106" s="1">
        <v>0</v>
      </c>
      <c r="AG106" s="1">
        <f t="shared" si="60"/>
        <v>0</v>
      </c>
      <c r="AH106" s="1">
        <v>8</v>
      </c>
      <c r="AI106" s="1">
        <v>8</v>
      </c>
      <c r="AJ106" s="1">
        <f t="shared" si="61"/>
        <v>0</v>
      </c>
      <c r="AK106" s="1">
        <v>0</v>
      </c>
      <c r="AL106" s="1" t="s">
        <v>4</v>
      </c>
      <c r="AM106" s="1" t="s">
        <v>4</v>
      </c>
      <c r="AN106" t="s">
        <v>4</v>
      </c>
      <c r="AO106" t="s">
        <v>4</v>
      </c>
      <c r="AP106" s="1" t="s">
        <v>4</v>
      </c>
      <c r="AQ106" s="1" t="s">
        <v>4</v>
      </c>
      <c r="AR106" t="s">
        <v>4</v>
      </c>
      <c r="AS106" t="s">
        <v>4</v>
      </c>
      <c r="AT106" s="1" t="s">
        <v>4</v>
      </c>
      <c r="AU106" s="1" t="s">
        <v>4</v>
      </c>
      <c r="AV106" t="s">
        <v>4</v>
      </c>
      <c r="AW106" t="s">
        <v>4</v>
      </c>
      <c r="AX106" s="1" t="s">
        <v>4</v>
      </c>
      <c r="AY106" s="1" t="s">
        <v>4</v>
      </c>
      <c r="AZ106" t="s">
        <v>4</v>
      </c>
      <c r="BA106" t="s">
        <v>4</v>
      </c>
      <c r="BB106" s="1" t="s">
        <v>4</v>
      </c>
      <c r="BC106" s="1" t="s">
        <v>4</v>
      </c>
      <c r="BD106" t="s">
        <v>4</v>
      </c>
      <c r="BE106" t="s">
        <v>4</v>
      </c>
      <c r="BF106" s="1" t="s">
        <v>4</v>
      </c>
      <c r="BG106" s="1" t="s">
        <v>4</v>
      </c>
      <c r="BH106" t="s">
        <v>4</v>
      </c>
      <c r="BI106" t="s">
        <v>4</v>
      </c>
      <c r="BJ106" s="1" t="s">
        <v>4</v>
      </c>
      <c r="BK106" s="1" t="s">
        <v>4</v>
      </c>
      <c r="BL106" t="s">
        <v>4</v>
      </c>
      <c r="BM106" t="s">
        <v>4</v>
      </c>
      <c r="BN106" s="1" t="s">
        <v>4</v>
      </c>
      <c r="BO106" s="1" t="s">
        <v>4</v>
      </c>
      <c r="BP106" t="s">
        <v>4</v>
      </c>
      <c r="BQ106" t="s">
        <v>4</v>
      </c>
      <c r="BR106" s="1" t="s">
        <v>4</v>
      </c>
      <c r="BS106" s="1" t="s">
        <v>4</v>
      </c>
      <c r="BT106" s="1" t="s">
        <v>4</v>
      </c>
      <c r="BU106" s="1" t="s">
        <v>4</v>
      </c>
      <c r="BV106" s="1" t="s">
        <v>4</v>
      </c>
      <c r="BW106" s="1" t="s">
        <v>4</v>
      </c>
      <c r="BX106" s="1" t="s">
        <v>4</v>
      </c>
      <c r="BY106" s="1" t="s">
        <v>4</v>
      </c>
      <c r="BZ106" s="1" t="s">
        <v>4</v>
      </c>
      <c r="CA106" s="1" t="s">
        <v>4</v>
      </c>
      <c r="CB106" s="1" t="s">
        <v>4</v>
      </c>
      <c r="CC106" s="1" t="s">
        <v>4</v>
      </c>
      <c r="CD106" s="1" t="s">
        <v>4</v>
      </c>
      <c r="CE106" s="1" t="s">
        <v>4</v>
      </c>
      <c r="CF106" s="1" t="s">
        <v>4</v>
      </c>
      <c r="CG106" s="1" t="s">
        <v>4</v>
      </c>
      <c r="CH106" s="1" t="s">
        <v>4</v>
      </c>
      <c r="CI106" s="1" t="s">
        <v>4</v>
      </c>
      <c r="CJ106" s="1" t="s">
        <v>4</v>
      </c>
      <c r="CK106" t="s">
        <v>4</v>
      </c>
      <c r="CL106" t="s">
        <v>4</v>
      </c>
      <c r="CM106" t="s">
        <v>4</v>
      </c>
      <c r="CN106" t="s">
        <v>4</v>
      </c>
      <c r="CO106" t="s">
        <v>4</v>
      </c>
      <c r="CP106" t="s">
        <v>4</v>
      </c>
      <c r="CQ106" t="s">
        <v>4</v>
      </c>
      <c r="CR106">
        <f t="shared" si="62"/>
        <v>12.5</v>
      </c>
      <c r="CS106">
        <f t="shared" si="63"/>
        <v>8</v>
      </c>
      <c r="CT106" s="1">
        <v>8</v>
      </c>
      <c r="CU106">
        <f>3/4*100</f>
        <v>75</v>
      </c>
      <c r="CV106">
        <f>F106/MAX(F100:F107)*100</f>
        <v>40.39408866995074</v>
      </c>
      <c r="CW106">
        <f>E106/MAX(E100:E107)*100</f>
        <v>28.505747126436781</v>
      </c>
      <c r="CX106">
        <f>D106/MAX(D100:D107)*100</f>
        <v>40.74074074074074</v>
      </c>
      <c r="CY106">
        <f t="shared" si="59"/>
        <v>36.546858845709416</v>
      </c>
      <c r="CZ106" t="str">
        <f t="shared" si="55"/>
        <v>E-P-</v>
      </c>
    </row>
    <row r="107" spans="1:104" x14ac:dyDescent="0.3">
      <c r="A107" s="1" t="s">
        <v>8</v>
      </c>
      <c r="B107" s="1" t="s">
        <v>5</v>
      </c>
      <c r="C107" s="1" t="s">
        <v>10</v>
      </c>
      <c r="D107" s="1">
        <v>21</v>
      </c>
      <c r="E107" s="1">
        <v>171</v>
      </c>
      <c r="F107" s="1">
        <v>162</v>
      </c>
      <c r="G107" s="1" t="s">
        <v>149</v>
      </c>
      <c r="H107" s="1" t="s">
        <v>277</v>
      </c>
      <c r="I107" s="1">
        <v>5</v>
      </c>
      <c r="J107" s="1">
        <v>83.33</v>
      </c>
      <c r="K107" s="1">
        <f>RANK(J107,J100:J107)</f>
        <v>4</v>
      </c>
      <c r="L107" s="1">
        <v>8</v>
      </c>
      <c r="M107" s="1">
        <v>3</v>
      </c>
      <c r="N107" s="1" t="s">
        <v>401</v>
      </c>
      <c r="O107" s="1" t="s">
        <v>498</v>
      </c>
      <c r="P107" s="1">
        <v>80</v>
      </c>
      <c r="Q107" s="1">
        <f t="shared" si="52"/>
        <v>-3.3299999999999983</v>
      </c>
      <c r="R107" s="1">
        <f>RANK(P107,P100:P107)</f>
        <v>2</v>
      </c>
      <c r="S107" s="1">
        <v>8</v>
      </c>
      <c r="T107" s="1">
        <f t="shared" si="53"/>
        <v>-2</v>
      </c>
      <c r="U107" s="1">
        <v>1</v>
      </c>
      <c r="V107" s="1" t="s">
        <v>1385</v>
      </c>
      <c r="W107" s="1" t="s">
        <v>1385</v>
      </c>
      <c r="X107" s="1">
        <v>90</v>
      </c>
      <c r="Y107" s="1">
        <f t="shared" si="64"/>
        <v>10</v>
      </c>
      <c r="Z107" s="1">
        <f>RANK(X107,X100:X107)</f>
        <v>1</v>
      </c>
      <c r="AA107" s="1">
        <v>8</v>
      </c>
      <c r="AB107" s="1">
        <f t="shared" si="65"/>
        <v>-1</v>
      </c>
      <c r="AC107" s="1">
        <v>1</v>
      </c>
      <c r="AD107" s="1" t="s">
        <v>1231</v>
      </c>
      <c r="AE107" s="1" t="s">
        <v>1231</v>
      </c>
      <c r="AF107" s="1">
        <v>0</v>
      </c>
      <c r="AG107" s="1">
        <f t="shared" si="60"/>
        <v>-90</v>
      </c>
      <c r="AH107" s="1">
        <v>8</v>
      </c>
      <c r="AI107" s="1">
        <v>8</v>
      </c>
      <c r="AJ107" s="1">
        <f t="shared" si="61"/>
        <v>7</v>
      </c>
      <c r="AK107" s="1">
        <v>0</v>
      </c>
      <c r="AL107" s="1" t="s">
        <v>4</v>
      </c>
      <c r="AM107" s="1" t="s">
        <v>4</v>
      </c>
      <c r="AN107" t="s">
        <v>4</v>
      </c>
      <c r="AO107" t="s">
        <v>4</v>
      </c>
      <c r="AP107" s="1" t="s">
        <v>4</v>
      </c>
      <c r="AQ107" s="1" t="s">
        <v>4</v>
      </c>
      <c r="AR107" t="s">
        <v>4</v>
      </c>
      <c r="AS107" t="s">
        <v>4</v>
      </c>
      <c r="AT107" s="1" t="s">
        <v>4</v>
      </c>
      <c r="AU107" s="1" t="s">
        <v>4</v>
      </c>
      <c r="AV107" t="s">
        <v>4</v>
      </c>
      <c r="AW107" t="s">
        <v>4</v>
      </c>
      <c r="AX107" s="1" t="s">
        <v>4</v>
      </c>
      <c r="AY107" s="1" t="s">
        <v>4</v>
      </c>
      <c r="AZ107" t="s">
        <v>4</v>
      </c>
      <c r="BA107" t="s">
        <v>4</v>
      </c>
      <c r="BB107" s="1" t="s">
        <v>4</v>
      </c>
      <c r="BC107" s="1" t="s">
        <v>4</v>
      </c>
      <c r="BD107" t="s">
        <v>4</v>
      </c>
      <c r="BE107" t="s">
        <v>4</v>
      </c>
      <c r="BF107" s="1" t="s">
        <v>4</v>
      </c>
      <c r="BG107" s="1" t="s">
        <v>4</v>
      </c>
      <c r="BH107" t="s">
        <v>4</v>
      </c>
      <c r="BI107" t="s">
        <v>4</v>
      </c>
      <c r="BJ107" s="1" t="s">
        <v>4</v>
      </c>
      <c r="BK107" s="1" t="s">
        <v>4</v>
      </c>
      <c r="BL107" t="s">
        <v>4</v>
      </c>
      <c r="BM107" t="s">
        <v>4</v>
      </c>
      <c r="BN107" s="1" t="s">
        <v>4</v>
      </c>
      <c r="BO107" s="1" t="s">
        <v>4</v>
      </c>
      <c r="BP107" t="s">
        <v>4</v>
      </c>
      <c r="BQ107" t="s">
        <v>4</v>
      </c>
      <c r="BR107" s="1" t="s">
        <v>4</v>
      </c>
      <c r="BS107" s="1" t="s">
        <v>4</v>
      </c>
      <c r="BT107" s="1" t="s">
        <v>4</v>
      </c>
      <c r="BU107" s="1" t="s">
        <v>4</v>
      </c>
      <c r="BV107" s="1" t="s">
        <v>4</v>
      </c>
      <c r="BW107" s="1" t="s">
        <v>4</v>
      </c>
      <c r="BX107" s="1" t="s">
        <v>4</v>
      </c>
      <c r="BY107" s="1" t="s">
        <v>4</v>
      </c>
      <c r="BZ107" s="1" t="s">
        <v>4</v>
      </c>
      <c r="CA107" s="1" t="s">
        <v>4</v>
      </c>
      <c r="CB107" s="1" t="s">
        <v>4</v>
      </c>
      <c r="CC107" s="1" t="s">
        <v>4</v>
      </c>
      <c r="CD107" s="1" t="s">
        <v>4</v>
      </c>
      <c r="CE107" s="1" t="s">
        <v>4</v>
      </c>
      <c r="CF107" s="1" t="s">
        <v>4</v>
      </c>
      <c r="CG107" s="1" t="s">
        <v>4</v>
      </c>
      <c r="CH107" s="1" t="s">
        <v>4</v>
      </c>
      <c r="CI107" s="1" t="s">
        <v>4</v>
      </c>
      <c r="CJ107" s="1" t="s">
        <v>4</v>
      </c>
      <c r="CK107" t="s">
        <v>4</v>
      </c>
      <c r="CL107" t="s">
        <v>4</v>
      </c>
      <c r="CM107" t="s">
        <v>4</v>
      </c>
      <c r="CN107" t="s">
        <v>4</v>
      </c>
      <c r="CO107" t="s">
        <v>4</v>
      </c>
      <c r="CP107" t="s">
        <v>4</v>
      </c>
      <c r="CQ107" t="s">
        <v>4</v>
      </c>
      <c r="CR107">
        <f t="shared" si="62"/>
        <v>63.332499999999996</v>
      </c>
      <c r="CS107">
        <f t="shared" si="63"/>
        <v>4</v>
      </c>
      <c r="CT107" s="1">
        <v>8</v>
      </c>
      <c r="CU107">
        <f>3/4*100</f>
        <v>75</v>
      </c>
      <c r="CV107">
        <f>F107/MAX(F100:F107)*100</f>
        <v>79.802955665024626</v>
      </c>
      <c r="CW107">
        <f>E107/MAX(E100:E107)*100</f>
        <v>19.655172413793103</v>
      </c>
      <c r="CX107">
        <f>D107/MAX(D100:D107)*100</f>
        <v>77.777777777777786</v>
      </c>
      <c r="CY107">
        <f t="shared" si="59"/>
        <v>59.078635285531846</v>
      </c>
      <c r="CZ107" t="str">
        <f t="shared" si="55"/>
        <v>E+P+</v>
      </c>
    </row>
    <row r="108" spans="1:104" x14ac:dyDescent="0.3">
      <c r="A108" s="1" t="s">
        <v>9</v>
      </c>
      <c r="B108" s="1" t="s">
        <v>5</v>
      </c>
      <c r="C108" s="1" t="s">
        <v>10</v>
      </c>
      <c r="D108" s="1">
        <v>5</v>
      </c>
      <c r="E108" s="1">
        <v>903</v>
      </c>
      <c r="F108" s="1">
        <v>203</v>
      </c>
      <c r="G108" s="1" t="s">
        <v>150</v>
      </c>
      <c r="H108" s="1" t="s">
        <v>278</v>
      </c>
      <c r="I108" s="1">
        <v>12</v>
      </c>
      <c r="J108" s="1">
        <v>83.33</v>
      </c>
      <c r="K108" s="1">
        <f>RANK(J108,J108:J129)</f>
        <v>7</v>
      </c>
      <c r="L108" s="1">
        <v>22</v>
      </c>
      <c r="M108" s="1">
        <v>5</v>
      </c>
      <c r="N108" s="1" t="s">
        <v>402</v>
      </c>
      <c r="O108" s="1" t="s">
        <v>499</v>
      </c>
      <c r="P108" s="1">
        <v>90</v>
      </c>
      <c r="Q108" s="1">
        <f t="shared" si="52"/>
        <v>6.6700000000000017</v>
      </c>
      <c r="R108" s="1">
        <f>RANK(P108,P108:P129)</f>
        <v>4</v>
      </c>
      <c r="S108" s="1">
        <v>22</v>
      </c>
      <c r="T108" s="1">
        <f t="shared" si="53"/>
        <v>-3</v>
      </c>
      <c r="U108" s="1">
        <v>2</v>
      </c>
      <c r="V108" s="1" t="s">
        <v>1386</v>
      </c>
      <c r="W108" s="1" t="s">
        <v>1447</v>
      </c>
      <c r="X108" s="1">
        <v>100</v>
      </c>
      <c r="Y108" s="1">
        <f t="shared" si="64"/>
        <v>10</v>
      </c>
      <c r="Z108" s="1">
        <f>RANK(X108,X108:X129)</f>
        <v>1</v>
      </c>
      <c r="AA108" s="1">
        <v>22</v>
      </c>
      <c r="AB108" s="1">
        <f t="shared" si="65"/>
        <v>-3</v>
      </c>
      <c r="AC108" s="1">
        <v>4</v>
      </c>
      <c r="AD108" s="1" t="s">
        <v>1232</v>
      </c>
      <c r="AE108" s="1" t="s">
        <v>1289</v>
      </c>
      <c r="AF108" s="1">
        <v>80</v>
      </c>
      <c r="AG108" s="1">
        <f t="shared" si="60"/>
        <v>-20</v>
      </c>
      <c r="AH108" s="1">
        <f>RANK(AF108,AF108:AF129)</f>
        <v>6</v>
      </c>
      <c r="AI108" s="1">
        <v>22</v>
      </c>
      <c r="AJ108" s="1">
        <f t="shared" si="61"/>
        <v>5</v>
      </c>
      <c r="AK108" s="1">
        <v>1</v>
      </c>
      <c r="AL108" s="1" t="s">
        <v>1109</v>
      </c>
      <c r="AM108" s="1" t="s">
        <v>1109</v>
      </c>
      <c r="AN108" s="1">
        <v>0</v>
      </c>
      <c r="AO108" s="1">
        <f t="shared" ref="AO108:AO129" si="66">AN108-AF108</f>
        <v>-80</v>
      </c>
      <c r="AP108" s="1">
        <v>22</v>
      </c>
      <c r="AQ108" s="1">
        <v>22</v>
      </c>
      <c r="AR108" s="1">
        <f t="shared" ref="AR108:AR129" si="67">AP108-AH108</f>
        <v>16</v>
      </c>
      <c r="AS108" s="1">
        <v>0</v>
      </c>
      <c r="AT108" s="1" t="s">
        <v>4</v>
      </c>
      <c r="AU108" s="1" t="s">
        <v>4</v>
      </c>
      <c r="AV108" s="1">
        <v>0</v>
      </c>
      <c r="AW108" s="1">
        <f t="shared" ref="AW108:AW129" si="68">AV108-AN108</f>
        <v>0</v>
      </c>
      <c r="AX108" s="1">
        <v>22</v>
      </c>
      <c r="AY108" s="1">
        <v>22</v>
      </c>
      <c r="AZ108" s="1">
        <f t="shared" ref="AZ108:AZ129" si="69">AX108-AP108</f>
        <v>0</v>
      </c>
      <c r="BA108" s="1">
        <v>0</v>
      </c>
      <c r="BB108" s="1" t="s">
        <v>4</v>
      </c>
      <c r="BC108" s="1" t="s">
        <v>4</v>
      </c>
      <c r="BD108" s="1">
        <v>0</v>
      </c>
      <c r="BE108" s="1">
        <f t="shared" ref="BE108:BE129" si="70">BD108-AV108</f>
        <v>0</v>
      </c>
      <c r="BF108" s="1">
        <v>22</v>
      </c>
      <c r="BG108" s="1">
        <v>22</v>
      </c>
      <c r="BH108" s="1">
        <f t="shared" ref="BH108:BH129" si="71">BF108-AX108</f>
        <v>0</v>
      </c>
      <c r="BI108" s="1">
        <v>0</v>
      </c>
      <c r="BJ108" s="1" t="s">
        <v>4</v>
      </c>
      <c r="BK108" s="1" t="s">
        <v>4</v>
      </c>
      <c r="BL108" s="1">
        <v>0</v>
      </c>
      <c r="BM108" s="1">
        <f t="shared" ref="BM108:BM129" si="72">BL108-BD108</f>
        <v>0</v>
      </c>
      <c r="BN108" s="1">
        <v>22</v>
      </c>
      <c r="BO108" s="1">
        <v>22</v>
      </c>
      <c r="BP108" s="1">
        <f t="shared" ref="BP108:BP129" si="73">BN108-BF108</f>
        <v>0</v>
      </c>
      <c r="BQ108" s="1">
        <v>0</v>
      </c>
      <c r="BR108" s="1" t="s">
        <v>4</v>
      </c>
      <c r="BS108" s="1" t="s">
        <v>4</v>
      </c>
      <c r="BT108" s="1" t="s">
        <v>4</v>
      </c>
      <c r="BU108" s="1" t="s">
        <v>4</v>
      </c>
      <c r="BV108" s="1" t="s">
        <v>4</v>
      </c>
      <c r="BW108" s="1" t="s">
        <v>4</v>
      </c>
      <c r="BX108" s="1" t="s">
        <v>4</v>
      </c>
      <c r="BY108" s="1" t="s">
        <v>4</v>
      </c>
      <c r="BZ108" s="1" t="s">
        <v>4</v>
      </c>
      <c r="CA108" s="1" t="s">
        <v>4</v>
      </c>
      <c r="CB108" s="1" t="s">
        <v>4</v>
      </c>
      <c r="CC108" s="1" t="s">
        <v>4</v>
      </c>
      <c r="CD108" s="1" t="s">
        <v>4</v>
      </c>
      <c r="CE108" s="1" t="s">
        <v>4</v>
      </c>
      <c r="CF108" s="1" t="s">
        <v>4</v>
      </c>
      <c r="CG108" s="1" t="s">
        <v>4</v>
      </c>
      <c r="CH108" s="1" t="s">
        <v>4</v>
      </c>
      <c r="CI108" s="1" t="s">
        <v>4</v>
      </c>
      <c r="CJ108" s="1" t="s">
        <v>4</v>
      </c>
      <c r="CK108" t="s">
        <v>4</v>
      </c>
      <c r="CL108" t="s">
        <v>4</v>
      </c>
      <c r="CM108" t="s">
        <v>4</v>
      </c>
      <c r="CN108" t="s">
        <v>4</v>
      </c>
      <c r="CO108" t="s">
        <v>4</v>
      </c>
      <c r="CP108" t="s">
        <v>4</v>
      </c>
      <c r="CQ108" t="s">
        <v>4</v>
      </c>
      <c r="CR108">
        <f t="shared" ref="CR108:CR129" si="74">SUM(J108,P108,X108,AF108,AN108,AV108,BD108,BL108)/8</f>
        <v>44.166249999999998</v>
      </c>
      <c r="CS108">
        <f t="shared" ref="CS108:CS129" si="75">ROUND(AVERAGE(R108,Z108,K108,AH108,AP108,AX108,BF108,BN108),0)</f>
        <v>13</v>
      </c>
      <c r="CT108" s="1">
        <v>22</v>
      </c>
      <c r="CU108">
        <f>4/8*100</f>
        <v>50</v>
      </c>
      <c r="CV108">
        <f>F108/MAX(F108:F129)*100</f>
        <v>61.515151515151508</v>
      </c>
      <c r="CW108">
        <f>E108/MAX(E108:E129)*100</f>
        <v>53.21154979375369</v>
      </c>
      <c r="CX108">
        <f>D108/MAX(D108:D129)*100</f>
        <v>41.666666666666671</v>
      </c>
      <c r="CY108">
        <f t="shared" si="59"/>
        <v>52.131122658523964</v>
      </c>
      <c r="CZ108" t="str">
        <f t="shared" si="55"/>
        <v>E+P-</v>
      </c>
    </row>
    <row r="109" spans="1:104" x14ac:dyDescent="0.3">
      <c r="A109" s="1" t="s">
        <v>9</v>
      </c>
      <c r="B109" s="1" t="s">
        <v>5</v>
      </c>
      <c r="C109" s="1" t="s">
        <v>10</v>
      </c>
      <c r="D109" s="1">
        <v>5</v>
      </c>
      <c r="E109" s="1">
        <v>646</v>
      </c>
      <c r="F109" s="1">
        <v>231</v>
      </c>
      <c r="G109" s="1" t="s">
        <v>151</v>
      </c>
      <c r="H109" s="1" t="s">
        <v>279</v>
      </c>
      <c r="I109" s="1">
        <v>14</v>
      </c>
      <c r="J109" s="1">
        <v>83.33</v>
      </c>
      <c r="K109" s="1">
        <f>RANK(J109,J108:J129)</f>
        <v>7</v>
      </c>
      <c r="L109" s="1">
        <v>22</v>
      </c>
      <c r="M109" s="1">
        <v>5</v>
      </c>
      <c r="N109" s="1" t="s">
        <v>403</v>
      </c>
      <c r="O109" s="1" t="s">
        <v>500</v>
      </c>
      <c r="P109" s="1">
        <v>100</v>
      </c>
      <c r="Q109" s="1">
        <f t="shared" si="52"/>
        <v>16.670000000000002</v>
      </c>
      <c r="R109" s="1">
        <f>RANK(P109,P108:P129)</f>
        <v>1</v>
      </c>
      <c r="S109" s="1">
        <v>22</v>
      </c>
      <c r="T109" s="1">
        <f t="shared" si="53"/>
        <v>-6</v>
      </c>
      <c r="U109" s="1">
        <v>1</v>
      </c>
      <c r="V109" s="1" t="s">
        <v>1387</v>
      </c>
      <c r="W109" s="1" t="s">
        <v>1387</v>
      </c>
      <c r="X109" s="1">
        <v>80</v>
      </c>
      <c r="Y109" s="1">
        <f t="shared" si="64"/>
        <v>-20</v>
      </c>
      <c r="Z109" s="1">
        <f>RANK(X109,X108:X129)</f>
        <v>9</v>
      </c>
      <c r="AA109" s="1">
        <v>22</v>
      </c>
      <c r="AB109" s="1">
        <f t="shared" si="65"/>
        <v>8</v>
      </c>
      <c r="AC109" s="1">
        <v>1</v>
      </c>
      <c r="AD109" s="1" t="s">
        <v>1233</v>
      </c>
      <c r="AE109" s="1" t="s">
        <v>1233</v>
      </c>
      <c r="AF109" s="1">
        <v>90</v>
      </c>
      <c r="AG109" s="1">
        <f t="shared" si="60"/>
        <v>10</v>
      </c>
      <c r="AH109" s="1">
        <f>RANK(AF109,AF108:AF129)</f>
        <v>1</v>
      </c>
      <c r="AI109" s="1">
        <v>22</v>
      </c>
      <c r="AJ109" s="1">
        <f t="shared" si="61"/>
        <v>-8</v>
      </c>
      <c r="AK109" s="1">
        <v>1</v>
      </c>
      <c r="AL109" s="1" t="s">
        <v>1110</v>
      </c>
      <c r="AM109" s="1" t="s">
        <v>1110</v>
      </c>
      <c r="AN109" s="1">
        <v>75</v>
      </c>
      <c r="AO109" s="1">
        <f t="shared" si="66"/>
        <v>-15</v>
      </c>
      <c r="AP109" s="1">
        <f>RANK(AN109,AN108:AN129)</f>
        <v>5</v>
      </c>
      <c r="AQ109" s="1">
        <v>22</v>
      </c>
      <c r="AR109" s="1">
        <f t="shared" si="67"/>
        <v>4</v>
      </c>
      <c r="AS109" s="1">
        <v>6</v>
      </c>
      <c r="AT109" s="1" t="s">
        <v>989</v>
      </c>
      <c r="AU109" s="1" t="s">
        <v>1036</v>
      </c>
      <c r="AV109" s="1">
        <v>0</v>
      </c>
      <c r="AW109" s="1">
        <f t="shared" si="68"/>
        <v>-75</v>
      </c>
      <c r="AX109" s="1">
        <v>22</v>
      </c>
      <c r="AY109" s="1">
        <v>22</v>
      </c>
      <c r="AZ109" s="1">
        <f t="shared" si="69"/>
        <v>17</v>
      </c>
      <c r="BA109" s="1">
        <v>0</v>
      </c>
      <c r="BB109" s="1" t="s">
        <v>4</v>
      </c>
      <c r="BC109" s="1" t="s">
        <v>4</v>
      </c>
      <c r="BD109" s="1">
        <v>0</v>
      </c>
      <c r="BE109" s="1">
        <f t="shared" si="70"/>
        <v>0</v>
      </c>
      <c r="BF109" s="1">
        <v>22</v>
      </c>
      <c r="BG109" s="1">
        <v>22</v>
      </c>
      <c r="BH109" s="1">
        <f t="shared" si="71"/>
        <v>0</v>
      </c>
      <c r="BI109" s="1">
        <v>0</v>
      </c>
      <c r="BJ109" s="1" t="s">
        <v>4</v>
      </c>
      <c r="BK109" s="1" t="s">
        <v>4</v>
      </c>
      <c r="BL109" s="1">
        <v>0</v>
      </c>
      <c r="BM109" s="1">
        <f t="shared" si="72"/>
        <v>0</v>
      </c>
      <c r="BN109" s="1">
        <v>22</v>
      </c>
      <c r="BO109" s="1">
        <v>22</v>
      </c>
      <c r="BP109" s="1">
        <f t="shared" si="73"/>
        <v>0</v>
      </c>
      <c r="BQ109" s="1">
        <v>0</v>
      </c>
      <c r="BR109" s="1" t="s">
        <v>4</v>
      </c>
      <c r="BS109" s="1" t="s">
        <v>4</v>
      </c>
      <c r="BT109" s="1" t="s">
        <v>4</v>
      </c>
      <c r="BU109" s="1" t="s">
        <v>4</v>
      </c>
      <c r="BV109" s="1" t="s">
        <v>4</v>
      </c>
      <c r="BW109" s="1" t="s">
        <v>4</v>
      </c>
      <c r="BX109" s="1" t="s">
        <v>4</v>
      </c>
      <c r="BY109" s="1" t="s">
        <v>4</v>
      </c>
      <c r="BZ109" s="1" t="s">
        <v>4</v>
      </c>
      <c r="CA109" s="1" t="s">
        <v>4</v>
      </c>
      <c r="CB109" s="1" t="s">
        <v>4</v>
      </c>
      <c r="CC109" s="1" t="s">
        <v>4</v>
      </c>
      <c r="CD109" s="1" t="s">
        <v>4</v>
      </c>
      <c r="CE109" s="1" t="s">
        <v>4</v>
      </c>
      <c r="CF109" s="1" t="s">
        <v>4</v>
      </c>
      <c r="CG109" s="1" t="s">
        <v>4</v>
      </c>
      <c r="CH109" s="1" t="s">
        <v>4</v>
      </c>
      <c r="CI109" s="1" t="s">
        <v>4</v>
      </c>
      <c r="CJ109" s="1" t="s">
        <v>4</v>
      </c>
      <c r="CK109" t="s">
        <v>4</v>
      </c>
      <c r="CL109" t="s">
        <v>4</v>
      </c>
      <c r="CM109" t="s">
        <v>4</v>
      </c>
      <c r="CN109" t="s">
        <v>4</v>
      </c>
      <c r="CO109" t="s">
        <v>4</v>
      </c>
      <c r="CP109" t="s">
        <v>4</v>
      </c>
      <c r="CQ109" t="s">
        <v>4</v>
      </c>
      <c r="CR109">
        <f t="shared" si="74"/>
        <v>53.541249999999998</v>
      </c>
      <c r="CS109">
        <f t="shared" si="75"/>
        <v>11</v>
      </c>
      <c r="CT109" s="1">
        <v>22</v>
      </c>
      <c r="CU109">
        <f>5/8*100</f>
        <v>62.5</v>
      </c>
      <c r="CV109">
        <f>F109/MAX(F108:F129)*100</f>
        <v>70</v>
      </c>
      <c r="CW109">
        <f>E109/MAX(E108:E129)*100</f>
        <v>38.067177371832642</v>
      </c>
      <c r="CX109">
        <f>D109/MAX(D108:D129)*100</f>
        <v>41.666666666666671</v>
      </c>
      <c r="CY109">
        <f t="shared" si="59"/>
        <v>49.91128134616644</v>
      </c>
      <c r="CZ109" t="str">
        <f t="shared" si="55"/>
        <v>E-P+</v>
      </c>
    </row>
    <row r="110" spans="1:104" x14ac:dyDescent="0.3">
      <c r="A110" s="1" t="s">
        <v>9</v>
      </c>
      <c r="B110" s="1" t="s">
        <v>5</v>
      </c>
      <c r="C110" s="1" t="s">
        <v>10</v>
      </c>
      <c r="D110" s="1">
        <v>5</v>
      </c>
      <c r="E110" s="1">
        <v>210</v>
      </c>
      <c r="F110" s="1">
        <v>130</v>
      </c>
      <c r="G110" s="1" t="s">
        <v>152</v>
      </c>
      <c r="H110" s="1" t="s">
        <v>280</v>
      </c>
      <c r="I110" s="1">
        <v>7</v>
      </c>
      <c r="J110" s="1">
        <v>100</v>
      </c>
      <c r="K110" s="1">
        <f>RANK(J110,J108:J129)</f>
        <v>1</v>
      </c>
      <c r="L110" s="1">
        <v>22</v>
      </c>
      <c r="M110" s="1">
        <v>4</v>
      </c>
      <c r="N110" s="1" t="s">
        <v>404</v>
      </c>
      <c r="O110" s="1" t="s">
        <v>501</v>
      </c>
      <c r="P110" s="1">
        <v>80</v>
      </c>
      <c r="Q110" s="1">
        <f t="shared" si="52"/>
        <v>-20</v>
      </c>
      <c r="R110" s="1">
        <f>RANK(P110,P108:P129)</f>
        <v>9</v>
      </c>
      <c r="S110" s="1">
        <v>22</v>
      </c>
      <c r="T110" s="1">
        <f t="shared" si="53"/>
        <v>8</v>
      </c>
      <c r="U110" s="1">
        <v>2</v>
      </c>
      <c r="V110" s="1" t="s">
        <v>1388</v>
      </c>
      <c r="W110" s="1" t="s">
        <v>1448</v>
      </c>
      <c r="X110" s="1">
        <v>70</v>
      </c>
      <c r="Y110" s="1">
        <f t="shared" si="64"/>
        <v>-10</v>
      </c>
      <c r="Z110" s="1">
        <f>RANK(X110,X108:X129)</f>
        <v>12</v>
      </c>
      <c r="AA110" s="1">
        <v>22</v>
      </c>
      <c r="AB110" s="1">
        <f t="shared" si="65"/>
        <v>3</v>
      </c>
      <c r="AC110" s="1">
        <v>1</v>
      </c>
      <c r="AD110" s="1" t="s">
        <v>1234</v>
      </c>
      <c r="AE110" s="1" t="s">
        <v>1234</v>
      </c>
      <c r="AF110" s="1">
        <v>0</v>
      </c>
      <c r="AG110" s="1">
        <f t="shared" si="60"/>
        <v>-70</v>
      </c>
      <c r="AH110" s="1">
        <v>22</v>
      </c>
      <c r="AI110" s="1">
        <v>22</v>
      </c>
      <c r="AJ110" s="1">
        <f t="shared" si="61"/>
        <v>10</v>
      </c>
      <c r="AK110" s="1">
        <v>0</v>
      </c>
      <c r="AL110" s="1" t="s">
        <v>4</v>
      </c>
      <c r="AM110" s="1" t="s">
        <v>4</v>
      </c>
      <c r="AN110" s="1">
        <v>0</v>
      </c>
      <c r="AO110" s="1">
        <f t="shared" si="66"/>
        <v>0</v>
      </c>
      <c r="AP110" s="1">
        <v>22</v>
      </c>
      <c r="AQ110" s="1">
        <v>22</v>
      </c>
      <c r="AR110" s="1">
        <f t="shared" si="67"/>
        <v>0</v>
      </c>
      <c r="AS110" s="1">
        <v>0</v>
      </c>
      <c r="AT110" s="1" t="s">
        <v>4</v>
      </c>
      <c r="AU110" s="1" t="s">
        <v>4</v>
      </c>
      <c r="AV110" s="1">
        <v>0</v>
      </c>
      <c r="AW110" s="1">
        <f t="shared" si="68"/>
        <v>0</v>
      </c>
      <c r="AX110" s="1">
        <v>22</v>
      </c>
      <c r="AY110" s="1">
        <v>22</v>
      </c>
      <c r="AZ110" s="1">
        <f t="shared" si="69"/>
        <v>0</v>
      </c>
      <c r="BA110" s="1">
        <v>0</v>
      </c>
      <c r="BB110" s="1" t="s">
        <v>4</v>
      </c>
      <c r="BC110" s="1" t="s">
        <v>4</v>
      </c>
      <c r="BD110" s="1">
        <v>0</v>
      </c>
      <c r="BE110" s="1">
        <f t="shared" si="70"/>
        <v>0</v>
      </c>
      <c r="BF110" s="1">
        <v>22</v>
      </c>
      <c r="BG110" s="1">
        <v>22</v>
      </c>
      <c r="BH110" s="1">
        <f t="shared" si="71"/>
        <v>0</v>
      </c>
      <c r="BI110" s="1">
        <v>0</v>
      </c>
      <c r="BJ110" s="1" t="s">
        <v>4</v>
      </c>
      <c r="BK110" s="1" t="s">
        <v>4</v>
      </c>
      <c r="BL110" s="1">
        <v>0</v>
      </c>
      <c r="BM110" s="1">
        <f t="shared" si="72"/>
        <v>0</v>
      </c>
      <c r="BN110" s="1">
        <v>22</v>
      </c>
      <c r="BO110" s="1">
        <v>22</v>
      </c>
      <c r="BP110" s="1">
        <f t="shared" si="73"/>
        <v>0</v>
      </c>
      <c r="BQ110" s="1">
        <v>0</v>
      </c>
      <c r="BR110" s="1" t="s">
        <v>4</v>
      </c>
      <c r="BS110" s="1" t="s">
        <v>4</v>
      </c>
      <c r="BT110" s="1" t="s">
        <v>4</v>
      </c>
      <c r="BU110" s="1" t="s">
        <v>4</v>
      </c>
      <c r="BV110" s="1" t="s">
        <v>4</v>
      </c>
      <c r="BW110" s="1" t="s">
        <v>4</v>
      </c>
      <c r="BX110" s="1" t="s">
        <v>4</v>
      </c>
      <c r="BY110" s="1" t="s">
        <v>4</v>
      </c>
      <c r="BZ110" s="1" t="s">
        <v>4</v>
      </c>
      <c r="CA110" s="1" t="s">
        <v>4</v>
      </c>
      <c r="CB110" s="1" t="s">
        <v>4</v>
      </c>
      <c r="CC110" s="1" t="s">
        <v>4</v>
      </c>
      <c r="CD110" s="1" t="s">
        <v>4</v>
      </c>
      <c r="CE110" s="1" t="s">
        <v>4</v>
      </c>
      <c r="CF110" s="1" t="s">
        <v>4</v>
      </c>
      <c r="CG110" s="1" t="s">
        <v>4</v>
      </c>
      <c r="CH110" s="1" t="s">
        <v>4</v>
      </c>
      <c r="CI110" s="1" t="s">
        <v>4</v>
      </c>
      <c r="CJ110" s="1" t="s">
        <v>4</v>
      </c>
      <c r="CK110" t="s">
        <v>4</v>
      </c>
      <c r="CL110" t="s">
        <v>4</v>
      </c>
      <c r="CM110" t="s">
        <v>4</v>
      </c>
      <c r="CN110" t="s">
        <v>4</v>
      </c>
      <c r="CO110" t="s">
        <v>4</v>
      </c>
      <c r="CP110" t="s">
        <v>4</v>
      </c>
      <c r="CQ110" t="s">
        <v>4</v>
      </c>
      <c r="CR110">
        <f t="shared" si="74"/>
        <v>31.25</v>
      </c>
      <c r="CS110">
        <f t="shared" si="75"/>
        <v>17</v>
      </c>
      <c r="CT110" s="1">
        <v>22</v>
      </c>
      <c r="CU110">
        <f>3/8*100</f>
        <v>37.5</v>
      </c>
      <c r="CV110">
        <f>F110/MAX(F108:F129)*100</f>
        <v>39.393939393939391</v>
      </c>
      <c r="CW110">
        <f>E110/MAX(E108:E129)*100</f>
        <v>12.374779021803182</v>
      </c>
      <c r="CX110">
        <f>D110/MAX(D108:D129)*100</f>
        <v>41.666666666666671</v>
      </c>
      <c r="CY110">
        <f t="shared" si="59"/>
        <v>31.145128360803081</v>
      </c>
      <c r="CZ110" t="str">
        <f t="shared" si="55"/>
        <v>E-P-</v>
      </c>
    </row>
    <row r="111" spans="1:104" x14ac:dyDescent="0.3">
      <c r="A111" s="1" t="s">
        <v>9</v>
      </c>
      <c r="B111" s="1" t="s">
        <v>5</v>
      </c>
      <c r="C111" s="1" t="s">
        <v>10</v>
      </c>
      <c r="D111" s="1">
        <v>9</v>
      </c>
      <c r="E111" s="1">
        <v>795</v>
      </c>
      <c r="F111" s="1">
        <v>199</v>
      </c>
      <c r="G111" s="1" t="s">
        <v>153</v>
      </c>
      <c r="H111" s="1" t="s">
        <v>281</v>
      </c>
      <c r="I111" s="1">
        <v>7</v>
      </c>
      <c r="J111" s="1">
        <v>100</v>
      </c>
      <c r="K111" s="1">
        <f>RANK(J111,J108:J129)</f>
        <v>1</v>
      </c>
      <c r="L111" s="1">
        <v>22</v>
      </c>
      <c r="M111" s="1">
        <v>1</v>
      </c>
      <c r="N111" s="1" t="s">
        <v>405</v>
      </c>
      <c r="O111" s="1" t="s">
        <v>405</v>
      </c>
      <c r="P111" s="1">
        <v>80</v>
      </c>
      <c r="Q111" s="1">
        <f t="shared" si="52"/>
        <v>-20</v>
      </c>
      <c r="R111" s="1">
        <f>RANK(P111,P108:P129)</f>
        <v>9</v>
      </c>
      <c r="S111" s="1">
        <v>22</v>
      </c>
      <c r="T111" s="1">
        <f t="shared" si="53"/>
        <v>8</v>
      </c>
      <c r="U111" s="1">
        <v>1</v>
      </c>
      <c r="V111" s="1" t="s">
        <v>1389</v>
      </c>
      <c r="W111" s="1" t="s">
        <v>1389</v>
      </c>
      <c r="X111" s="1">
        <v>90</v>
      </c>
      <c r="Y111" s="1">
        <f t="shared" si="64"/>
        <v>10</v>
      </c>
      <c r="Z111" s="1">
        <f>RANK(X111,X108:X129)</f>
        <v>6</v>
      </c>
      <c r="AA111" s="1">
        <v>22</v>
      </c>
      <c r="AB111" s="1">
        <f t="shared" si="65"/>
        <v>-3</v>
      </c>
      <c r="AC111" s="1">
        <v>2</v>
      </c>
      <c r="AD111" s="1" t="s">
        <v>1235</v>
      </c>
      <c r="AE111" s="1" t="s">
        <v>1290</v>
      </c>
      <c r="AF111" s="1">
        <v>70</v>
      </c>
      <c r="AG111" s="1">
        <f t="shared" si="60"/>
        <v>-20</v>
      </c>
      <c r="AH111" s="1">
        <f>RANK(AF111,AF108:AF129)</f>
        <v>10</v>
      </c>
      <c r="AI111" s="1">
        <v>22</v>
      </c>
      <c r="AJ111" s="1">
        <f t="shared" si="61"/>
        <v>4</v>
      </c>
      <c r="AK111" s="1">
        <v>1</v>
      </c>
      <c r="AL111" s="1" t="s">
        <v>1111</v>
      </c>
      <c r="AM111" s="1" t="s">
        <v>1111</v>
      </c>
      <c r="AN111" s="1">
        <v>85</v>
      </c>
      <c r="AO111" s="1">
        <f t="shared" si="66"/>
        <v>15</v>
      </c>
      <c r="AP111" s="1">
        <f>RANK(AN111,AN108:AN129)</f>
        <v>3</v>
      </c>
      <c r="AQ111" s="1">
        <v>22</v>
      </c>
      <c r="AR111" s="1">
        <f t="shared" si="67"/>
        <v>-7</v>
      </c>
      <c r="AS111" s="1">
        <v>2</v>
      </c>
      <c r="AT111" s="1" t="s">
        <v>990</v>
      </c>
      <c r="AU111" s="1" t="s">
        <v>1037</v>
      </c>
      <c r="AV111" s="1">
        <v>0</v>
      </c>
      <c r="AW111" s="1">
        <f t="shared" si="68"/>
        <v>-85</v>
      </c>
      <c r="AX111" s="1">
        <v>22</v>
      </c>
      <c r="AY111" s="1">
        <v>22</v>
      </c>
      <c r="AZ111" s="1">
        <f t="shared" si="69"/>
        <v>19</v>
      </c>
      <c r="BA111" s="1">
        <v>0</v>
      </c>
      <c r="BB111" s="1" t="s">
        <v>4</v>
      </c>
      <c r="BC111" s="1" t="s">
        <v>4</v>
      </c>
      <c r="BD111" s="1">
        <v>0</v>
      </c>
      <c r="BE111" s="1">
        <f t="shared" si="70"/>
        <v>0</v>
      </c>
      <c r="BF111" s="1">
        <v>22</v>
      </c>
      <c r="BG111" s="1">
        <v>22</v>
      </c>
      <c r="BH111" s="1">
        <f t="shared" si="71"/>
        <v>0</v>
      </c>
      <c r="BI111" s="1">
        <v>0</v>
      </c>
      <c r="BJ111" s="1" t="s">
        <v>4</v>
      </c>
      <c r="BK111" s="1" t="s">
        <v>4</v>
      </c>
      <c r="BL111" s="1">
        <v>0</v>
      </c>
      <c r="BM111" s="1">
        <f t="shared" si="72"/>
        <v>0</v>
      </c>
      <c r="BN111" s="1">
        <v>22</v>
      </c>
      <c r="BO111" s="1">
        <v>22</v>
      </c>
      <c r="BP111" s="1">
        <f t="shared" si="73"/>
        <v>0</v>
      </c>
      <c r="BQ111" s="1">
        <v>0</v>
      </c>
      <c r="BR111" s="1" t="s">
        <v>4</v>
      </c>
      <c r="BS111" s="1" t="s">
        <v>4</v>
      </c>
      <c r="BT111" s="1" t="s">
        <v>4</v>
      </c>
      <c r="BU111" s="1" t="s">
        <v>4</v>
      </c>
      <c r="BV111" s="1" t="s">
        <v>4</v>
      </c>
      <c r="BW111" s="1" t="s">
        <v>4</v>
      </c>
      <c r="BX111" s="1" t="s">
        <v>4</v>
      </c>
      <c r="BY111" s="1" t="s">
        <v>4</v>
      </c>
      <c r="BZ111" s="1" t="s">
        <v>4</v>
      </c>
      <c r="CA111" s="1" t="s">
        <v>4</v>
      </c>
      <c r="CB111" s="1" t="s">
        <v>4</v>
      </c>
      <c r="CC111" s="1" t="s">
        <v>4</v>
      </c>
      <c r="CD111" s="1" t="s">
        <v>4</v>
      </c>
      <c r="CE111" s="1" t="s">
        <v>4</v>
      </c>
      <c r="CF111" s="1" t="s">
        <v>4</v>
      </c>
      <c r="CG111" s="1" t="s">
        <v>4</v>
      </c>
      <c r="CH111" s="1" t="s">
        <v>4</v>
      </c>
      <c r="CI111" s="1" t="s">
        <v>4</v>
      </c>
      <c r="CJ111" s="1" t="s">
        <v>4</v>
      </c>
      <c r="CK111" t="s">
        <v>4</v>
      </c>
      <c r="CL111" t="s">
        <v>4</v>
      </c>
      <c r="CM111" t="s">
        <v>4</v>
      </c>
      <c r="CN111" t="s">
        <v>4</v>
      </c>
      <c r="CO111" t="s">
        <v>4</v>
      </c>
      <c r="CP111" t="s">
        <v>4</v>
      </c>
      <c r="CQ111" t="s">
        <v>4</v>
      </c>
      <c r="CR111">
        <f t="shared" si="74"/>
        <v>53.125</v>
      </c>
      <c r="CS111">
        <f t="shared" si="75"/>
        <v>12</v>
      </c>
      <c r="CT111" s="1">
        <v>22</v>
      </c>
      <c r="CU111">
        <f>5/8*100</f>
        <v>62.5</v>
      </c>
      <c r="CV111">
        <f>F111/MAX(F108:F129)*100</f>
        <v>60.303030303030305</v>
      </c>
      <c r="CW111">
        <f>E111/MAX(E108:E129)*100</f>
        <v>46.847377725397763</v>
      </c>
      <c r="CX111">
        <f>D111/MAX(D108:D129)*100</f>
        <v>75</v>
      </c>
      <c r="CY111">
        <f t="shared" si="59"/>
        <v>60.716802676142692</v>
      </c>
      <c r="CZ111" t="str">
        <f t="shared" si="55"/>
        <v>E+P+</v>
      </c>
    </row>
    <row r="112" spans="1:104" x14ac:dyDescent="0.3">
      <c r="A112" s="1" t="s">
        <v>9</v>
      </c>
      <c r="B112" s="1" t="s">
        <v>5</v>
      </c>
      <c r="C112" s="1" t="s">
        <v>10</v>
      </c>
      <c r="D112" s="1">
        <v>9</v>
      </c>
      <c r="E112" s="1">
        <v>1099</v>
      </c>
      <c r="F112" s="1">
        <v>252</v>
      </c>
      <c r="G112" s="1" t="s">
        <v>154</v>
      </c>
      <c r="H112" s="1" t="s">
        <v>282</v>
      </c>
      <c r="I112" s="1">
        <v>16</v>
      </c>
      <c r="J112" s="1">
        <v>83.33</v>
      </c>
      <c r="K112" s="1">
        <f>RANK(J112,J108:J129)</f>
        <v>7</v>
      </c>
      <c r="L112" s="1">
        <v>22</v>
      </c>
      <c r="M112" s="1">
        <v>5</v>
      </c>
      <c r="N112" s="1" t="s">
        <v>406</v>
      </c>
      <c r="O112" s="1" t="s">
        <v>502</v>
      </c>
      <c r="P112" s="1">
        <v>70</v>
      </c>
      <c r="Q112" s="1">
        <f t="shared" si="52"/>
        <v>-13.329999999999998</v>
      </c>
      <c r="R112" s="1">
        <f>RANK(P112,P108:P129)</f>
        <v>15</v>
      </c>
      <c r="S112" s="1">
        <v>22</v>
      </c>
      <c r="T112" s="1">
        <f t="shared" si="53"/>
        <v>8</v>
      </c>
      <c r="U112" s="1">
        <v>3</v>
      </c>
      <c r="V112" s="1" t="s">
        <v>1390</v>
      </c>
      <c r="W112" s="1" t="s">
        <v>1449</v>
      </c>
      <c r="X112" s="1">
        <v>85</v>
      </c>
      <c r="Y112" s="1">
        <f t="shared" si="64"/>
        <v>15</v>
      </c>
      <c r="Z112" s="1">
        <f>RANK(X112,X108:X129)</f>
        <v>8</v>
      </c>
      <c r="AA112" s="1">
        <v>22</v>
      </c>
      <c r="AB112" s="1">
        <f t="shared" si="65"/>
        <v>-7</v>
      </c>
      <c r="AC112" s="1">
        <v>1</v>
      </c>
      <c r="AD112" s="1" t="s">
        <v>1236</v>
      </c>
      <c r="AE112" s="1" t="s">
        <v>1236</v>
      </c>
      <c r="AF112" s="1">
        <v>90</v>
      </c>
      <c r="AG112" s="1">
        <f t="shared" si="60"/>
        <v>5</v>
      </c>
      <c r="AH112" s="1">
        <f>RANK(AF112,AF108:AF129)</f>
        <v>1</v>
      </c>
      <c r="AI112" s="1">
        <v>22</v>
      </c>
      <c r="AJ112" s="1">
        <f t="shared" si="61"/>
        <v>-7</v>
      </c>
      <c r="AK112" s="1">
        <v>1</v>
      </c>
      <c r="AL112" s="1" t="s">
        <v>1112</v>
      </c>
      <c r="AM112" s="1" t="s">
        <v>1112</v>
      </c>
      <c r="AN112" s="1">
        <v>75</v>
      </c>
      <c r="AO112" s="1">
        <f t="shared" si="66"/>
        <v>-15</v>
      </c>
      <c r="AP112" s="1">
        <f>RANK(AN112,AN108:AN129)</f>
        <v>5</v>
      </c>
      <c r="AQ112" s="1">
        <v>22</v>
      </c>
      <c r="AR112" s="1">
        <f t="shared" si="67"/>
        <v>4</v>
      </c>
      <c r="AS112" s="1">
        <v>2</v>
      </c>
      <c r="AT112" s="1" t="s">
        <v>991</v>
      </c>
      <c r="AU112" s="1" t="s">
        <v>1038</v>
      </c>
      <c r="AV112" s="1">
        <v>80</v>
      </c>
      <c r="AW112" s="1">
        <f t="shared" si="68"/>
        <v>5</v>
      </c>
      <c r="AX112" s="1">
        <f>RANK(AV112,AV108:AV129)</f>
        <v>3</v>
      </c>
      <c r="AY112" s="1">
        <v>22</v>
      </c>
      <c r="AZ112" s="1">
        <f t="shared" si="69"/>
        <v>-2</v>
      </c>
      <c r="BA112" s="1">
        <v>3</v>
      </c>
      <c r="BB112" s="1" t="s">
        <v>899</v>
      </c>
      <c r="BC112" s="1" t="s">
        <v>929</v>
      </c>
      <c r="BD112" s="1">
        <v>0</v>
      </c>
      <c r="BE112" s="1">
        <f t="shared" si="70"/>
        <v>-80</v>
      </c>
      <c r="BF112" s="1">
        <v>22</v>
      </c>
      <c r="BG112" s="1">
        <v>22</v>
      </c>
      <c r="BH112" s="1">
        <f t="shared" si="71"/>
        <v>19</v>
      </c>
      <c r="BI112" s="1">
        <v>0</v>
      </c>
      <c r="BJ112" s="1" t="s">
        <v>4</v>
      </c>
      <c r="BK112" s="1" t="s">
        <v>4</v>
      </c>
      <c r="BL112" s="1">
        <v>0</v>
      </c>
      <c r="BM112" s="1">
        <f t="shared" si="72"/>
        <v>0</v>
      </c>
      <c r="BN112" s="1">
        <v>22</v>
      </c>
      <c r="BO112" s="1">
        <v>22</v>
      </c>
      <c r="BP112" s="1">
        <f t="shared" si="73"/>
        <v>0</v>
      </c>
      <c r="BQ112" s="1">
        <v>0</v>
      </c>
      <c r="BR112" s="1" t="s">
        <v>4</v>
      </c>
      <c r="BS112" s="1" t="s">
        <v>4</v>
      </c>
      <c r="BT112" s="1" t="s">
        <v>4</v>
      </c>
      <c r="BU112" s="1" t="s">
        <v>4</v>
      </c>
      <c r="BV112" s="1" t="s">
        <v>4</v>
      </c>
      <c r="BW112" s="1" t="s">
        <v>4</v>
      </c>
      <c r="BX112" s="1" t="s">
        <v>4</v>
      </c>
      <c r="BY112" s="1" t="s">
        <v>4</v>
      </c>
      <c r="BZ112" s="1" t="s">
        <v>4</v>
      </c>
      <c r="CA112" s="1" t="s">
        <v>4</v>
      </c>
      <c r="CB112" s="1" t="s">
        <v>4</v>
      </c>
      <c r="CC112" s="1" t="s">
        <v>4</v>
      </c>
      <c r="CD112" s="1" t="s">
        <v>4</v>
      </c>
      <c r="CE112" s="1" t="s">
        <v>4</v>
      </c>
      <c r="CF112" s="1" t="s">
        <v>4</v>
      </c>
      <c r="CG112" s="1" t="s">
        <v>4</v>
      </c>
      <c r="CH112" s="1" t="s">
        <v>4</v>
      </c>
      <c r="CI112" s="1" t="s">
        <v>4</v>
      </c>
      <c r="CJ112" s="1" t="s">
        <v>4</v>
      </c>
      <c r="CK112" t="s">
        <v>4</v>
      </c>
      <c r="CL112" t="s">
        <v>4</v>
      </c>
      <c r="CM112" t="s">
        <v>4</v>
      </c>
      <c r="CN112" t="s">
        <v>4</v>
      </c>
      <c r="CO112" t="s">
        <v>4</v>
      </c>
      <c r="CP112" t="s">
        <v>4</v>
      </c>
      <c r="CQ112" t="s">
        <v>4</v>
      </c>
      <c r="CR112">
        <f t="shared" si="74"/>
        <v>60.416249999999998</v>
      </c>
      <c r="CS112">
        <f t="shared" si="75"/>
        <v>10</v>
      </c>
      <c r="CT112" s="1">
        <v>22</v>
      </c>
      <c r="CU112">
        <f>6/8*100</f>
        <v>75</v>
      </c>
      <c r="CV112">
        <f>F112/MAX(F108:F129)*100</f>
        <v>76.363636363636374</v>
      </c>
      <c r="CW112">
        <f>E112/MAX(E108:E129)*100</f>
        <v>64.761343547436653</v>
      </c>
      <c r="CX112">
        <f>D112/MAX(D108:D129)*100</f>
        <v>75</v>
      </c>
      <c r="CY112">
        <f t="shared" si="59"/>
        <v>72.041659970357671</v>
      </c>
      <c r="CZ112" t="str">
        <f t="shared" si="55"/>
        <v>E+P+</v>
      </c>
    </row>
    <row r="113" spans="1:104" x14ac:dyDescent="0.3">
      <c r="A113" s="1" t="s">
        <v>9</v>
      </c>
      <c r="B113" s="1" t="s">
        <v>5</v>
      </c>
      <c r="C113" s="1" t="s">
        <v>10</v>
      </c>
      <c r="D113" s="1">
        <v>7</v>
      </c>
      <c r="E113" s="1">
        <v>432</v>
      </c>
      <c r="F113" s="1">
        <v>82</v>
      </c>
      <c r="G113" s="1" t="s">
        <v>155</v>
      </c>
      <c r="H113" s="1" t="s">
        <v>283</v>
      </c>
      <c r="I113" s="1">
        <v>4</v>
      </c>
      <c r="J113" s="1">
        <v>83.33</v>
      </c>
      <c r="K113" s="1">
        <f>RANK(J113,J108:J129)</f>
        <v>7</v>
      </c>
      <c r="L113" s="1">
        <v>22</v>
      </c>
      <c r="M113" s="1">
        <v>3</v>
      </c>
      <c r="N113" s="1" t="s">
        <v>407</v>
      </c>
      <c r="O113" s="1" t="s">
        <v>503</v>
      </c>
      <c r="P113" s="1">
        <v>70</v>
      </c>
      <c r="Q113" s="1">
        <f t="shared" si="52"/>
        <v>-13.329999999999998</v>
      </c>
      <c r="R113" s="1">
        <f>RANK(P113,P108:P129)</f>
        <v>15</v>
      </c>
      <c r="S113" s="1">
        <v>22</v>
      </c>
      <c r="T113" s="1">
        <f t="shared" si="53"/>
        <v>8</v>
      </c>
      <c r="U113" s="1">
        <v>1</v>
      </c>
      <c r="V113" s="1" t="s">
        <v>1391</v>
      </c>
      <c r="W113" s="1" t="s">
        <v>1391</v>
      </c>
      <c r="X113" s="1">
        <v>0</v>
      </c>
      <c r="Y113" s="1">
        <f t="shared" si="64"/>
        <v>-70</v>
      </c>
      <c r="Z113" s="1">
        <v>22</v>
      </c>
      <c r="AA113" s="1">
        <v>22</v>
      </c>
      <c r="AB113" s="1">
        <f t="shared" si="65"/>
        <v>7</v>
      </c>
      <c r="AC113" s="1">
        <v>0</v>
      </c>
      <c r="AD113" s="1" t="s">
        <v>4</v>
      </c>
      <c r="AE113" s="1" t="s">
        <v>4</v>
      </c>
      <c r="AF113" s="1">
        <v>0</v>
      </c>
      <c r="AG113" s="1">
        <f t="shared" si="60"/>
        <v>0</v>
      </c>
      <c r="AH113" s="1">
        <v>0</v>
      </c>
      <c r="AI113" s="1">
        <v>22</v>
      </c>
      <c r="AJ113" s="1">
        <f t="shared" si="61"/>
        <v>-22</v>
      </c>
      <c r="AK113" s="1">
        <v>0</v>
      </c>
      <c r="AL113" s="1" t="s">
        <v>4</v>
      </c>
      <c r="AM113" s="1" t="s">
        <v>4</v>
      </c>
      <c r="AN113" s="1">
        <v>0</v>
      </c>
      <c r="AO113" s="1">
        <f t="shared" si="66"/>
        <v>0</v>
      </c>
      <c r="AP113" s="1">
        <v>22</v>
      </c>
      <c r="AQ113" s="1">
        <v>22</v>
      </c>
      <c r="AR113" s="1">
        <f t="shared" si="67"/>
        <v>22</v>
      </c>
      <c r="AS113" s="1">
        <v>0</v>
      </c>
      <c r="AT113" s="1" t="s">
        <v>4</v>
      </c>
      <c r="AU113" s="1" t="s">
        <v>4</v>
      </c>
      <c r="AV113" s="1">
        <v>0</v>
      </c>
      <c r="AW113" s="1">
        <f t="shared" si="68"/>
        <v>0</v>
      </c>
      <c r="AX113" s="1">
        <v>22</v>
      </c>
      <c r="AY113" s="1">
        <v>22</v>
      </c>
      <c r="AZ113" s="1">
        <f t="shared" si="69"/>
        <v>0</v>
      </c>
      <c r="BA113" s="1">
        <v>0</v>
      </c>
      <c r="BB113" s="1" t="s">
        <v>4</v>
      </c>
      <c r="BC113" s="1" t="s">
        <v>4</v>
      </c>
      <c r="BD113" s="1">
        <v>0</v>
      </c>
      <c r="BE113" s="1">
        <f t="shared" si="70"/>
        <v>0</v>
      </c>
      <c r="BF113" s="1">
        <v>22</v>
      </c>
      <c r="BG113" s="1">
        <v>22</v>
      </c>
      <c r="BH113" s="1">
        <f t="shared" si="71"/>
        <v>0</v>
      </c>
      <c r="BI113" s="1">
        <v>0</v>
      </c>
      <c r="BJ113" s="1" t="s">
        <v>4</v>
      </c>
      <c r="BK113" s="1" t="s">
        <v>4</v>
      </c>
      <c r="BL113" s="1">
        <v>0</v>
      </c>
      <c r="BM113" s="1">
        <f t="shared" si="72"/>
        <v>0</v>
      </c>
      <c r="BN113" s="1">
        <v>22</v>
      </c>
      <c r="BO113" s="1">
        <v>22</v>
      </c>
      <c r="BP113" s="1">
        <f t="shared" si="73"/>
        <v>0</v>
      </c>
      <c r="BQ113" s="1">
        <v>0</v>
      </c>
      <c r="BR113" s="1" t="s">
        <v>4</v>
      </c>
      <c r="BS113" s="1" t="s">
        <v>4</v>
      </c>
      <c r="BT113" s="1" t="s">
        <v>4</v>
      </c>
      <c r="BU113" s="1" t="s">
        <v>4</v>
      </c>
      <c r="BV113" s="1" t="s">
        <v>4</v>
      </c>
      <c r="BW113" s="1" t="s">
        <v>4</v>
      </c>
      <c r="BX113" s="1" t="s">
        <v>4</v>
      </c>
      <c r="BY113" s="1" t="s">
        <v>4</v>
      </c>
      <c r="BZ113" s="1" t="s">
        <v>4</v>
      </c>
      <c r="CA113" s="1" t="s">
        <v>4</v>
      </c>
      <c r="CB113" s="1" t="s">
        <v>4</v>
      </c>
      <c r="CC113" s="1" t="s">
        <v>4</v>
      </c>
      <c r="CD113" s="1" t="s">
        <v>4</v>
      </c>
      <c r="CE113" s="1" t="s">
        <v>4</v>
      </c>
      <c r="CF113" s="1" t="s">
        <v>4</v>
      </c>
      <c r="CG113" s="1" t="s">
        <v>4</v>
      </c>
      <c r="CH113" s="1" t="s">
        <v>4</v>
      </c>
      <c r="CI113" s="1" t="s">
        <v>4</v>
      </c>
      <c r="CJ113" s="1" t="s">
        <v>4</v>
      </c>
      <c r="CK113" t="s">
        <v>4</v>
      </c>
      <c r="CL113" t="s">
        <v>4</v>
      </c>
      <c r="CM113" t="s">
        <v>4</v>
      </c>
      <c r="CN113" t="s">
        <v>4</v>
      </c>
      <c r="CO113" t="s">
        <v>4</v>
      </c>
      <c r="CP113" t="s">
        <v>4</v>
      </c>
      <c r="CQ113" t="s">
        <v>4</v>
      </c>
      <c r="CR113">
        <f t="shared" si="74"/>
        <v>19.166249999999998</v>
      </c>
      <c r="CS113">
        <f t="shared" si="75"/>
        <v>17</v>
      </c>
      <c r="CT113" s="1">
        <v>22</v>
      </c>
      <c r="CU113">
        <f>2/8*100</f>
        <v>25</v>
      </c>
      <c r="CV113">
        <f>F113/MAX(F108:F129)*100</f>
        <v>24.848484848484848</v>
      </c>
      <c r="CW113">
        <f>E113/MAX(E108:E129)*100</f>
        <v>25.456688273423687</v>
      </c>
      <c r="CX113">
        <f>D113/MAX(D108:D129)*100</f>
        <v>58.333333333333336</v>
      </c>
      <c r="CY113">
        <f t="shared" si="59"/>
        <v>36.212835485080625</v>
      </c>
      <c r="CZ113" t="str">
        <f t="shared" si="55"/>
        <v>E-P-</v>
      </c>
    </row>
    <row r="114" spans="1:104" x14ac:dyDescent="0.3">
      <c r="A114" s="1" t="s">
        <v>9</v>
      </c>
      <c r="B114" s="1" t="s">
        <v>5</v>
      </c>
      <c r="C114" s="1" t="s">
        <v>10</v>
      </c>
      <c r="D114" s="1">
        <v>5</v>
      </c>
      <c r="E114" s="1">
        <v>1109</v>
      </c>
      <c r="F114" s="1">
        <v>264</v>
      </c>
      <c r="G114" s="1" t="s">
        <v>156</v>
      </c>
      <c r="H114" s="1" t="s">
        <v>284</v>
      </c>
      <c r="I114" s="1">
        <v>10</v>
      </c>
      <c r="J114" s="1">
        <v>83.33</v>
      </c>
      <c r="K114" s="1">
        <f>RANK(J114,J108:J129)</f>
        <v>7</v>
      </c>
      <c r="L114" s="1">
        <v>22</v>
      </c>
      <c r="M114" s="1">
        <v>5</v>
      </c>
      <c r="N114" s="1" t="s">
        <v>408</v>
      </c>
      <c r="O114" s="1" t="s">
        <v>504</v>
      </c>
      <c r="P114" s="1">
        <v>70</v>
      </c>
      <c r="Q114" s="1">
        <f t="shared" si="52"/>
        <v>-13.329999999999998</v>
      </c>
      <c r="R114" s="1">
        <f>RANK(P114,P108:P129)</f>
        <v>15</v>
      </c>
      <c r="S114" s="1">
        <v>22</v>
      </c>
      <c r="T114" s="1">
        <f t="shared" si="53"/>
        <v>8</v>
      </c>
      <c r="U114" s="1">
        <v>1</v>
      </c>
      <c r="V114" s="1" t="s">
        <v>1392</v>
      </c>
      <c r="W114" s="1" t="s">
        <v>1392</v>
      </c>
      <c r="X114" s="1">
        <v>95</v>
      </c>
      <c r="Y114" s="1">
        <f t="shared" si="64"/>
        <v>25</v>
      </c>
      <c r="Z114" s="1">
        <f>RANK(X114,X108:X129)</f>
        <v>3</v>
      </c>
      <c r="AA114" s="1">
        <v>22</v>
      </c>
      <c r="AB114" s="1">
        <f t="shared" si="65"/>
        <v>-12</v>
      </c>
      <c r="AC114" s="1">
        <v>1</v>
      </c>
      <c r="AD114" s="1" t="s">
        <v>1237</v>
      </c>
      <c r="AE114" s="1" t="s">
        <v>1237</v>
      </c>
      <c r="AF114" s="1">
        <v>80</v>
      </c>
      <c r="AG114" s="1">
        <f t="shared" si="60"/>
        <v>-15</v>
      </c>
      <c r="AH114" s="1">
        <f>RANK(AF114,AF108:AF129)</f>
        <v>6</v>
      </c>
      <c r="AI114" s="1">
        <v>22</v>
      </c>
      <c r="AJ114" s="1">
        <f t="shared" si="61"/>
        <v>3</v>
      </c>
      <c r="AK114" s="1">
        <v>2</v>
      </c>
      <c r="AL114" s="1" t="s">
        <v>1113</v>
      </c>
      <c r="AM114" s="1" t="s">
        <v>1147</v>
      </c>
      <c r="AN114" s="1">
        <v>75</v>
      </c>
      <c r="AO114" s="1">
        <f t="shared" si="66"/>
        <v>-5</v>
      </c>
      <c r="AP114" s="1">
        <f>RANK(AN114,AN108:AN129)</f>
        <v>5</v>
      </c>
      <c r="AQ114" s="1">
        <v>22</v>
      </c>
      <c r="AR114" s="1">
        <f t="shared" si="67"/>
        <v>-1</v>
      </c>
      <c r="AS114" s="1">
        <v>1</v>
      </c>
      <c r="AT114" s="1" t="s">
        <v>992</v>
      </c>
      <c r="AU114" s="1" t="s">
        <v>992</v>
      </c>
      <c r="AV114" s="1">
        <v>0</v>
      </c>
      <c r="AW114" s="1">
        <f t="shared" si="68"/>
        <v>-75</v>
      </c>
      <c r="AX114" s="1">
        <v>22</v>
      </c>
      <c r="AY114" s="1">
        <v>22</v>
      </c>
      <c r="AZ114" s="1">
        <f t="shared" si="69"/>
        <v>17</v>
      </c>
      <c r="BA114" s="1">
        <v>0</v>
      </c>
      <c r="BB114" s="1" t="s">
        <v>4</v>
      </c>
      <c r="BC114" s="1" t="s">
        <v>4</v>
      </c>
      <c r="BD114" s="1">
        <v>0</v>
      </c>
      <c r="BE114" s="1">
        <f t="shared" si="70"/>
        <v>0</v>
      </c>
      <c r="BF114" s="1">
        <v>22</v>
      </c>
      <c r="BG114" s="1">
        <v>22</v>
      </c>
      <c r="BH114" s="1">
        <f t="shared" si="71"/>
        <v>0</v>
      </c>
      <c r="BI114" s="1">
        <v>0</v>
      </c>
      <c r="BJ114" s="1" t="s">
        <v>4</v>
      </c>
      <c r="BK114" s="1" t="s">
        <v>4</v>
      </c>
      <c r="BL114" s="1">
        <v>0</v>
      </c>
      <c r="BM114" s="1">
        <f t="shared" si="72"/>
        <v>0</v>
      </c>
      <c r="BN114" s="1">
        <v>22</v>
      </c>
      <c r="BO114" s="1">
        <v>22</v>
      </c>
      <c r="BP114" s="1">
        <f t="shared" si="73"/>
        <v>0</v>
      </c>
      <c r="BQ114" s="1">
        <v>0</v>
      </c>
      <c r="BR114" s="1" t="s">
        <v>4</v>
      </c>
      <c r="BS114" s="1" t="s">
        <v>4</v>
      </c>
      <c r="BT114" s="1" t="s">
        <v>4</v>
      </c>
      <c r="BU114" s="1" t="s">
        <v>4</v>
      </c>
      <c r="BV114" s="1" t="s">
        <v>4</v>
      </c>
      <c r="BW114" s="1" t="s">
        <v>4</v>
      </c>
      <c r="BX114" s="1" t="s">
        <v>4</v>
      </c>
      <c r="BY114" s="1" t="s">
        <v>4</v>
      </c>
      <c r="BZ114" s="1" t="s">
        <v>4</v>
      </c>
      <c r="CA114" s="1" t="s">
        <v>4</v>
      </c>
      <c r="CB114" s="1" t="s">
        <v>4</v>
      </c>
      <c r="CC114" s="1" t="s">
        <v>4</v>
      </c>
      <c r="CD114" s="1" t="s">
        <v>4</v>
      </c>
      <c r="CE114" s="1" t="s">
        <v>4</v>
      </c>
      <c r="CF114" s="1" t="s">
        <v>4</v>
      </c>
      <c r="CG114" s="1" t="s">
        <v>4</v>
      </c>
      <c r="CH114" s="1" t="s">
        <v>4</v>
      </c>
      <c r="CI114" s="1" t="s">
        <v>4</v>
      </c>
      <c r="CJ114" s="1" t="s">
        <v>4</v>
      </c>
      <c r="CK114" t="s">
        <v>4</v>
      </c>
      <c r="CL114" t="s">
        <v>4</v>
      </c>
      <c r="CM114" t="s">
        <v>4</v>
      </c>
      <c r="CN114" t="s">
        <v>4</v>
      </c>
      <c r="CO114" t="s">
        <v>4</v>
      </c>
      <c r="CP114" t="s">
        <v>4</v>
      </c>
      <c r="CQ114" t="s">
        <v>4</v>
      </c>
      <c r="CR114">
        <f t="shared" si="74"/>
        <v>50.416249999999998</v>
      </c>
      <c r="CS114">
        <f t="shared" si="75"/>
        <v>13</v>
      </c>
      <c r="CT114" s="1">
        <v>22</v>
      </c>
      <c r="CU114">
        <f>5/8*100</f>
        <v>62.5</v>
      </c>
      <c r="CV114">
        <f>F114/MAX(F108:F129)*100</f>
        <v>80</v>
      </c>
      <c r="CW114">
        <f>E114/MAX(E108:E129)*100</f>
        <v>65.350618738951098</v>
      </c>
      <c r="CX114">
        <f>D114/MAX(D108:D129)*100</f>
        <v>41.666666666666671</v>
      </c>
      <c r="CY114">
        <f t="shared" si="59"/>
        <v>62.339095135205923</v>
      </c>
      <c r="CZ114" t="str">
        <f t="shared" si="55"/>
        <v>E+P+</v>
      </c>
    </row>
    <row r="115" spans="1:104" x14ac:dyDescent="0.3">
      <c r="A115" s="1" t="s">
        <v>9</v>
      </c>
      <c r="B115" s="1" t="s">
        <v>5</v>
      </c>
      <c r="C115" s="1" t="s">
        <v>10</v>
      </c>
      <c r="D115" s="1">
        <v>6</v>
      </c>
      <c r="E115" s="1">
        <v>1432</v>
      </c>
      <c r="F115" s="1">
        <v>286</v>
      </c>
      <c r="G115" s="1" t="s">
        <v>157</v>
      </c>
      <c r="H115" s="1" t="s">
        <v>285</v>
      </c>
      <c r="I115" s="1">
        <v>13</v>
      </c>
      <c r="J115" s="1">
        <v>100</v>
      </c>
      <c r="K115" s="1">
        <f>RANK(J115,J108:J129)</f>
        <v>1</v>
      </c>
      <c r="L115" s="1">
        <v>22</v>
      </c>
      <c r="M115" s="1">
        <v>2</v>
      </c>
      <c r="N115" s="1" t="s">
        <v>409</v>
      </c>
      <c r="O115" s="1" t="s">
        <v>505</v>
      </c>
      <c r="P115" s="1">
        <v>80</v>
      </c>
      <c r="Q115" s="1">
        <f t="shared" si="52"/>
        <v>-20</v>
      </c>
      <c r="R115" s="1">
        <f>RANK(P115,P108:P129)</f>
        <v>9</v>
      </c>
      <c r="S115" s="1">
        <v>22</v>
      </c>
      <c r="T115" s="1">
        <f t="shared" si="53"/>
        <v>8</v>
      </c>
      <c r="U115" s="1">
        <v>1</v>
      </c>
      <c r="V115" s="1" t="s">
        <v>1393</v>
      </c>
      <c r="W115" s="1" t="s">
        <v>1393</v>
      </c>
      <c r="X115" s="1">
        <v>100</v>
      </c>
      <c r="Y115" s="1">
        <f t="shared" si="64"/>
        <v>20</v>
      </c>
      <c r="Z115" s="1">
        <f>RANK(X115,X108:X129)</f>
        <v>1</v>
      </c>
      <c r="AA115" s="1">
        <v>22</v>
      </c>
      <c r="AB115" s="1">
        <f t="shared" si="65"/>
        <v>-8</v>
      </c>
      <c r="AC115" s="1">
        <v>1</v>
      </c>
      <c r="AD115" s="1" t="s">
        <v>1238</v>
      </c>
      <c r="AE115" s="1" t="s">
        <v>1238</v>
      </c>
      <c r="AF115" s="1">
        <v>90</v>
      </c>
      <c r="AG115" s="1">
        <f t="shared" si="60"/>
        <v>-10</v>
      </c>
      <c r="AH115" s="1">
        <f>RANK(AF115,AF108:AF129)</f>
        <v>1</v>
      </c>
      <c r="AI115" s="1">
        <v>22</v>
      </c>
      <c r="AJ115" s="1">
        <f t="shared" si="61"/>
        <v>0</v>
      </c>
      <c r="AK115" s="1">
        <v>1</v>
      </c>
      <c r="AL115" s="1" t="s">
        <v>1114</v>
      </c>
      <c r="AM115" s="1" t="s">
        <v>1114</v>
      </c>
      <c r="AN115" s="1">
        <v>95</v>
      </c>
      <c r="AO115" s="1">
        <f t="shared" si="66"/>
        <v>5</v>
      </c>
      <c r="AP115" s="1">
        <f>RANK(AN115,AN108:AN129)</f>
        <v>1</v>
      </c>
      <c r="AQ115" s="1">
        <v>22</v>
      </c>
      <c r="AR115" s="1">
        <f t="shared" si="67"/>
        <v>0</v>
      </c>
      <c r="AS115" s="1">
        <v>1</v>
      </c>
      <c r="AT115" s="1" t="s">
        <v>993</v>
      </c>
      <c r="AU115" s="1" t="s">
        <v>993</v>
      </c>
      <c r="AV115" s="1">
        <v>90</v>
      </c>
      <c r="AW115" s="1">
        <f t="shared" si="68"/>
        <v>-5</v>
      </c>
      <c r="AX115" s="1">
        <f>RANK(AV112,AV108:AV129)</f>
        <v>3</v>
      </c>
      <c r="AY115" s="1">
        <v>22</v>
      </c>
      <c r="AZ115" s="1">
        <f t="shared" si="69"/>
        <v>2</v>
      </c>
      <c r="BA115" s="1">
        <v>1</v>
      </c>
      <c r="BB115" s="1" t="s">
        <v>900</v>
      </c>
      <c r="BC115" s="1" t="s">
        <v>900</v>
      </c>
      <c r="BD115" s="1">
        <v>75</v>
      </c>
      <c r="BE115" s="1">
        <f t="shared" si="70"/>
        <v>-15</v>
      </c>
      <c r="BF115" s="1">
        <v>2</v>
      </c>
      <c r="BG115" s="1">
        <v>22</v>
      </c>
      <c r="BH115" s="1">
        <f t="shared" si="71"/>
        <v>-1</v>
      </c>
      <c r="BI115" s="1">
        <v>1</v>
      </c>
      <c r="BJ115" s="1" t="s">
        <v>820</v>
      </c>
      <c r="BK115" s="1" t="s">
        <v>845</v>
      </c>
      <c r="BL115" s="1">
        <v>75</v>
      </c>
      <c r="BM115" s="1">
        <f t="shared" si="72"/>
        <v>0</v>
      </c>
      <c r="BN115" s="1">
        <v>1</v>
      </c>
      <c r="BO115" s="1">
        <v>22</v>
      </c>
      <c r="BP115" s="1">
        <f t="shared" si="73"/>
        <v>-1</v>
      </c>
      <c r="BQ115" s="1">
        <v>1</v>
      </c>
      <c r="BR115" s="1" t="s">
        <v>753</v>
      </c>
      <c r="BS115" s="1" t="s">
        <v>753</v>
      </c>
      <c r="BT115" s="1" t="s">
        <v>4</v>
      </c>
      <c r="BU115" s="1" t="s">
        <v>4</v>
      </c>
      <c r="BV115" s="1" t="s">
        <v>4</v>
      </c>
      <c r="BW115" s="1" t="s">
        <v>4</v>
      </c>
      <c r="BX115" s="1" t="s">
        <v>4</v>
      </c>
      <c r="BY115" s="1" t="s">
        <v>4</v>
      </c>
      <c r="BZ115" s="1" t="s">
        <v>4</v>
      </c>
      <c r="CA115" s="1" t="s">
        <v>4</v>
      </c>
      <c r="CB115" s="1" t="s">
        <v>4</v>
      </c>
      <c r="CC115" s="1" t="s">
        <v>4</v>
      </c>
      <c r="CD115" s="1" t="s">
        <v>4</v>
      </c>
      <c r="CE115" s="1" t="s">
        <v>4</v>
      </c>
      <c r="CF115" s="1" t="s">
        <v>4</v>
      </c>
      <c r="CG115" s="1" t="s">
        <v>4</v>
      </c>
      <c r="CH115" s="1" t="s">
        <v>4</v>
      </c>
      <c r="CI115" s="1" t="s">
        <v>4</v>
      </c>
      <c r="CJ115" s="1" t="s">
        <v>4</v>
      </c>
      <c r="CK115" t="s">
        <v>4</v>
      </c>
      <c r="CL115" t="s">
        <v>4</v>
      </c>
      <c r="CM115" t="s">
        <v>4</v>
      </c>
      <c r="CN115" t="s">
        <v>4</v>
      </c>
      <c r="CO115" t="s">
        <v>4</v>
      </c>
      <c r="CP115" t="s">
        <v>4</v>
      </c>
      <c r="CQ115" t="s">
        <v>4</v>
      </c>
      <c r="CR115">
        <f t="shared" si="74"/>
        <v>88.125</v>
      </c>
      <c r="CS115">
        <f t="shared" si="75"/>
        <v>2</v>
      </c>
      <c r="CT115" s="1">
        <v>22</v>
      </c>
      <c r="CU115">
        <f>8/8*100</f>
        <v>100</v>
      </c>
      <c r="CV115">
        <f>F115/MAX(F108:F129)*100</f>
        <v>86.666666666666671</v>
      </c>
      <c r="CW115">
        <f>E115/MAX(E108:E129)*100</f>
        <v>84.384207424867412</v>
      </c>
      <c r="CX115">
        <f>D115/MAX(D108:D129)*100</f>
        <v>50</v>
      </c>
      <c r="CY115">
        <f t="shared" si="59"/>
        <v>73.683624697178018</v>
      </c>
      <c r="CZ115" t="str">
        <f t="shared" si="55"/>
        <v>E+P+</v>
      </c>
    </row>
    <row r="116" spans="1:104" x14ac:dyDescent="0.3">
      <c r="A116" s="1" t="s">
        <v>9</v>
      </c>
      <c r="B116" s="1" t="s">
        <v>5</v>
      </c>
      <c r="C116" s="1" t="s">
        <v>10</v>
      </c>
      <c r="D116" s="1">
        <v>12</v>
      </c>
      <c r="E116" s="1">
        <v>571</v>
      </c>
      <c r="F116" s="1">
        <v>144</v>
      </c>
      <c r="G116" s="1" t="s">
        <v>158</v>
      </c>
      <c r="H116" s="1" t="s">
        <v>286</v>
      </c>
      <c r="I116" s="1">
        <v>4</v>
      </c>
      <c r="J116" s="1">
        <v>83.33</v>
      </c>
      <c r="K116" s="1">
        <f>RANK(J116,J108:J129)</f>
        <v>7</v>
      </c>
      <c r="L116" s="1">
        <v>22</v>
      </c>
      <c r="M116" s="1">
        <v>4</v>
      </c>
      <c r="N116" s="1" t="s">
        <v>410</v>
      </c>
      <c r="O116" s="1" t="s">
        <v>506</v>
      </c>
      <c r="P116" s="1">
        <v>0</v>
      </c>
      <c r="Q116" s="1">
        <f t="shared" si="52"/>
        <v>-83.33</v>
      </c>
      <c r="R116" s="1">
        <v>22</v>
      </c>
      <c r="S116" s="1">
        <v>22</v>
      </c>
      <c r="T116" s="1">
        <f t="shared" si="53"/>
        <v>15</v>
      </c>
      <c r="U116" s="1">
        <v>0</v>
      </c>
      <c r="V116" s="1" t="s">
        <v>4</v>
      </c>
      <c r="W116" s="1" t="s">
        <v>4</v>
      </c>
      <c r="X116" s="1">
        <v>0</v>
      </c>
      <c r="Y116" s="1">
        <f t="shared" si="64"/>
        <v>0</v>
      </c>
      <c r="Z116" s="1">
        <v>22</v>
      </c>
      <c r="AA116" s="1">
        <v>22</v>
      </c>
      <c r="AB116" s="1">
        <f t="shared" si="65"/>
        <v>0</v>
      </c>
      <c r="AC116" s="1">
        <v>0</v>
      </c>
      <c r="AD116" s="1" t="s">
        <v>4</v>
      </c>
      <c r="AE116" s="1" t="s">
        <v>4</v>
      </c>
      <c r="AF116" s="1">
        <v>0</v>
      </c>
      <c r="AG116" s="1">
        <f t="shared" si="60"/>
        <v>0</v>
      </c>
      <c r="AH116" s="1">
        <v>0</v>
      </c>
      <c r="AI116" s="1">
        <v>22</v>
      </c>
      <c r="AJ116" s="1">
        <f t="shared" si="61"/>
        <v>-22</v>
      </c>
      <c r="AK116" s="1">
        <v>0</v>
      </c>
      <c r="AL116" s="1" t="s">
        <v>4</v>
      </c>
      <c r="AM116" s="1" t="s">
        <v>4</v>
      </c>
      <c r="AN116" s="1">
        <v>0</v>
      </c>
      <c r="AO116" s="1">
        <f t="shared" si="66"/>
        <v>0</v>
      </c>
      <c r="AP116" s="1">
        <v>22</v>
      </c>
      <c r="AQ116" s="1">
        <v>22</v>
      </c>
      <c r="AR116" s="1">
        <f t="shared" si="67"/>
        <v>22</v>
      </c>
      <c r="AS116" s="1">
        <v>0</v>
      </c>
      <c r="AT116" s="1" t="s">
        <v>4</v>
      </c>
      <c r="AU116" s="1" t="s">
        <v>4</v>
      </c>
      <c r="AV116" s="1">
        <v>0</v>
      </c>
      <c r="AW116" s="1">
        <f t="shared" si="68"/>
        <v>0</v>
      </c>
      <c r="AX116" s="1">
        <v>22</v>
      </c>
      <c r="AY116" s="1">
        <v>22</v>
      </c>
      <c r="AZ116" s="1">
        <f t="shared" si="69"/>
        <v>0</v>
      </c>
      <c r="BA116" s="1">
        <v>0</v>
      </c>
      <c r="BB116" s="1" t="s">
        <v>4</v>
      </c>
      <c r="BC116" s="1" t="s">
        <v>4</v>
      </c>
      <c r="BD116" s="1">
        <v>0</v>
      </c>
      <c r="BE116" s="1">
        <f t="shared" si="70"/>
        <v>0</v>
      </c>
      <c r="BF116" s="1">
        <v>22</v>
      </c>
      <c r="BG116" s="1">
        <v>22</v>
      </c>
      <c r="BH116" s="1">
        <f t="shared" si="71"/>
        <v>0</v>
      </c>
      <c r="BI116" s="1">
        <v>0</v>
      </c>
      <c r="BJ116" s="1" t="s">
        <v>4</v>
      </c>
      <c r="BK116" s="1" t="s">
        <v>4</v>
      </c>
      <c r="BL116" s="1">
        <v>0</v>
      </c>
      <c r="BM116" s="1">
        <f t="shared" si="72"/>
        <v>0</v>
      </c>
      <c r="BN116" s="1">
        <v>22</v>
      </c>
      <c r="BO116" s="1">
        <v>22</v>
      </c>
      <c r="BP116" s="1">
        <f t="shared" si="73"/>
        <v>0</v>
      </c>
      <c r="BQ116" s="1">
        <v>0</v>
      </c>
      <c r="BR116" s="1" t="s">
        <v>4</v>
      </c>
      <c r="BS116" s="1" t="s">
        <v>4</v>
      </c>
      <c r="BT116" s="1" t="s">
        <v>4</v>
      </c>
      <c r="BU116" s="1" t="s">
        <v>4</v>
      </c>
      <c r="BV116" s="1" t="s">
        <v>4</v>
      </c>
      <c r="BW116" s="1" t="s">
        <v>4</v>
      </c>
      <c r="BX116" s="1" t="s">
        <v>4</v>
      </c>
      <c r="BY116" s="1" t="s">
        <v>4</v>
      </c>
      <c r="BZ116" s="1" t="s">
        <v>4</v>
      </c>
      <c r="CA116" s="1" t="s">
        <v>4</v>
      </c>
      <c r="CB116" s="1" t="s">
        <v>4</v>
      </c>
      <c r="CC116" s="1" t="s">
        <v>4</v>
      </c>
      <c r="CD116" s="1" t="s">
        <v>4</v>
      </c>
      <c r="CE116" s="1" t="s">
        <v>4</v>
      </c>
      <c r="CF116" s="1" t="s">
        <v>4</v>
      </c>
      <c r="CG116" s="1" t="s">
        <v>4</v>
      </c>
      <c r="CH116" s="1" t="s">
        <v>4</v>
      </c>
      <c r="CI116" s="1" t="s">
        <v>4</v>
      </c>
      <c r="CJ116" s="1" t="s">
        <v>4</v>
      </c>
      <c r="CK116" t="s">
        <v>4</v>
      </c>
      <c r="CL116" t="s">
        <v>4</v>
      </c>
      <c r="CM116" t="s">
        <v>4</v>
      </c>
      <c r="CN116" t="s">
        <v>4</v>
      </c>
      <c r="CO116" t="s">
        <v>4</v>
      </c>
      <c r="CP116" t="s">
        <v>4</v>
      </c>
      <c r="CQ116" t="s">
        <v>4</v>
      </c>
      <c r="CR116">
        <f t="shared" si="74"/>
        <v>10.41625</v>
      </c>
      <c r="CS116">
        <f t="shared" si="75"/>
        <v>17</v>
      </c>
      <c r="CT116" s="1">
        <v>22</v>
      </c>
      <c r="CU116">
        <f>1/8*100</f>
        <v>12.5</v>
      </c>
      <c r="CV116">
        <f>F116/MAX(F108:F129)*100</f>
        <v>43.636363636363633</v>
      </c>
      <c r="CW116">
        <f>E116/MAX(E108:E129)*100</f>
        <v>33.647613435474369</v>
      </c>
      <c r="CX116">
        <f>D116/MAX(D108:D129)*100</f>
        <v>100</v>
      </c>
      <c r="CY116">
        <f t="shared" si="59"/>
        <v>59.094659023946001</v>
      </c>
      <c r="CZ116" t="str">
        <f t="shared" si="55"/>
        <v>E+P-</v>
      </c>
    </row>
    <row r="117" spans="1:104" x14ac:dyDescent="0.3">
      <c r="A117" s="1" t="s">
        <v>9</v>
      </c>
      <c r="B117" s="1" t="s">
        <v>5</v>
      </c>
      <c r="C117" s="1" t="s">
        <v>10</v>
      </c>
      <c r="D117" s="1">
        <v>10</v>
      </c>
      <c r="E117" s="1">
        <v>1538</v>
      </c>
      <c r="F117" s="1">
        <v>324</v>
      </c>
      <c r="G117" s="1" t="s">
        <v>159</v>
      </c>
      <c r="H117" s="1" t="s">
        <v>287</v>
      </c>
      <c r="I117" s="1">
        <v>10</v>
      </c>
      <c r="J117" s="1">
        <v>100</v>
      </c>
      <c r="K117" s="1">
        <f>RANK(J117,J108:J129)</f>
        <v>1</v>
      </c>
      <c r="L117" s="1">
        <v>22</v>
      </c>
      <c r="M117" s="1">
        <v>1</v>
      </c>
      <c r="N117" s="1" t="s">
        <v>411</v>
      </c>
      <c r="O117" s="1" t="s">
        <v>411</v>
      </c>
      <c r="P117" s="1">
        <v>90</v>
      </c>
      <c r="Q117" s="1">
        <f t="shared" si="52"/>
        <v>-10</v>
      </c>
      <c r="R117" s="1">
        <f>RANK(P117,P108:P129)</f>
        <v>4</v>
      </c>
      <c r="S117" s="1">
        <v>22</v>
      </c>
      <c r="T117" s="1">
        <f t="shared" si="53"/>
        <v>3</v>
      </c>
      <c r="U117" s="1">
        <v>1</v>
      </c>
      <c r="V117" s="1" t="s">
        <v>1394</v>
      </c>
      <c r="W117" s="1" t="s">
        <v>1394</v>
      </c>
      <c r="X117" s="1">
        <v>95</v>
      </c>
      <c r="Y117" s="1">
        <f t="shared" si="64"/>
        <v>5</v>
      </c>
      <c r="Z117" s="1">
        <f>RANK(X117,X108:X129)</f>
        <v>3</v>
      </c>
      <c r="AA117" s="1">
        <v>22</v>
      </c>
      <c r="AB117" s="1">
        <f t="shared" si="65"/>
        <v>-1</v>
      </c>
      <c r="AC117" s="1">
        <v>2</v>
      </c>
      <c r="AD117" s="1" t="s">
        <v>1239</v>
      </c>
      <c r="AE117" s="1" t="s">
        <v>1291</v>
      </c>
      <c r="AF117" s="1">
        <v>90</v>
      </c>
      <c r="AG117" s="1">
        <f t="shared" si="60"/>
        <v>-5</v>
      </c>
      <c r="AH117" s="1">
        <f>RANK(AF117,AF108:AF129)</f>
        <v>1</v>
      </c>
      <c r="AI117" s="1">
        <v>22</v>
      </c>
      <c r="AJ117" s="1">
        <f t="shared" si="61"/>
        <v>-2</v>
      </c>
      <c r="AK117" s="1">
        <v>2</v>
      </c>
      <c r="AL117" s="1" t="s">
        <v>1115</v>
      </c>
      <c r="AM117" s="1" t="s">
        <v>1148</v>
      </c>
      <c r="AN117" s="1">
        <v>90</v>
      </c>
      <c r="AO117" s="1">
        <f t="shared" si="66"/>
        <v>0</v>
      </c>
      <c r="AP117" s="1">
        <f>RANK(AN117,AN108:AN129)</f>
        <v>2</v>
      </c>
      <c r="AQ117" s="1">
        <v>22</v>
      </c>
      <c r="AR117" s="1">
        <f t="shared" si="67"/>
        <v>1</v>
      </c>
      <c r="AS117" s="1">
        <v>1</v>
      </c>
      <c r="AT117" s="1" t="s">
        <v>994</v>
      </c>
      <c r="AU117" s="1" t="s">
        <v>994</v>
      </c>
      <c r="AV117" s="1">
        <v>90</v>
      </c>
      <c r="AW117" s="1">
        <f t="shared" si="68"/>
        <v>0</v>
      </c>
      <c r="AX117" s="1">
        <f>RANK(AV117,AV108:AV129)</f>
        <v>1</v>
      </c>
      <c r="AY117" s="1">
        <v>22</v>
      </c>
      <c r="AZ117" s="1">
        <f t="shared" si="69"/>
        <v>-1</v>
      </c>
      <c r="BA117" s="1">
        <v>1</v>
      </c>
      <c r="BB117" s="1" t="s">
        <v>901</v>
      </c>
      <c r="BC117" s="1" t="s">
        <v>901</v>
      </c>
      <c r="BD117" s="1">
        <v>85</v>
      </c>
      <c r="BE117" s="1">
        <f t="shared" si="70"/>
        <v>-5</v>
      </c>
      <c r="BF117" s="1">
        <v>1</v>
      </c>
      <c r="BG117" s="1">
        <v>22</v>
      </c>
      <c r="BH117" s="1">
        <f t="shared" si="71"/>
        <v>0</v>
      </c>
      <c r="BI117" s="1">
        <v>1</v>
      </c>
      <c r="BJ117" s="1" t="s">
        <v>821</v>
      </c>
      <c r="BK117" s="1" t="s">
        <v>821</v>
      </c>
      <c r="BL117" s="1">
        <v>75</v>
      </c>
      <c r="BM117" s="1">
        <f t="shared" si="72"/>
        <v>-10</v>
      </c>
      <c r="BN117" s="1">
        <v>1</v>
      </c>
      <c r="BO117" s="1">
        <v>22</v>
      </c>
      <c r="BP117" s="1">
        <f t="shared" si="73"/>
        <v>0</v>
      </c>
      <c r="BQ117" s="1">
        <v>1</v>
      </c>
      <c r="BR117" s="1" t="s">
        <v>754</v>
      </c>
      <c r="BS117" s="1" t="s">
        <v>754</v>
      </c>
      <c r="BT117" s="1" t="s">
        <v>4</v>
      </c>
      <c r="BU117" s="1" t="s">
        <v>4</v>
      </c>
      <c r="BV117" s="1" t="s">
        <v>4</v>
      </c>
      <c r="BW117" s="1" t="s">
        <v>4</v>
      </c>
      <c r="BX117" s="1" t="s">
        <v>4</v>
      </c>
      <c r="BY117" s="1" t="s">
        <v>4</v>
      </c>
      <c r="BZ117" s="1" t="s">
        <v>4</v>
      </c>
      <c r="CA117" s="1" t="s">
        <v>4</v>
      </c>
      <c r="CB117" s="1" t="s">
        <v>4</v>
      </c>
      <c r="CC117" s="1" t="s">
        <v>4</v>
      </c>
      <c r="CD117" s="1" t="s">
        <v>4</v>
      </c>
      <c r="CE117" s="1" t="s">
        <v>4</v>
      </c>
      <c r="CF117" s="1" t="s">
        <v>4</v>
      </c>
      <c r="CG117" s="1" t="s">
        <v>4</v>
      </c>
      <c r="CH117" s="1" t="s">
        <v>4</v>
      </c>
      <c r="CI117" s="1" t="s">
        <v>4</v>
      </c>
      <c r="CJ117" s="1" t="s">
        <v>4</v>
      </c>
      <c r="CK117" t="s">
        <v>4</v>
      </c>
      <c r="CL117" t="s">
        <v>4</v>
      </c>
      <c r="CM117" t="s">
        <v>4</v>
      </c>
      <c r="CN117" t="s">
        <v>4</v>
      </c>
      <c r="CO117" t="s">
        <v>4</v>
      </c>
      <c r="CP117" t="s">
        <v>4</v>
      </c>
      <c r="CQ117" t="s">
        <v>4</v>
      </c>
      <c r="CR117">
        <f t="shared" si="74"/>
        <v>89.375</v>
      </c>
      <c r="CS117">
        <f t="shared" si="75"/>
        <v>2</v>
      </c>
      <c r="CT117" s="1">
        <v>22</v>
      </c>
      <c r="CU117">
        <f>8/8*100</f>
        <v>100</v>
      </c>
      <c r="CV117">
        <f>F117/MAX(F108:F129)*100</f>
        <v>98.181818181818187</v>
      </c>
      <c r="CW117">
        <f>E117/MAX(E108:E129)*100</f>
        <v>90.630524454920447</v>
      </c>
      <c r="CX117">
        <f>D117/MAX(D108:D129)*100</f>
        <v>83.333333333333343</v>
      </c>
      <c r="CY117">
        <f t="shared" si="59"/>
        <v>90.71522532335733</v>
      </c>
      <c r="CZ117" t="str">
        <f t="shared" si="55"/>
        <v>E+P+</v>
      </c>
    </row>
    <row r="118" spans="1:104" x14ac:dyDescent="0.3">
      <c r="A118" s="1" t="s">
        <v>9</v>
      </c>
      <c r="B118" s="1" t="s">
        <v>5</v>
      </c>
      <c r="C118" s="1" t="s">
        <v>10</v>
      </c>
      <c r="D118" s="1">
        <v>7</v>
      </c>
      <c r="E118" s="1">
        <v>804</v>
      </c>
      <c r="F118" s="1">
        <v>330</v>
      </c>
      <c r="G118" s="1" t="s">
        <v>160</v>
      </c>
      <c r="H118" s="1" t="s">
        <v>288</v>
      </c>
      <c r="I118" s="1">
        <v>22</v>
      </c>
      <c r="J118" s="1">
        <v>83.33</v>
      </c>
      <c r="K118" s="1">
        <f>RANK(J118,J108:J129)</f>
        <v>7</v>
      </c>
      <c r="L118" s="1">
        <v>22</v>
      </c>
      <c r="M118" s="1">
        <v>4</v>
      </c>
      <c r="N118" s="1" t="s">
        <v>412</v>
      </c>
      <c r="O118" s="1" t="s">
        <v>507</v>
      </c>
      <c r="P118" s="1">
        <v>90</v>
      </c>
      <c r="Q118" s="1">
        <f t="shared" si="52"/>
        <v>6.6700000000000017</v>
      </c>
      <c r="R118" s="1">
        <f>RANK(P118,P108:P129)</f>
        <v>4</v>
      </c>
      <c r="S118" s="1">
        <v>22</v>
      </c>
      <c r="T118" s="1">
        <f t="shared" si="53"/>
        <v>-3</v>
      </c>
      <c r="U118" s="1">
        <v>2</v>
      </c>
      <c r="V118" s="1" t="s">
        <v>1395</v>
      </c>
      <c r="W118" s="1" t="s">
        <v>1450</v>
      </c>
      <c r="X118" s="1">
        <v>80</v>
      </c>
      <c r="Y118" s="1">
        <f t="shared" si="64"/>
        <v>-10</v>
      </c>
      <c r="Z118" s="1">
        <f>RANK(X118,X108:X129)</f>
        <v>9</v>
      </c>
      <c r="AA118" s="1">
        <v>22</v>
      </c>
      <c r="AB118" s="1">
        <f t="shared" si="65"/>
        <v>5</v>
      </c>
      <c r="AC118" s="1">
        <v>1</v>
      </c>
      <c r="AD118" s="1" t="s">
        <v>1240</v>
      </c>
      <c r="AE118" s="1" t="s">
        <v>1240</v>
      </c>
      <c r="AF118" s="1">
        <v>90</v>
      </c>
      <c r="AG118" s="1">
        <f t="shared" si="60"/>
        <v>10</v>
      </c>
      <c r="AH118" s="1">
        <f>RANK(AF118,AF108:AF129)</f>
        <v>1</v>
      </c>
      <c r="AI118" s="1">
        <v>22</v>
      </c>
      <c r="AJ118" s="1">
        <f t="shared" si="61"/>
        <v>-8</v>
      </c>
      <c r="AK118" s="1">
        <v>8</v>
      </c>
      <c r="AL118" s="1" t="s">
        <v>1116</v>
      </c>
      <c r="AM118" s="1" t="s">
        <v>1149</v>
      </c>
      <c r="AN118" s="1">
        <v>70</v>
      </c>
      <c r="AO118" s="1">
        <f t="shared" si="66"/>
        <v>-20</v>
      </c>
      <c r="AP118" s="1">
        <f>RANK(AN118,AN108:AN129)</f>
        <v>9</v>
      </c>
      <c r="AQ118" s="1">
        <v>22</v>
      </c>
      <c r="AR118" s="1">
        <f t="shared" si="67"/>
        <v>8</v>
      </c>
      <c r="AS118" s="1">
        <v>2</v>
      </c>
      <c r="AT118" s="1" t="s">
        <v>995</v>
      </c>
      <c r="AU118" s="1" t="s">
        <v>1039</v>
      </c>
      <c r="AV118" s="1">
        <v>70</v>
      </c>
      <c r="AW118" s="1">
        <f t="shared" si="68"/>
        <v>0</v>
      </c>
      <c r="AX118" s="1">
        <f>RANK(AV118,AV108:AV129)</f>
        <v>5</v>
      </c>
      <c r="AY118" s="1">
        <v>22</v>
      </c>
      <c r="AZ118" s="1">
        <f t="shared" si="69"/>
        <v>-4</v>
      </c>
      <c r="BA118" s="1">
        <v>1</v>
      </c>
      <c r="BB118" s="1" t="s">
        <v>902</v>
      </c>
      <c r="BC118" s="1" t="s">
        <v>902</v>
      </c>
      <c r="BD118" s="1">
        <v>75</v>
      </c>
      <c r="BE118" s="1">
        <f t="shared" si="70"/>
        <v>5</v>
      </c>
      <c r="BF118" s="1">
        <v>2</v>
      </c>
      <c r="BG118" s="1">
        <v>22</v>
      </c>
      <c r="BH118" s="1">
        <f t="shared" si="71"/>
        <v>-3</v>
      </c>
      <c r="BI118" s="1">
        <v>4</v>
      </c>
      <c r="BJ118" s="1" t="s">
        <v>822</v>
      </c>
      <c r="BK118" s="1" t="s">
        <v>846</v>
      </c>
      <c r="BL118" s="1">
        <v>0</v>
      </c>
      <c r="BM118" s="1">
        <f t="shared" si="72"/>
        <v>-75</v>
      </c>
      <c r="BN118" s="1">
        <v>22</v>
      </c>
      <c r="BO118" s="1">
        <v>22</v>
      </c>
      <c r="BP118" s="1">
        <f t="shared" si="73"/>
        <v>20</v>
      </c>
      <c r="BQ118" s="1">
        <v>0</v>
      </c>
      <c r="BR118" s="1" t="s">
        <v>4</v>
      </c>
      <c r="BS118" s="1" t="s">
        <v>4</v>
      </c>
      <c r="BT118" s="1" t="s">
        <v>4</v>
      </c>
      <c r="BU118" s="1" t="s">
        <v>4</v>
      </c>
      <c r="BV118" s="1" t="s">
        <v>4</v>
      </c>
      <c r="BW118" s="1" t="s">
        <v>4</v>
      </c>
      <c r="BX118" s="1" t="s">
        <v>4</v>
      </c>
      <c r="BY118" s="1" t="s">
        <v>4</v>
      </c>
      <c r="BZ118" s="1" t="s">
        <v>4</v>
      </c>
      <c r="CA118" s="1" t="s">
        <v>4</v>
      </c>
      <c r="CB118" s="1" t="s">
        <v>4</v>
      </c>
      <c r="CC118" s="1" t="s">
        <v>4</v>
      </c>
      <c r="CD118" s="1" t="s">
        <v>4</v>
      </c>
      <c r="CE118" s="1" t="s">
        <v>4</v>
      </c>
      <c r="CF118" s="1" t="s">
        <v>4</v>
      </c>
      <c r="CG118" s="1" t="s">
        <v>4</v>
      </c>
      <c r="CH118" s="1" t="s">
        <v>4</v>
      </c>
      <c r="CI118" s="1" t="s">
        <v>4</v>
      </c>
      <c r="CJ118" s="1" t="s">
        <v>4</v>
      </c>
      <c r="CK118" t="s">
        <v>4</v>
      </c>
      <c r="CL118" t="s">
        <v>4</v>
      </c>
      <c r="CM118" t="s">
        <v>4</v>
      </c>
      <c r="CN118" t="s">
        <v>4</v>
      </c>
      <c r="CO118" t="s">
        <v>4</v>
      </c>
      <c r="CP118" t="s">
        <v>4</v>
      </c>
      <c r="CQ118" t="s">
        <v>4</v>
      </c>
      <c r="CR118">
        <f t="shared" si="74"/>
        <v>69.791249999999991</v>
      </c>
      <c r="CS118">
        <f t="shared" si="75"/>
        <v>7</v>
      </c>
      <c r="CT118" s="1">
        <v>22</v>
      </c>
      <c r="CU118">
        <f>7/8*100</f>
        <v>87.5</v>
      </c>
      <c r="CV118">
        <f>F118/MAX(F108:F129)*100</f>
        <v>100</v>
      </c>
      <c r="CW118">
        <f>E118/MAX(E108:E129)*100</f>
        <v>47.377725397760756</v>
      </c>
      <c r="CX118">
        <f>D118/MAX(D108:D129)*100</f>
        <v>58.333333333333336</v>
      </c>
      <c r="CY118">
        <f t="shared" si="59"/>
        <v>68.57035291036469</v>
      </c>
      <c r="CZ118" t="str">
        <f t="shared" si="55"/>
        <v>E+P+</v>
      </c>
    </row>
    <row r="119" spans="1:104" x14ac:dyDescent="0.3">
      <c r="A119" s="1" t="s">
        <v>9</v>
      </c>
      <c r="B119" s="1" t="s">
        <v>5</v>
      </c>
      <c r="C119" s="1" t="s">
        <v>10</v>
      </c>
      <c r="D119" s="1">
        <v>5</v>
      </c>
      <c r="E119" s="1">
        <v>441</v>
      </c>
      <c r="F119" s="1">
        <v>189</v>
      </c>
      <c r="G119" s="1" t="s">
        <v>161</v>
      </c>
      <c r="H119" s="1" t="s">
        <v>289</v>
      </c>
      <c r="I119" s="1">
        <v>6</v>
      </c>
      <c r="J119" s="1">
        <v>83.33</v>
      </c>
      <c r="K119" s="1">
        <f>RANK(J119,J108:J129)</f>
        <v>7</v>
      </c>
      <c r="L119" s="1">
        <v>22</v>
      </c>
      <c r="M119" s="1">
        <v>1</v>
      </c>
      <c r="N119" s="1" t="s">
        <v>413</v>
      </c>
      <c r="O119" s="1" t="s">
        <v>413</v>
      </c>
      <c r="P119" s="1">
        <v>70</v>
      </c>
      <c r="Q119" s="1">
        <f t="shared" si="52"/>
        <v>-13.329999999999998</v>
      </c>
      <c r="R119" s="1">
        <f>RANK(P119,P108:P129)</f>
        <v>15</v>
      </c>
      <c r="S119" s="1">
        <v>22</v>
      </c>
      <c r="T119" s="1">
        <f t="shared" si="53"/>
        <v>8</v>
      </c>
      <c r="U119" s="1">
        <v>2</v>
      </c>
      <c r="V119" s="1" t="s">
        <v>1396</v>
      </c>
      <c r="W119" s="1" t="s">
        <v>1451</v>
      </c>
      <c r="X119" s="1">
        <v>80</v>
      </c>
      <c r="Y119" s="1">
        <f t="shared" si="64"/>
        <v>10</v>
      </c>
      <c r="Z119" s="1">
        <f>RANK(X119,X108:X129)</f>
        <v>9</v>
      </c>
      <c r="AA119" s="1">
        <v>22</v>
      </c>
      <c r="AB119" s="1">
        <f t="shared" si="65"/>
        <v>-6</v>
      </c>
      <c r="AC119" s="1">
        <v>1</v>
      </c>
      <c r="AD119" s="1" t="s">
        <v>1241</v>
      </c>
      <c r="AE119" s="1" t="s">
        <v>1241</v>
      </c>
      <c r="AF119" s="1">
        <v>80</v>
      </c>
      <c r="AG119" s="1">
        <f t="shared" si="60"/>
        <v>0</v>
      </c>
      <c r="AH119" s="1">
        <f>RANK(AF119,AF108:AF129)</f>
        <v>6</v>
      </c>
      <c r="AI119" s="1">
        <v>22</v>
      </c>
      <c r="AJ119" s="1">
        <f t="shared" si="61"/>
        <v>-3</v>
      </c>
      <c r="AK119" s="1">
        <v>1</v>
      </c>
      <c r="AL119" s="1" t="s">
        <v>1117</v>
      </c>
      <c r="AM119" s="1" t="s">
        <v>1117</v>
      </c>
      <c r="AN119" s="1">
        <v>40</v>
      </c>
      <c r="AO119" s="1">
        <f t="shared" si="66"/>
        <v>-40</v>
      </c>
      <c r="AP119" s="1">
        <f>RANK(AN119,AN108:AN129)</f>
        <v>10</v>
      </c>
      <c r="AQ119" s="1">
        <v>22</v>
      </c>
      <c r="AR119" s="1">
        <f t="shared" si="67"/>
        <v>4</v>
      </c>
      <c r="AS119" s="1">
        <v>1</v>
      </c>
      <c r="AT119" s="1" t="s">
        <v>996</v>
      </c>
      <c r="AU119" s="1" t="s">
        <v>996</v>
      </c>
      <c r="AV119" s="1">
        <v>0</v>
      </c>
      <c r="AW119" s="1">
        <f t="shared" si="68"/>
        <v>-40</v>
      </c>
      <c r="AX119" s="1">
        <v>22</v>
      </c>
      <c r="AY119" s="1">
        <v>22</v>
      </c>
      <c r="AZ119" s="1">
        <f t="shared" si="69"/>
        <v>12</v>
      </c>
      <c r="BA119" s="1">
        <v>0</v>
      </c>
      <c r="BB119" s="1" t="s">
        <v>4</v>
      </c>
      <c r="BC119" s="1" t="s">
        <v>4</v>
      </c>
      <c r="BD119" s="1">
        <v>0</v>
      </c>
      <c r="BE119" s="1">
        <f t="shared" si="70"/>
        <v>0</v>
      </c>
      <c r="BF119" s="1">
        <v>22</v>
      </c>
      <c r="BG119" s="1">
        <v>22</v>
      </c>
      <c r="BH119" s="1">
        <f t="shared" si="71"/>
        <v>0</v>
      </c>
      <c r="BI119" s="1">
        <v>0</v>
      </c>
      <c r="BJ119" s="1" t="s">
        <v>4</v>
      </c>
      <c r="BK119" s="1" t="s">
        <v>4</v>
      </c>
      <c r="BL119" s="1">
        <v>0</v>
      </c>
      <c r="BM119" s="1">
        <f t="shared" si="72"/>
        <v>0</v>
      </c>
      <c r="BN119" s="1">
        <v>22</v>
      </c>
      <c r="BO119" s="1">
        <v>22</v>
      </c>
      <c r="BP119" s="1">
        <f t="shared" si="73"/>
        <v>0</v>
      </c>
      <c r="BQ119" s="1">
        <v>0</v>
      </c>
      <c r="BR119" s="1" t="s">
        <v>4</v>
      </c>
      <c r="BS119" s="1" t="s">
        <v>4</v>
      </c>
      <c r="BT119" s="1" t="s">
        <v>4</v>
      </c>
      <c r="BU119" s="1" t="s">
        <v>4</v>
      </c>
      <c r="BV119" s="1" t="s">
        <v>4</v>
      </c>
      <c r="BW119" s="1" t="s">
        <v>4</v>
      </c>
      <c r="BX119" s="1" t="s">
        <v>4</v>
      </c>
      <c r="BY119" s="1" t="s">
        <v>4</v>
      </c>
      <c r="BZ119" s="1" t="s">
        <v>4</v>
      </c>
      <c r="CA119" s="1" t="s">
        <v>4</v>
      </c>
      <c r="CB119" s="1" t="s">
        <v>4</v>
      </c>
      <c r="CC119" s="1" t="s">
        <v>4</v>
      </c>
      <c r="CD119" s="1" t="s">
        <v>4</v>
      </c>
      <c r="CE119" s="1" t="s">
        <v>4</v>
      </c>
      <c r="CF119" s="1" t="s">
        <v>4</v>
      </c>
      <c r="CG119" s="1" t="s">
        <v>4</v>
      </c>
      <c r="CH119" s="1" t="s">
        <v>4</v>
      </c>
      <c r="CI119" s="1" t="s">
        <v>4</v>
      </c>
      <c r="CJ119" s="1" t="s">
        <v>4</v>
      </c>
      <c r="CK119" t="s">
        <v>4</v>
      </c>
      <c r="CL119" t="s">
        <v>4</v>
      </c>
      <c r="CM119" t="s">
        <v>4</v>
      </c>
      <c r="CN119" t="s">
        <v>4</v>
      </c>
      <c r="CO119" t="s">
        <v>4</v>
      </c>
      <c r="CP119" t="s">
        <v>4</v>
      </c>
      <c r="CQ119" t="s">
        <v>4</v>
      </c>
      <c r="CR119">
        <f t="shared" si="74"/>
        <v>44.166249999999998</v>
      </c>
      <c r="CS119">
        <f t="shared" si="75"/>
        <v>14</v>
      </c>
      <c r="CT119" s="1">
        <v>22</v>
      </c>
      <c r="CU119">
        <f>5/8*100</f>
        <v>62.5</v>
      </c>
      <c r="CV119">
        <f>F119/MAX(F108:F129)*100</f>
        <v>57.272727272727273</v>
      </c>
      <c r="CW119">
        <f>E119/MAX(E108:E129)*100</f>
        <v>25.987035945786687</v>
      </c>
      <c r="CX119">
        <f>D119/MAX(D108:D129)*100</f>
        <v>41.666666666666671</v>
      </c>
      <c r="CY119">
        <f t="shared" si="59"/>
        <v>41.642143295060215</v>
      </c>
      <c r="CZ119" t="str">
        <f t="shared" si="55"/>
        <v>E-P-</v>
      </c>
    </row>
    <row r="120" spans="1:104" x14ac:dyDescent="0.3">
      <c r="A120" s="1" t="s">
        <v>9</v>
      </c>
      <c r="B120" s="1" t="s">
        <v>5</v>
      </c>
      <c r="C120" s="1" t="s">
        <v>10</v>
      </c>
      <c r="D120" s="1">
        <v>4</v>
      </c>
      <c r="E120" s="1">
        <v>126</v>
      </c>
      <c r="F120" s="1">
        <v>30</v>
      </c>
      <c r="G120" s="1" t="s">
        <v>162</v>
      </c>
      <c r="H120" s="1" t="s">
        <v>290</v>
      </c>
      <c r="I120" s="1">
        <v>1</v>
      </c>
      <c r="J120" s="1">
        <v>0</v>
      </c>
      <c r="K120" s="1">
        <f>RANK(J120,J108:J129)</f>
        <v>22</v>
      </c>
      <c r="L120" s="1">
        <v>22</v>
      </c>
      <c r="M120" s="1">
        <v>1</v>
      </c>
      <c r="N120" s="1" t="s">
        <v>414</v>
      </c>
      <c r="O120" s="1" t="s">
        <v>414</v>
      </c>
      <c r="P120" s="1">
        <v>0</v>
      </c>
      <c r="Q120" s="1">
        <f t="shared" si="52"/>
        <v>0</v>
      </c>
      <c r="R120" s="1">
        <v>22</v>
      </c>
      <c r="S120" s="1">
        <v>22</v>
      </c>
      <c r="T120" s="1">
        <f t="shared" si="53"/>
        <v>0</v>
      </c>
      <c r="U120" s="1">
        <v>0</v>
      </c>
      <c r="V120" s="1" t="s">
        <v>4</v>
      </c>
      <c r="W120" s="1" t="s">
        <v>4</v>
      </c>
      <c r="X120" s="1">
        <v>0</v>
      </c>
      <c r="Y120" s="1">
        <f t="shared" si="64"/>
        <v>0</v>
      </c>
      <c r="Z120" s="1">
        <v>22</v>
      </c>
      <c r="AA120" s="1">
        <v>22</v>
      </c>
      <c r="AB120" s="1">
        <f t="shared" si="65"/>
        <v>0</v>
      </c>
      <c r="AC120" s="1">
        <v>0</v>
      </c>
      <c r="AD120" s="1" t="s">
        <v>4</v>
      </c>
      <c r="AE120" s="1" t="s">
        <v>4</v>
      </c>
      <c r="AF120" s="1">
        <v>0</v>
      </c>
      <c r="AG120" s="1">
        <f t="shared" si="60"/>
        <v>0</v>
      </c>
      <c r="AH120" s="1">
        <v>22</v>
      </c>
      <c r="AI120" s="1">
        <v>22</v>
      </c>
      <c r="AJ120" s="1">
        <f t="shared" si="61"/>
        <v>0</v>
      </c>
      <c r="AK120" s="1">
        <v>0</v>
      </c>
      <c r="AL120" s="1" t="s">
        <v>4</v>
      </c>
      <c r="AM120" s="1" t="s">
        <v>4</v>
      </c>
      <c r="AN120" s="1">
        <v>0</v>
      </c>
      <c r="AO120" s="1">
        <f t="shared" si="66"/>
        <v>0</v>
      </c>
      <c r="AP120" s="1">
        <v>22</v>
      </c>
      <c r="AQ120" s="1">
        <v>22</v>
      </c>
      <c r="AR120" s="1">
        <f t="shared" si="67"/>
        <v>0</v>
      </c>
      <c r="AS120" s="1">
        <v>0</v>
      </c>
      <c r="AT120" s="1" t="s">
        <v>4</v>
      </c>
      <c r="AU120" s="1" t="s">
        <v>4</v>
      </c>
      <c r="AV120" s="1">
        <v>0</v>
      </c>
      <c r="AW120" s="1">
        <f t="shared" si="68"/>
        <v>0</v>
      </c>
      <c r="AX120" s="1">
        <v>22</v>
      </c>
      <c r="AY120" s="1">
        <v>22</v>
      </c>
      <c r="AZ120" s="1">
        <f t="shared" si="69"/>
        <v>0</v>
      </c>
      <c r="BA120" s="1">
        <v>0</v>
      </c>
      <c r="BB120" s="1" t="s">
        <v>4</v>
      </c>
      <c r="BC120" s="1" t="s">
        <v>4</v>
      </c>
      <c r="BD120" s="1">
        <v>0</v>
      </c>
      <c r="BE120" s="1">
        <f t="shared" si="70"/>
        <v>0</v>
      </c>
      <c r="BF120" s="1">
        <v>22</v>
      </c>
      <c r="BG120" s="1">
        <v>22</v>
      </c>
      <c r="BH120" s="1">
        <f t="shared" si="71"/>
        <v>0</v>
      </c>
      <c r="BI120" s="1">
        <v>0</v>
      </c>
      <c r="BJ120" s="1" t="s">
        <v>4</v>
      </c>
      <c r="BK120" s="1" t="s">
        <v>4</v>
      </c>
      <c r="BL120" s="1">
        <v>0</v>
      </c>
      <c r="BM120" s="1">
        <f t="shared" si="72"/>
        <v>0</v>
      </c>
      <c r="BN120" s="1">
        <v>22</v>
      </c>
      <c r="BO120" s="1">
        <v>22</v>
      </c>
      <c r="BP120" s="1">
        <f t="shared" si="73"/>
        <v>0</v>
      </c>
      <c r="BQ120" s="1">
        <v>0</v>
      </c>
      <c r="BR120" s="1" t="s">
        <v>4</v>
      </c>
      <c r="BS120" s="1" t="s">
        <v>4</v>
      </c>
      <c r="BT120" s="1" t="s">
        <v>4</v>
      </c>
      <c r="BU120" s="1" t="s">
        <v>4</v>
      </c>
      <c r="BV120" s="1" t="s">
        <v>4</v>
      </c>
      <c r="BW120" s="1" t="s">
        <v>4</v>
      </c>
      <c r="BX120" s="1" t="s">
        <v>4</v>
      </c>
      <c r="BY120" s="1" t="s">
        <v>4</v>
      </c>
      <c r="BZ120" s="1" t="s">
        <v>4</v>
      </c>
      <c r="CA120" s="1" t="s">
        <v>4</v>
      </c>
      <c r="CB120" s="1" t="s">
        <v>4</v>
      </c>
      <c r="CC120" s="1" t="s">
        <v>4</v>
      </c>
      <c r="CD120" s="1" t="s">
        <v>4</v>
      </c>
      <c r="CE120" s="1" t="s">
        <v>4</v>
      </c>
      <c r="CF120" s="1" t="s">
        <v>4</v>
      </c>
      <c r="CG120" s="1" t="s">
        <v>4</v>
      </c>
      <c r="CH120" s="1" t="s">
        <v>4</v>
      </c>
      <c r="CI120" s="1" t="s">
        <v>4</v>
      </c>
      <c r="CJ120" s="1" t="s">
        <v>4</v>
      </c>
      <c r="CK120" t="s">
        <v>4</v>
      </c>
      <c r="CL120" t="s">
        <v>4</v>
      </c>
      <c r="CM120" t="s">
        <v>4</v>
      </c>
      <c r="CN120" t="s">
        <v>4</v>
      </c>
      <c r="CO120" t="s">
        <v>4</v>
      </c>
      <c r="CP120" t="s">
        <v>4</v>
      </c>
      <c r="CQ120" t="s">
        <v>4</v>
      </c>
      <c r="CR120">
        <f t="shared" si="74"/>
        <v>0</v>
      </c>
      <c r="CS120">
        <f t="shared" si="75"/>
        <v>22</v>
      </c>
      <c r="CT120" s="1">
        <v>22</v>
      </c>
      <c r="CU120">
        <f>0/8*100</f>
        <v>0</v>
      </c>
      <c r="CV120">
        <f>F120/MAX(F108:F129)*100</f>
        <v>9.0909090909090917</v>
      </c>
      <c r="CW120">
        <f>E120/MAX(E108:E129)*100</f>
        <v>7.424867413081909</v>
      </c>
      <c r="CX120">
        <f>D120/MAX(D108:D129)*100</f>
        <v>33.333333333333329</v>
      </c>
      <c r="CY120">
        <f t="shared" si="59"/>
        <v>16.616369945774775</v>
      </c>
      <c r="CZ120" t="str">
        <f t="shared" si="55"/>
        <v>E-P-</v>
      </c>
    </row>
    <row r="121" spans="1:104" x14ac:dyDescent="0.3">
      <c r="A121" s="1" t="s">
        <v>9</v>
      </c>
      <c r="B121" s="1" t="s">
        <v>5</v>
      </c>
      <c r="C121" s="1" t="s">
        <v>10</v>
      </c>
      <c r="D121" s="1">
        <v>6</v>
      </c>
      <c r="E121" s="1">
        <v>206</v>
      </c>
      <c r="F121" s="1">
        <v>66</v>
      </c>
      <c r="G121" s="1" t="s">
        <v>163</v>
      </c>
      <c r="H121" s="1" t="s">
        <v>291</v>
      </c>
      <c r="I121" s="1">
        <v>2</v>
      </c>
      <c r="J121" s="1">
        <v>83.33</v>
      </c>
      <c r="K121" s="1">
        <f>RANK(J121,J108:J129)</f>
        <v>7</v>
      </c>
      <c r="L121" s="1">
        <v>22</v>
      </c>
      <c r="M121" s="1">
        <v>1</v>
      </c>
      <c r="N121" s="1" t="s">
        <v>415</v>
      </c>
      <c r="O121" s="1" t="s">
        <v>415</v>
      </c>
      <c r="P121" s="1">
        <v>70</v>
      </c>
      <c r="Q121" s="1">
        <f t="shared" si="52"/>
        <v>-13.329999999999998</v>
      </c>
      <c r="R121" s="1">
        <f>RANK(P121,P108:P129)</f>
        <v>15</v>
      </c>
      <c r="S121" s="1">
        <v>22</v>
      </c>
      <c r="T121" s="1">
        <f t="shared" si="53"/>
        <v>8</v>
      </c>
      <c r="U121" s="1">
        <v>1</v>
      </c>
      <c r="V121" s="1" t="s">
        <v>1397</v>
      </c>
      <c r="W121" s="1" t="s">
        <v>1397</v>
      </c>
      <c r="X121" s="1">
        <v>0</v>
      </c>
      <c r="Y121" s="1">
        <f t="shared" si="64"/>
        <v>-70</v>
      </c>
      <c r="Z121" s="1">
        <v>22</v>
      </c>
      <c r="AA121" s="1">
        <v>22</v>
      </c>
      <c r="AB121" s="1">
        <f t="shared" si="65"/>
        <v>7</v>
      </c>
      <c r="AC121" s="1">
        <v>0</v>
      </c>
      <c r="AD121" s="1" t="s">
        <v>4</v>
      </c>
      <c r="AE121" s="1" t="s">
        <v>4</v>
      </c>
      <c r="AF121" s="1">
        <v>0</v>
      </c>
      <c r="AG121" s="1">
        <f t="shared" si="60"/>
        <v>0</v>
      </c>
      <c r="AH121" s="1">
        <v>22</v>
      </c>
      <c r="AI121" s="1">
        <v>22</v>
      </c>
      <c r="AJ121" s="1">
        <f t="shared" si="61"/>
        <v>0</v>
      </c>
      <c r="AK121" s="1">
        <v>0</v>
      </c>
      <c r="AL121" s="1" t="s">
        <v>4</v>
      </c>
      <c r="AM121" s="1" t="s">
        <v>4</v>
      </c>
      <c r="AN121" s="1">
        <v>0</v>
      </c>
      <c r="AO121" s="1">
        <f t="shared" si="66"/>
        <v>0</v>
      </c>
      <c r="AP121" s="1">
        <v>22</v>
      </c>
      <c r="AQ121" s="1">
        <v>22</v>
      </c>
      <c r="AR121" s="1">
        <f t="shared" si="67"/>
        <v>0</v>
      </c>
      <c r="AS121" s="1">
        <v>0</v>
      </c>
      <c r="AT121" s="1" t="s">
        <v>4</v>
      </c>
      <c r="AU121" s="1" t="s">
        <v>4</v>
      </c>
      <c r="AV121" s="1">
        <v>0</v>
      </c>
      <c r="AW121" s="1">
        <f t="shared" si="68"/>
        <v>0</v>
      </c>
      <c r="AX121" s="1">
        <v>22</v>
      </c>
      <c r="AY121" s="1">
        <v>22</v>
      </c>
      <c r="AZ121" s="1">
        <f t="shared" si="69"/>
        <v>0</v>
      </c>
      <c r="BA121" s="1">
        <v>0</v>
      </c>
      <c r="BB121" s="1" t="s">
        <v>4</v>
      </c>
      <c r="BC121" s="1" t="s">
        <v>4</v>
      </c>
      <c r="BD121" s="1">
        <v>0</v>
      </c>
      <c r="BE121" s="1">
        <f t="shared" si="70"/>
        <v>0</v>
      </c>
      <c r="BF121" s="1">
        <v>22</v>
      </c>
      <c r="BG121" s="1">
        <v>22</v>
      </c>
      <c r="BH121" s="1">
        <f t="shared" si="71"/>
        <v>0</v>
      </c>
      <c r="BI121" s="1">
        <v>0</v>
      </c>
      <c r="BJ121" s="1" t="s">
        <v>4</v>
      </c>
      <c r="BK121" s="1" t="s">
        <v>4</v>
      </c>
      <c r="BL121" s="1">
        <v>0</v>
      </c>
      <c r="BM121" s="1">
        <f t="shared" si="72"/>
        <v>0</v>
      </c>
      <c r="BN121" s="1">
        <v>22</v>
      </c>
      <c r="BO121" s="1">
        <v>22</v>
      </c>
      <c r="BP121" s="1">
        <f t="shared" si="73"/>
        <v>0</v>
      </c>
      <c r="BQ121" s="1">
        <v>0</v>
      </c>
      <c r="BR121" s="1" t="s">
        <v>4</v>
      </c>
      <c r="BS121" s="1" t="s">
        <v>4</v>
      </c>
      <c r="BT121" s="1" t="s">
        <v>4</v>
      </c>
      <c r="BU121" s="1" t="s">
        <v>4</v>
      </c>
      <c r="BV121" s="1" t="s">
        <v>4</v>
      </c>
      <c r="BW121" s="1" t="s">
        <v>4</v>
      </c>
      <c r="BX121" s="1" t="s">
        <v>4</v>
      </c>
      <c r="BY121" s="1" t="s">
        <v>4</v>
      </c>
      <c r="BZ121" s="1" t="s">
        <v>4</v>
      </c>
      <c r="CA121" s="1" t="s">
        <v>4</v>
      </c>
      <c r="CB121" s="1" t="s">
        <v>4</v>
      </c>
      <c r="CC121" s="1" t="s">
        <v>4</v>
      </c>
      <c r="CD121" s="1" t="s">
        <v>4</v>
      </c>
      <c r="CE121" s="1" t="s">
        <v>4</v>
      </c>
      <c r="CF121" s="1" t="s">
        <v>4</v>
      </c>
      <c r="CG121" s="1" t="s">
        <v>4</v>
      </c>
      <c r="CH121" s="1" t="s">
        <v>4</v>
      </c>
      <c r="CI121" s="1" t="s">
        <v>4</v>
      </c>
      <c r="CJ121" s="1" t="s">
        <v>4</v>
      </c>
      <c r="CK121" t="s">
        <v>4</v>
      </c>
      <c r="CL121" t="s">
        <v>4</v>
      </c>
      <c r="CM121" t="s">
        <v>4</v>
      </c>
      <c r="CN121" t="s">
        <v>4</v>
      </c>
      <c r="CO121" t="s">
        <v>4</v>
      </c>
      <c r="CP121" t="s">
        <v>4</v>
      </c>
      <c r="CQ121" t="s">
        <v>4</v>
      </c>
      <c r="CR121">
        <f t="shared" si="74"/>
        <v>19.166249999999998</v>
      </c>
      <c r="CS121">
        <f t="shared" si="75"/>
        <v>19</v>
      </c>
      <c r="CT121" s="1">
        <v>22</v>
      </c>
      <c r="CU121">
        <f>2/8*100</f>
        <v>25</v>
      </c>
      <c r="CV121">
        <f>F121/MAX(F108:F129)*100</f>
        <v>20</v>
      </c>
      <c r="CW121">
        <f>E121/MAX(E108:E129)*100</f>
        <v>12.139068945197407</v>
      </c>
      <c r="CX121">
        <f>D121/MAX(D108:D129)*100</f>
        <v>50</v>
      </c>
      <c r="CY121">
        <f t="shared" si="59"/>
        <v>27.379689648399136</v>
      </c>
      <c r="CZ121" t="str">
        <f t="shared" si="55"/>
        <v>E-P-</v>
      </c>
    </row>
    <row r="122" spans="1:104" x14ac:dyDescent="0.3">
      <c r="A122" s="1" t="s">
        <v>9</v>
      </c>
      <c r="B122" s="1" t="s">
        <v>5</v>
      </c>
      <c r="C122" s="1" t="s">
        <v>10</v>
      </c>
      <c r="D122" s="1">
        <v>7</v>
      </c>
      <c r="E122" s="1">
        <v>467</v>
      </c>
      <c r="F122" s="1">
        <v>218</v>
      </c>
      <c r="G122" s="1" t="s">
        <v>164</v>
      </c>
      <c r="H122" s="1" t="s">
        <v>292</v>
      </c>
      <c r="I122" s="1">
        <v>12</v>
      </c>
      <c r="J122" s="1">
        <v>100</v>
      </c>
      <c r="K122" s="1">
        <f>RANK(J122,J108:J129)</f>
        <v>1</v>
      </c>
      <c r="L122" s="1">
        <v>22</v>
      </c>
      <c r="M122" s="1">
        <v>3</v>
      </c>
      <c r="N122" s="1" t="s">
        <v>416</v>
      </c>
      <c r="O122" s="1" t="s">
        <v>508</v>
      </c>
      <c r="P122" s="1">
        <v>80</v>
      </c>
      <c r="Q122" s="1">
        <f t="shared" si="52"/>
        <v>-20</v>
      </c>
      <c r="R122" s="1">
        <f>RANK(P122,P108:P129)</f>
        <v>9</v>
      </c>
      <c r="S122" s="1">
        <v>22</v>
      </c>
      <c r="T122" s="1">
        <f t="shared" si="53"/>
        <v>8</v>
      </c>
      <c r="U122" s="1">
        <v>3</v>
      </c>
      <c r="V122" s="1" t="s">
        <v>1398</v>
      </c>
      <c r="W122" s="1" t="s">
        <v>1452</v>
      </c>
      <c r="X122" s="1">
        <v>90</v>
      </c>
      <c r="Y122" s="1">
        <f t="shared" si="64"/>
        <v>10</v>
      </c>
      <c r="Z122" s="1">
        <f>RANK(X122,X108:X129)</f>
        <v>6</v>
      </c>
      <c r="AA122" s="1">
        <v>22</v>
      </c>
      <c r="AB122" s="1">
        <f t="shared" si="65"/>
        <v>-3</v>
      </c>
      <c r="AC122" s="1">
        <v>2</v>
      </c>
      <c r="AD122" s="1" t="s">
        <v>1242</v>
      </c>
      <c r="AE122" s="1" t="s">
        <v>1292</v>
      </c>
      <c r="AF122" s="1">
        <v>70</v>
      </c>
      <c r="AG122" s="1">
        <f t="shared" si="60"/>
        <v>-20</v>
      </c>
      <c r="AH122" s="1">
        <f>RANK(AF122,AF108:AF129)</f>
        <v>10</v>
      </c>
      <c r="AI122" s="1">
        <v>22</v>
      </c>
      <c r="AJ122" s="1">
        <f t="shared" si="61"/>
        <v>4</v>
      </c>
      <c r="AK122" s="1">
        <v>1</v>
      </c>
      <c r="AL122" s="1" t="s">
        <v>1118</v>
      </c>
      <c r="AM122" s="1" t="s">
        <v>1118</v>
      </c>
      <c r="AN122" s="1">
        <v>85</v>
      </c>
      <c r="AO122" s="1">
        <f t="shared" si="66"/>
        <v>15</v>
      </c>
      <c r="AP122" s="1">
        <f>RANK(AN122,AN108:AN129)</f>
        <v>3</v>
      </c>
      <c r="AQ122" s="1">
        <v>22</v>
      </c>
      <c r="AR122" s="1">
        <f t="shared" si="67"/>
        <v>-7</v>
      </c>
      <c r="AS122" s="1">
        <v>3</v>
      </c>
      <c r="AT122" s="1" t="s">
        <v>997</v>
      </c>
      <c r="AU122" s="1" t="s">
        <v>1040</v>
      </c>
      <c r="AV122" s="1">
        <v>0</v>
      </c>
      <c r="AW122" s="1">
        <f t="shared" si="68"/>
        <v>-85</v>
      </c>
      <c r="AX122" s="1">
        <v>22</v>
      </c>
      <c r="AY122" s="1">
        <v>22</v>
      </c>
      <c r="AZ122" s="1">
        <f t="shared" si="69"/>
        <v>19</v>
      </c>
      <c r="BA122" s="1">
        <v>0</v>
      </c>
      <c r="BB122" s="1" t="s">
        <v>4</v>
      </c>
      <c r="BC122" s="1" t="s">
        <v>4</v>
      </c>
      <c r="BD122" s="1">
        <v>0</v>
      </c>
      <c r="BE122" s="1">
        <f t="shared" si="70"/>
        <v>0</v>
      </c>
      <c r="BF122" s="1">
        <v>22</v>
      </c>
      <c r="BG122" s="1">
        <v>22</v>
      </c>
      <c r="BH122" s="1">
        <f t="shared" si="71"/>
        <v>0</v>
      </c>
      <c r="BI122" s="1">
        <v>0</v>
      </c>
      <c r="BJ122" s="1" t="s">
        <v>4</v>
      </c>
      <c r="BK122" s="1" t="s">
        <v>4</v>
      </c>
      <c r="BL122" s="1">
        <v>0</v>
      </c>
      <c r="BM122" s="1">
        <f t="shared" si="72"/>
        <v>0</v>
      </c>
      <c r="BN122" s="1">
        <v>22</v>
      </c>
      <c r="BO122" s="1">
        <v>22</v>
      </c>
      <c r="BP122" s="1">
        <f t="shared" si="73"/>
        <v>0</v>
      </c>
      <c r="BQ122" s="1">
        <v>0</v>
      </c>
      <c r="BR122" s="1" t="s">
        <v>4</v>
      </c>
      <c r="BS122" s="1" t="s">
        <v>4</v>
      </c>
      <c r="BT122" s="1" t="s">
        <v>4</v>
      </c>
      <c r="BU122" s="1" t="s">
        <v>4</v>
      </c>
      <c r="BV122" s="1" t="s">
        <v>4</v>
      </c>
      <c r="BW122" s="1" t="s">
        <v>4</v>
      </c>
      <c r="BX122" s="1" t="s">
        <v>4</v>
      </c>
      <c r="BY122" s="1" t="s">
        <v>4</v>
      </c>
      <c r="BZ122" s="1" t="s">
        <v>4</v>
      </c>
      <c r="CA122" s="1" t="s">
        <v>4</v>
      </c>
      <c r="CB122" s="1" t="s">
        <v>4</v>
      </c>
      <c r="CC122" s="1" t="s">
        <v>4</v>
      </c>
      <c r="CD122" s="1" t="s">
        <v>4</v>
      </c>
      <c r="CE122" s="1" t="s">
        <v>4</v>
      </c>
      <c r="CF122" s="1" t="s">
        <v>4</v>
      </c>
      <c r="CG122" s="1" t="s">
        <v>4</v>
      </c>
      <c r="CH122" s="1" t="s">
        <v>4</v>
      </c>
      <c r="CI122" s="1" t="s">
        <v>4</v>
      </c>
      <c r="CJ122" s="1" t="s">
        <v>4</v>
      </c>
      <c r="CK122" t="s">
        <v>4</v>
      </c>
      <c r="CL122" t="s">
        <v>4</v>
      </c>
      <c r="CM122" t="s">
        <v>4</v>
      </c>
      <c r="CN122" t="s">
        <v>4</v>
      </c>
      <c r="CO122" t="s">
        <v>4</v>
      </c>
      <c r="CP122" t="s">
        <v>4</v>
      </c>
      <c r="CQ122" t="s">
        <v>4</v>
      </c>
      <c r="CR122">
        <f t="shared" si="74"/>
        <v>53.125</v>
      </c>
      <c r="CS122">
        <f t="shared" si="75"/>
        <v>12</v>
      </c>
      <c r="CT122" s="1">
        <v>22</v>
      </c>
      <c r="CU122">
        <f>5/8*100</f>
        <v>62.5</v>
      </c>
      <c r="CV122">
        <f>F122/MAX(F108:F129)*100</f>
        <v>66.060606060606062</v>
      </c>
      <c r="CW122">
        <f>E122/MAX(E108:E129)*100</f>
        <v>27.519151443724223</v>
      </c>
      <c r="CX122">
        <f>D122/MAX(D108:D129)*100</f>
        <v>58.333333333333336</v>
      </c>
      <c r="CY122">
        <f t="shared" si="59"/>
        <v>50.637696945887875</v>
      </c>
      <c r="CZ122" t="str">
        <f t="shared" si="55"/>
        <v>E+P+</v>
      </c>
    </row>
    <row r="123" spans="1:104" x14ac:dyDescent="0.3">
      <c r="A123" s="1" t="s">
        <v>9</v>
      </c>
      <c r="B123" s="1" t="s">
        <v>5</v>
      </c>
      <c r="C123" s="1" t="s">
        <v>10</v>
      </c>
      <c r="D123" s="1">
        <v>10</v>
      </c>
      <c r="E123" s="1">
        <v>724</v>
      </c>
      <c r="F123" s="1">
        <v>155</v>
      </c>
      <c r="G123" s="1" t="s">
        <v>165</v>
      </c>
      <c r="H123" s="1" t="s">
        <v>293</v>
      </c>
      <c r="I123" s="1">
        <v>7</v>
      </c>
      <c r="J123" s="1">
        <v>100</v>
      </c>
      <c r="K123" s="1">
        <f>RANK(J123,J108:J129)</f>
        <v>1</v>
      </c>
      <c r="L123" s="1">
        <v>22</v>
      </c>
      <c r="M123" s="1">
        <v>4</v>
      </c>
      <c r="N123" s="1" t="s">
        <v>417</v>
      </c>
      <c r="O123" s="1" t="s">
        <v>509</v>
      </c>
      <c r="P123" s="1">
        <v>100</v>
      </c>
      <c r="Q123" s="1">
        <f t="shared" si="52"/>
        <v>0</v>
      </c>
      <c r="R123" s="1">
        <f>RANK(P123,P108:P129)</f>
        <v>1</v>
      </c>
      <c r="S123" s="1">
        <v>22</v>
      </c>
      <c r="T123" s="1">
        <f t="shared" si="53"/>
        <v>0</v>
      </c>
      <c r="U123" s="1">
        <v>2</v>
      </c>
      <c r="V123" s="1" t="s">
        <v>1399</v>
      </c>
      <c r="W123" s="1" t="s">
        <v>1453</v>
      </c>
      <c r="X123" s="1">
        <v>70</v>
      </c>
      <c r="Y123" s="1">
        <f t="shared" si="64"/>
        <v>-30</v>
      </c>
      <c r="Z123" s="1">
        <f>RANK(X123,X108:X129)</f>
        <v>12</v>
      </c>
      <c r="AA123" s="1">
        <v>22</v>
      </c>
      <c r="AB123" s="1">
        <f t="shared" si="65"/>
        <v>11</v>
      </c>
      <c r="AC123" s="1">
        <v>1</v>
      </c>
      <c r="AD123" s="1" t="s">
        <v>1243</v>
      </c>
      <c r="AE123" s="1" t="s">
        <v>1243</v>
      </c>
      <c r="AF123" s="1">
        <v>0</v>
      </c>
      <c r="AG123" s="1">
        <f t="shared" si="60"/>
        <v>-70</v>
      </c>
      <c r="AH123" s="1">
        <v>22</v>
      </c>
      <c r="AI123" s="1">
        <v>22</v>
      </c>
      <c r="AJ123" s="1">
        <f t="shared" si="61"/>
        <v>10</v>
      </c>
      <c r="AK123" s="1">
        <v>0</v>
      </c>
      <c r="AL123" s="1" t="s">
        <v>4</v>
      </c>
      <c r="AM123" s="1" t="s">
        <v>4</v>
      </c>
      <c r="AN123" s="1">
        <v>0</v>
      </c>
      <c r="AO123" s="1">
        <f t="shared" si="66"/>
        <v>0</v>
      </c>
      <c r="AP123" s="1">
        <v>22</v>
      </c>
      <c r="AQ123" s="1">
        <v>22</v>
      </c>
      <c r="AR123" s="1">
        <f t="shared" si="67"/>
        <v>0</v>
      </c>
      <c r="AS123" s="1">
        <v>0</v>
      </c>
      <c r="AT123" s="1" t="s">
        <v>4</v>
      </c>
      <c r="AU123" s="1" t="s">
        <v>4</v>
      </c>
      <c r="AV123" s="1">
        <v>0</v>
      </c>
      <c r="AW123" s="1">
        <f t="shared" si="68"/>
        <v>0</v>
      </c>
      <c r="AX123" s="1">
        <v>22</v>
      </c>
      <c r="AY123" s="1">
        <v>22</v>
      </c>
      <c r="AZ123" s="1">
        <f t="shared" si="69"/>
        <v>0</v>
      </c>
      <c r="BA123" s="1">
        <v>0</v>
      </c>
      <c r="BB123" s="1" t="s">
        <v>4</v>
      </c>
      <c r="BC123" s="1" t="s">
        <v>4</v>
      </c>
      <c r="BD123" s="1">
        <v>0</v>
      </c>
      <c r="BE123" s="1">
        <f t="shared" si="70"/>
        <v>0</v>
      </c>
      <c r="BF123" s="1">
        <v>22</v>
      </c>
      <c r="BG123" s="1">
        <v>22</v>
      </c>
      <c r="BH123" s="1">
        <f t="shared" si="71"/>
        <v>0</v>
      </c>
      <c r="BI123" s="1">
        <v>0</v>
      </c>
      <c r="BJ123" s="1" t="s">
        <v>4</v>
      </c>
      <c r="BK123" s="1" t="s">
        <v>4</v>
      </c>
      <c r="BL123" s="1">
        <v>0</v>
      </c>
      <c r="BM123" s="1">
        <f t="shared" si="72"/>
        <v>0</v>
      </c>
      <c r="BN123" s="1">
        <v>22</v>
      </c>
      <c r="BO123" s="1">
        <v>22</v>
      </c>
      <c r="BP123" s="1">
        <f t="shared" si="73"/>
        <v>0</v>
      </c>
      <c r="BQ123" s="1">
        <v>0</v>
      </c>
      <c r="BR123" s="1" t="s">
        <v>4</v>
      </c>
      <c r="BS123" s="1" t="s">
        <v>4</v>
      </c>
      <c r="BT123" s="1" t="s">
        <v>4</v>
      </c>
      <c r="BU123" s="1" t="s">
        <v>4</v>
      </c>
      <c r="BV123" s="1" t="s">
        <v>4</v>
      </c>
      <c r="BW123" s="1" t="s">
        <v>4</v>
      </c>
      <c r="BX123" s="1" t="s">
        <v>4</v>
      </c>
      <c r="BY123" s="1" t="s">
        <v>4</v>
      </c>
      <c r="BZ123" s="1" t="s">
        <v>4</v>
      </c>
      <c r="CA123" s="1" t="s">
        <v>4</v>
      </c>
      <c r="CB123" s="1" t="s">
        <v>4</v>
      </c>
      <c r="CC123" s="1" t="s">
        <v>4</v>
      </c>
      <c r="CD123" s="1" t="s">
        <v>4</v>
      </c>
      <c r="CE123" s="1" t="s">
        <v>4</v>
      </c>
      <c r="CF123" s="1" t="s">
        <v>4</v>
      </c>
      <c r="CG123" s="1" t="s">
        <v>4</v>
      </c>
      <c r="CH123" s="1" t="s">
        <v>4</v>
      </c>
      <c r="CI123" s="1" t="s">
        <v>4</v>
      </c>
      <c r="CJ123" s="1" t="s">
        <v>4</v>
      </c>
      <c r="CK123" t="s">
        <v>4</v>
      </c>
      <c r="CL123" t="s">
        <v>4</v>
      </c>
      <c r="CM123" t="s">
        <v>4</v>
      </c>
      <c r="CN123" t="s">
        <v>4</v>
      </c>
      <c r="CO123" t="s">
        <v>4</v>
      </c>
      <c r="CP123" t="s">
        <v>4</v>
      </c>
      <c r="CQ123" t="s">
        <v>4</v>
      </c>
      <c r="CR123">
        <f t="shared" si="74"/>
        <v>33.75</v>
      </c>
      <c r="CS123">
        <f t="shared" si="75"/>
        <v>16</v>
      </c>
      <c r="CT123" s="1">
        <v>22</v>
      </c>
      <c r="CU123">
        <f>3/8*100</f>
        <v>37.5</v>
      </c>
      <c r="CV123">
        <f>F123/MAX(F108:F129)*100</f>
        <v>46.969696969696969</v>
      </c>
      <c r="CW123">
        <f>E123/MAX(E108:E129)*100</f>
        <v>42.66352386564526</v>
      </c>
      <c r="CX123">
        <f>D123/MAX(D108:D129)*100</f>
        <v>83.333333333333343</v>
      </c>
      <c r="CY123">
        <f t="shared" si="59"/>
        <v>57.655518056225191</v>
      </c>
      <c r="CZ123" t="str">
        <f t="shared" si="55"/>
        <v>E+P-</v>
      </c>
    </row>
    <row r="124" spans="1:104" x14ac:dyDescent="0.3">
      <c r="A124" s="1" t="s">
        <v>9</v>
      </c>
      <c r="B124" s="1" t="s">
        <v>5</v>
      </c>
      <c r="C124" s="1" t="s">
        <v>10</v>
      </c>
      <c r="D124" s="1">
        <v>5</v>
      </c>
      <c r="E124" s="1">
        <v>577</v>
      </c>
      <c r="F124" s="1">
        <v>152</v>
      </c>
      <c r="G124" s="1" t="s">
        <v>166</v>
      </c>
      <c r="H124" s="1" t="s">
        <v>294</v>
      </c>
      <c r="I124" s="1">
        <v>20</v>
      </c>
      <c r="J124" s="1">
        <v>83.33</v>
      </c>
      <c r="K124" s="1">
        <f>RANK(J124,J108:J129)</f>
        <v>7</v>
      </c>
      <c r="L124" s="1">
        <v>22</v>
      </c>
      <c r="M124" s="1">
        <v>9</v>
      </c>
      <c r="N124" s="1" t="s">
        <v>418</v>
      </c>
      <c r="O124" s="1" t="s">
        <v>510</v>
      </c>
      <c r="P124" s="1">
        <v>90</v>
      </c>
      <c r="Q124" s="1">
        <f t="shared" si="52"/>
        <v>6.6700000000000017</v>
      </c>
      <c r="R124" s="1">
        <f>RANK(P124,P108:P129)</f>
        <v>4</v>
      </c>
      <c r="S124" s="1">
        <v>22</v>
      </c>
      <c r="T124" s="1">
        <f t="shared" si="53"/>
        <v>-3</v>
      </c>
      <c r="U124" s="1">
        <v>3</v>
      </c>
      <c r="V124" s="1" t="s">
        <v>1400</v>
      </c>
      <c r="W124" s="1" t="s">
        <v>1454</v>
      </c>
      <c r="X124" s="1">
        <v>65</v>
      </c>
      <c r="Y124" s="1">
        <f t="shared" si="64"/>
        <v>-25</v>
      </c>
      <c r="Z124" s="1">
        <f>RANK(X124,X108:X129)</f>
        <v>17</v>
      </c>
      <c r="AA124" s="1">
        <v>22</v>
      </c>
      <c r="AB124" s="1">
        <f t="shared" si="65"/>
        <v>13</v>
      </c>
      <c r="AC124" s="1">
        <v>8</v>
      </c>
      <c r="AD124" s="1" t="s">
        <v>1244</v>
      </c>
      <c r="AE124" s="1" t="s">
        <v>1293</v>
      </c>
      <c r="AF124" s="1">
        <v>0</v>
      </c>
      <c r="AG124" s="1">
        <f t="shared" si="60"/>
        <v>-65</v>
      </c>
      <c r="AH124" s="1">
        <v>22</v>
      </c>
      <c r="AI124" s="1">
        <v>22</v>
      </c>
      <c r="AJ124" s="1">
        <f t="shared" si="61"/>
        <v>5</v>
      </c>
      <c r="AK124" s="1">
        <v>0</v>
      </c>
      <c r="AL124" s="1" t="s">
        <v>4</v>
      </c>
      <c r="AM124" s="1" t="s">
        <v>4</v>
      </c>
      <c r="AN124" s="1">
        <v>0</v>
      </c>
      <c r="AO124" s="1">
        <f t="shared" si="66"/>
        <v>0</v>
      </c>
      <c r="AP124" s="1">
        <v>22</v>
      </c>
      <c r="AQ124" s="1">
        <v>22</v>
      </c>
      <c r="AR124" s="1">
        <f t="shared" si="67"/>
        <v>0</v>
      </c>
      <c r="AS124" s="1">
        <v>0</v>
      </c>
      <c r="AT124" s="1" t="s">
        <v>4</v>
      </c>
      <c r="AU124" s="1" t="s">
        <v>4</v>
      </c>
      <c r="AV124" s="1">
        <v>0</v>
      </c>
      <c r="AW124" s="1">
        <f t="shared" si="68"/>
        <v>0</v>
      </c>
      <c r="AX124" s="1">
        <v>22</v>
      </c>
      <c r="AY124" s="1">
        <v>22</v>
      </c>
      <c r="AZ124" s="1">
        <f t="shared" si="69"/>
        <v>0</v>
      </c>
      <c r="BA124" s="1">
        <v>0</v>
      </c>
      <c r="BB124" s="1" t="s">
        <v>4</v>
      </c>
      <c r="BC124" s="1" t="s">
        <v>4</v>
      </c>
      <c r="BD124" s="1">
        <v>0</v>
      </c>
      <c r="BE124" s="1">
        <f t="shared" si="70"/>
        <v>0</v>
      </c>
      <c r="BF124" s="1">
        <v>22</v>
      </c>
      <c r="BG124" s="1">
        <v>22</v>
      </c>
      <c r="BH124" s="1">
        <f t="shared" si="71"/>
        <v>0</v>
      </c>
      <c r="BI124" s="1">
        <v>0</v>
      </c>
      <c r="BJ124" s="1" t="s">
        <v>4</v>
      </c>
      <c r="BK124" s="1" t="s">
        <v>4</v>
      </c>
      <c r="BL124" s="1">
        <v>0</v>
      </c>
      <c r="BM124" s="1">
        <f t="shared" si="72"/>
        <v>0</v>
      </c>
      <c r="BN124" s="1">
        <v>22</v>
      </c>
      <c r="BO124" s="1">
        <v>22</v>
      </c>
      <c r="BP124" s="1">
        <f t="shared" si="73"/>
        <v>0</v>
      </c>
      <c r="BQ124" s="1">
        <v>0</v>
      </c>
      <c r="BR124" s="1" t="s">
        <v>4</v>
      </c>
      <c r="BS124" s="1" t="s">
        <v>4</v>
      </c>
      <c r="BT124" s="1" t="s">
        <v>4</v>
      </c>
      <c r="BU124" s="1" t="s">
        <v>4</v>
      </c>
      <c r="BV124" s="1" t="s">
        <v>4</v>
      </c>
      <c r="BW124" s="1" t="s">
        <v>4</v>
      </c>
      <c r="BX124" s="1" t="s">
        <v>4</v>
      </c>
      <c r="BY124" s="1" t="s">
        <v>4</v>
      </c>
      <c r="BZ124" s="1" t="s">
        <v>4</v>
      </c>
      <c r="CA124" s="1" t="s">
        <v>4</v>
      </c>
      <c r="CB124" s="1" t="s">
        <v>4</v>
      </c>
      <c r="CC124" s="1" t="s">
        <v>4</v>
      </c>
      <c r="CD124" s="1" t="s">
        <v>4</v>
      </c>
      <c r="CE124" s="1" t="s">
        <v>4</v>
      </c>
      <c r="CF124" s="1" t="s">
        <v>4</v>
      </c>
      <c r="CG124" s="1" t="s">
        <v>4</v>
      </c>
      <c r="CH124" s="1" t="s">
        <v>4</v>
      </c>
      <c r="CI124" s="1" t="s">
        <v>4</v>
      </c>
      <c r="CJ124" s="1" t="s">
        <v>4</v>
      </c>
      <c r="CK124" t="s">
        <v>4</v>
      </c>
      <c r="CL124" t="s">
        <v>4</v>
      </c>
      <c r="CM124" t="s">
        <v>4</v>
      </c>
      <c r="CN124" t="s">
        <v>4</v>
      </c>
      <c r="CO124" t="s">
        <v>4</v>
      </c>
      <c r="CP124" t="s">
        <v>4</v>
      </c>
      <c r="CQ124" t="s">
        <v>4</v>
      </c>
      <c r="CR124">
        <f t="shared" si="74"/>
        <v>29.791249999999998</v>
      </c>
      <c r="CS124">
        <f t="shared" si="75"/>
        <v>17</v>
      </c>
      <c r="CT124" s="1">
        <v>22</v>
      </c>
      <c r="CU124">
        <f>3/8*100</f>
        <v>37.5</v>
      </c>
      <c r="CV124">
        <f>F124/MAX(F108:F129)*100</f>
        <v>46.060606060606062</v>
      </c>
      <c r="CW124">
        <f>E124/MAX(E108:E129)*100</f>
        <v>34.001178550383024</v>
      </c>
      <c r="CX124">
        <f>D124/MAX(D108:D129)*100</f>
        <v>41.666666666666671</v>
      </c>
      <c r="CY124">
        <f t="shared" si="59"/>
        <v>40.576150425885253</v>
      </c>
      <c r="CZ124" t="str">
        <f t="shared" si="55"/>
        <v>E-P-</v>
      </c>
    </row>
    <row r="125" spans="1:104" x14ac:dyDescent="0.3">
      <c r="A125" s="1" t="s">
        <v>9</v>
      </c>
      <c r="B125" s="1" t="s">
        <v>5</v>
      </c>
      <c r="C125" s="1" t="s">
        <v>10</v>
      </c>
      <c r="D125" s="1">
        <v>5</v>
      </c>
      <c r="E125" s="1">
        <v>570</v>
      </c>
      <c r="F125" s="1">
        <v>101</v>
      </c>
      <c r="G125" s="1" t="s">
        <v>167</v>
      </c>
      <c r="H125" s="1" t="s">
        <v>295</v>
      </c>
      <c r="I125" s="1">
        <v>9</v>
      </c>
      <c r="J125" s="1">
        <v>83.33</v>
      </c>
      <c r="K125" s="1">
        <f>RANK(J125,J108:J129)</f>
        <v>7</v>
      </c>
      <c r="L125" s="1">
        <v>22</v>
      </c>
      <c r="M125" s="1">
        <v>8</v>
      </c>
      <c r="N125" s="1" t="s">
        <v>419</v>
      </c>
      <c r="O125" s="1" t="s">
        <v>511</v>
      </c>
      <c r="P125" s="1">
        <v>80</v>
      </c>
      <c r="Q125" s="1">
        <f t="shared" si="52"/>
        <v>-3.3299999999999983</v>
      </c>
      <c r="R125" s="1">
        <f>RANK(P125,P108:P129)</f>
        <v>9</v>
      </c>
      <c r="S125" s="1">
        <v>22</v>
      </c>
      <c r="T125" s="1">
        <f t="shared" si="53"/>
        <v>2</v>
      </c>
      <c r="U125" s="1">
        <v>1</v>
      </c>
      <c r="V125" s="1" t="s">
        <v>1401</v>
      </c>
      <c r="W125" s="1" t="s">
        <v>1401</v>
      </c>
      <c r="X125" s="1">
        <v>0</v>
      </c>
      <c r="Y125" s="1">
        <f t="shared" si="64"/>
        <v>-80</v>
      </c>
      <c r="Z125" s="1">
        <v>22</v>
      </c>
      <c r="AA125" s="1">
        <v>22</v>
      </c>
      <c r="AB125" s="1">
        <f t="shared" si="65"/>
        <v>13</v>
      </c>
      <c r="AC125" s="1">
        <v>0</v>
      </c>
      <c r="AD125" s="1" t="s">
        <v>4</v>
      </c>
      <c r="AE125" s="1" t="s">
        <v>4</v>
      </c>
      <c r="AF125" s="1">
        <v>0</v>
      </c>
      <c r="AG125" s="1">
        <f t="shared" si="60"/>
        <v>0</v>
      </c>
      <c r="AH125" s="1">
        <v>22</v>
      </c>
      <c r="AI125" s="1">
        <v>22</v>
      </c>
      <c r="AJ125" s="1">
        <f t="shared" si="61"/>
        <v>0</v>
      </c>
      <c r="AK125" s="1">
        <v>0</v>
      </c>
      <c r="AL125" s="1" t="s">
        <v>4</v>
      </c>
      <c r="AM125" s="1" t="s">
        <v>4</v>
      </c>
      <c r="AN125" s="1">
        <v>0</v>
      </c>
      <c r="AO125" s="1">
        <f t="shared" si="66"/>
        <v>0</v>
      </c>
      <c r="AP125" s="1">
        <v>22</v>
      </c>
      <c r="AQ125" s="1">
        <v>22</v>
      </c>
      <c r="AR125" s="1">
        <f t="shared" si="67"/>
        <v>0</v>
      </c>
      <c r="AS125" s="1">
        <v>0</v>
      </c>
      <c r="AT125" s="1" t="s">
        <v>4</v>
      </c>
      <c r="AU125" s="1" t="s">
        <v>4</v>
      </c>
      <c r="AV125" s="1">
        <v>0</v>
      </c>
      <c r="AW125" s="1">
        <f t="shared" si="68"/>
        <v>0</v>
      </c>
      <c r="AX125" s="1">
        <v>22</v>
      </c>
      <c r="AY125" s="1">
        <v>22</v>
      </c>
      <c r="AZ125" s="1">
        <f t="shared" si="69"/>
        <v>0</v>
      </c>
      <c r="BA125" s="1">
        <v>0</v>
      </c>
      <c r="BB125" s="1" t="s">
        <v>4</v>
      </c>
      <c r="BC125" s="1" t="s">
        <v>4</v>
      </c>
      <c r="BD125" s="1">
        <v>0</v>
      </c>
      <c r="BE125" s="1">
        <f t="shared" si="70"/>
        <v>0</v>
      </c>
      <c r="BF125" s="1">
        <v>22</v>
      </c>
      <c r="BG125" s="1">
        <v>22</v>
      </c>
      <c r="BH125" s="1">
        <f t="shared" si="71"/>
        <v>0</v>
      </c>
      <c r="BI125" s="1">
        <v>0</v>
      </c>
      <c r="BJ125" s="1" t="s">
        <v>4</v>
      </c>
      <c r="BK125" s="1" t="s">
        <v>4</v>
      </c>
      <c r="BL125" s="1">
        <v>0</v>
      </c>
      <c r="BM125" s="1">
        <f t="shared" si="72"/>
        <v>0</v>
      </c>
      <c r="BN125" s="1">
        <v>22</v>
      </c>
      <c r="BO125" s="1">
        <v>22</v>
      </c>
      <c r="BP125" s="1">
        <f t="shared" si="73"/>
        <v>0</v>
      </c>
      <c r="BQ125" s="1">
        <v>0</v>
      </c>
      <c r="BR125" s="1" t="s">
        <v>4</v>
      </c>
      <c r="BS125" s="1" t="s">
        <v>4</v>
      </c>
      <c r="BT125" s="1" t="s">
        <v>4</v>
      </c>
      <c r="BU125" s="1" t="s">
        <v>4</v>
      </c>
      <c r="BV125" s="1" t="s">
        <v>4</v>
      </c>
      <c r="BW125" s="1" t="s">
        <v>4</v>
      </c>
      <c r="BX125" s="1" t="s">
        <v>4</v>
      </c>
      <c r="BY125" s="1" t="s">
        <v>4</v>
      </c>
      <c r="BZ125" s="1" t="s">
        <v>4</v>
      </c>
      <c r="CA125" s="1" t="s">
        <v>4</v>
      </c>
      <c r="CB125" s="1" t="s">
        <v>4</v>
      </c>
      <c r="CC125" s="1" t="s">
        <v>4</v>
      </c>
      <c r="CD125" s="1" t="s">
        <v>4</v>
      </c>
      <c r="CE125" s="1" t="s">
        <v>4</v>
      </c>
      <c r="CF125" s="1" t="s">
        <v>4</v>
      </c>
      <c r="CG125" s="1" t="s">
        <v>4</v>
      </c>
      <c r="CH125" s="1" t="s">
        <v>4</v>
      </c>
      <c r="CI125" s="1" t="s">
        <v>4</v>
      </c>
      <c r="CJ125" s="1" t="s">
        <v>4</v>
      </c>
      <c r="CK125" t="s">
        <v>4</v>
      </c>
      <c r="CL125" t="s">
        <v>4</v>
      </c>
      <c r="CM125" t="s">
        <v>4</v>
      </c>
      <c r="CN125" t="s">
        <v>4</v>
      </c>
      <c r="CO125" t="s">
        <v>4</v>
      </c>
      <c r="CP125" t="s">
        <v>4</v>
      </c>
      <c r="CQ125" t="s">
        <v>4</v>
      </c>
      <c r="CR125">
        <f t="shared" si="74"/>
        <v>20.416249999999998</v>
      </c>
      <c r="CS125">
        <f t="shared" si="75"/>
        <v>19</v>
      </c>
      <c r="CT125" s="1">
        <v>22</v>
      </c>
      <c r="CU125">
        <f>3/8*100</f>
        <v>37.5</v>
      </c>
      <c r="CV125">
        <f>F125/MAX(F108:F129)*100</f>
        <v>30.606060606060602</v>
      </c>
      <c r="CW125">
        <f>E125/MAX(E108:E129)*100</f>
        <v>33.588685916322923</v>
      </c>
      <c r="CX125">
        <f>D125/MAX(D108:D129)*100</f>
        <v>41.666666666666671</v>
      </c>
      <c r="CY125">
        <f t="shared" si="59"/>
        <v>35.287137729683401</v>
      </c>
      <c r="CZ125" t="str">
        <f t="shared" si="55"/>
        <v>E-P-</v>
      </c>
    </row>
    <row r="126" spans="1:104" x14ac:dyDescent="0.3">
      <c r="A126" s="1" t="s">
        <v>9</v>
      </c>
      <c r="B126" s="1" t="s">
        <v>5</v>
      </c>
      <c r="C126" s="1" t="s">
        <v>10</v>
      </c>
      <c r="D126" s="1">
        <v>7</v>
      </c>
      <c r="E126" s="1">
        <v>1697</v>
      </c>
      <c r="F126" s="1">
        <v>218</v>
      </c>
      <c r="G126" s="1" t="s">
        <v>168</v>
      </c>
      <c r="H126" s="1" t="s">
        <v>296</v>
      </c>
      <c r="I126" s="1">
        <v>12</v>
      </c>
      <c r="J126" s="1">
        <v>83.33</v>
      </c>
      <c r="K126" s="1">
        <f>RANK(J126,J108:J129)</f>
        <v>7</v>
      </c>
      <c r="L126" s="1">
        <v>22</v>
      </c>
      <c r="M126" s="1">
        <v>4</v>
      </c>
      <c r="N126" s="1" t="s">
        <v>420</v>
      </c>
      <c r="O126" s="1" t="s">
        <v>512</v>
      </c>
      <c r="P126" s="1">
        <v>90</v>
      </c>
      <c r="Q126" s="1">
        <f t="shared" si="52"/>
        <v>6.6700000000000017</v>
      </c>
      <c r="R126" s="1">
        <f>RANK(P126,P108:P129)</f>
        <v>4</v>
      </c>
      <c r="S126" s="1">
        <v>22</v>
      </c>
      <c r="T126" s="1">
        <f t="shared" si="53"/>
        <v>-3</v>
      </c>
      <c r="U126" s="1">
        <v>1</v>
      </c>
      <c r="V126" s="1" t="s">
        <v>1402</v>
      </c>
      <c r="W126" s="1" t="s">
        <v>1402</v>
      </c>
      <c r="X126" s="1">
        <v>95</v>
      </c>
      <c r="Y126" s="1">
        <f t="shared" si="64"/>
        <v>5</v>
      </c>
      <c r="Z126" s="1">
        <f>RANK(X126,X108:X129)</f>
        <v>3</v>
      </c>
      <c r="AA126" s="1">
        <v>22</v>
      </c>
      <c r="AB126" s="1">
        <f t="shared" si="65"/>
        <v>-1</v>
      </c>
      <c r="AC126" s="1">
        <v>1</v>
      </c>
      <c r="AD126" s="1" t="s">
        <v>1245</v>
      </c>
      <c r="AE126" s="1" t="s">
        <v>1245</v>
      </c>
      <c r="AF126" s="1">
        <v>70</v>
      </c>
      <c r="AG126" s="1">
        <f t="shared" si="60"/>
        <v>-25</v>
      </c>
      <c r="AH126" s="1">
        <f>RANK(AF126,AF108:AF129)</f>
        <v>10</v>
      </c>
      <c r="AI126" s="1">
        <v>22</v>
      </c>
      <c r="AJ126" s="1">
        <f t="shared" si="61"/>
        <v>7</v>
      </c>
      <c r="AK126" s="1">
        <v>1</v>
      </c>
      <c r="AL126" s="1" t="s">
        <v>1119</v>
      </c>
      <c r="AM126" s="1" t="s">
        <v>1119</v>
      </c>
      <c r="AN126" s="1">
        <v>75</v>
      </c>
      <c r="AO126" s="1">
        <f t="shared" si="66"/>
        <v>5</v>
      </c>
      <c r="AP126" s="1">
        <f>RANK(AN126,AN108:AN129)</f>
        <v>5</v>
      </c>
      <c r="AQ126" s="1">
        <v>22</v>
      </c>
      <c r="AR126" s="1">
        <f t="shared" si="67"/>
        <v>-5</v>
      </c>
      <c r="AS126" s="1">
        <v>1</v>
      </c>
      <c r="AT126" s="1" t="s">
        <v>998</v>
      </c>
      <c r="AU126" s="1" t="s">
        <v>998</v>
      </c>
      <c r="AV126" s="1">
        <v>80</v>
      </c>
      <c r="AW126" s="1">
        <f t="shared" si="68"/>
        <v>5</v>
      </c>
      <c r="AX126" s="1">
        <f>RANK(AV126,AV108:AV129)</f>
        <v>3</v>
      </c>
      <c r="AY126" s="1">
        <v>22</v>
      </c>
      <c r="AZ126" s="1">
        <f t="shared" si="69"/>
        <v>-2</v>
      </c>
      <c r="BA126" s="1">
        <v>4</v>
      </c>
      <c r="BB126" s="1" t="s">
        <v>903</v>
      </c>
      <c r="BC126" s="1" t="s">
        <v>930</v>
      </c>
      <c r="BD126" s="1">
        <v>0</v>
      </c>
      <c r="BE126" s="1">
        <f t="shared" si="70"/>
        <v>-80</v>
      </c>
      <c r="BF126" s="1">
        <v>22</v>
      </c>
      <c r="BG126" s="1">
        <v>22</v>
      </c>
      <c r="BH126" s="1">
        <f t="shared" si="71"/>
        <v>19</v>
      </c>
      <c r="BI126" s="1">
        <v>0</v>
      </c>
      <c r="BJ126" s="1" t="s">
        <v>4</v>
      </c>
      <c r="BK126" s="1" t="s">
        <v>4</v>
      </c>
      <c r="BL126" s="1">
        <v>0</v>
      </c>
      <c r="BM126" s="1">
        <f t="shared" si="72"/>
        <v>0</v>
      </c>
      <c r="BN126" s="1">
        <v>22</v>
      </c>
      <c r="BO126" s="1">
        <v>22</v>
      </c>
      <c r="BP126" s="1">
        <f t="shared" si="73"/>
        <v>0</v>
      </c>
      <c r="BQ126" s="1">
        <v>0</v>
      </c>
      <c r="BR126" s="1" t="s">
        <v>4</v>
      </c>
      <c r="BS126" s="1" t="s">
        <v>4</v>
      </c>
      <c r="BT126" s="1" t="s">
        <v>4</v>
      </c>
      <c r="BU126" s="1" t="s">
        <v>4</v>
      </c>
      <c r="BV126" s="1" t="s">
        <v>4</v>
      </c>
      <c r="BW126" s="1" t="s">
        <v>4</v>
      </c>
      <c r="BX126" s="1" t="s">
        <v>4</v>
      </c>
      <c r="BY126" s="1" t="s">
        <v>4</v>
      </c>
      <c r="BZ126" s="1" t="s">
        <v>4</v>
      </c>
      <c r="CA126" s="1" t="s">
        <v>4</v>
      </c>
      <c r="CB126" s="1" t="s">
        <v>4</v>
      </c>
      <c r="CC126" s="1" t="s">
        <v>4</v>
      </c>
      <c r="CD126" s="1" t="s">
        <v>4</v>
      </c>
      <c r="CE126" s="1" t="s">
        <v>4</v>
      </c>
      <c r="CF126" s="1" t="s">
        <v>4</v>
      </c>
      <c r="CG126" s="1" t="s">
        <v>4</v>
      </c>
      <c r="CH126" s="1" t="s">
        <v>4</v>
      </c>
      <c r="CI126" s="1" t="s">
        <v>4</v>
      </c>
      <c r="CJ126" s="1" t="s">
        <v>4</v>
      </c>
      <c r="CK126" t="s">
        <v>4</v>
      </c>
      <c r="CL126" t="s">
        <v>4</v>
      </c>
      <c r="CM126" t="s">
        <v>4</v>
      </c>
      <c r="CN126" t="s">
        <v>4</v>
      </c>
      <c r="CO126" t="s">
        <v>4</v>
      </c>
      <c r="CP126" t="s">
        <v>4</v>
      </c>
      <c r="CQ126" t="s">
        <v>4</v>
      </c>
      <c r="CR126">
        <f t="shared" si="74"/>
        <v>61.666249999999998</v>
      </c>
      <c r="CS126">
        <f t="shared" si="75"/>
        <v>10</v>
      </c>
      <c r="CT126" s="1">
        <v>22</v>
      </c>
      <c r="CU126">
        <f>6/8*100</f>
        <v>75</v>
      </c>
      <c r="CV126">
        <f>F126/MAX(F108:F129)*100</f>
        <v>66.060606060606062</v>
      </c>
      <c r="CW126">
        <f>E126/MAX(E108:E129)*100</f>
        <v>100</v>
      </c>
      <c r="CX126">
        <f>D126/MAX(D108:D129)*100</f>
        <v>58.333333333333336</v>
      </c>
      <c r="CY126">
        <f t="shared" si="59"/>
        <v>74.797979797979806</v>
      </c>
      <c r="CZ126" t="str">
        <f t="shared" si="55"/>
        <v>E+P+</v>
      </c>
    </row>
    <row r="127" spans="1:104" x14ac:dyDescent="0.3">
      <c r="A127" s="1" t="s">
        <v>9</v>
      </c>
      <c r="B127" s="1" t="s">
        <v>5</v>
      </c>
      <c r="C127" s="1" t="s">
        <v>10</v>
      </c>
      <c r="D127" s="1">
        <v>8</v>
      </c>
      <c r="E127" s="1">
        <v>1049</v>
      </c>
      <c r="F127" s="1">
        <v>202</v>
      </c>
      <c r="G127" s="1" t="s">
        <v>169</v>
      </c>
      <c r="H127" s="1" t="s">
        <v>297</v>
      </c>
      <c r="I127" s="1">
        <v>9</v>
      </c>
      <c r="J127" s="1">
        <v>83.33</v>
      </c>
      <c r="K127" s="1">
        <f>RANK(J127,J108:J129)</f>
        <v>7</v>
      </c>
      <c r="L127" s="1">
        <v>22</v>
      </c>
      <c r="M127" s="1">
        <v>3</v>
      </c>
      <c r="N127" s="1" t="s">
        <v>421</v>
      </c>
      <c r="O127" s="1" t="s">
        <v>513</v>
      </c>
      <c r="P127" s="1">
        <v>70</v>
      </c>
      <c r="Q127" s="1">
        <f t="shared" si="52"/>
        <v>-13.329999999999998</v>
      </c>
      <c r="R127" s="1">
        <f>RANK(P127,P108:P129)</f>
        <v>15</v>
      </c>
      <c r="S127" s="1">
        <v>22</v>
      </c>
      <c r="T127" s="1">
        <f t="shared" si="53"/>
        <v>8</v>
      </c>
      <c r="U127" s="1">
        <v>2</v>
      </c>
      <c r="V127" s="1" t="s">
        <v>1403</v>
      </c>
      <c r="W127" s="1" t="s">
        <v>1455</v>
      </c>
      <c r="X127" s="1">
        <v>70</v>
      </c>
      <c r="Y127" s="1">
        <f t="shared" si="64"/>
        <v>0</v>
      </c>
      <c r="Z127" s="1">
        <f>RANK(X127,X108:X129)</f>
        <v>12</v>
      </c>
      <c r="AA127" s="1">
        <v>22</v>
      </c>
      <c r="AB127" s="1">
        <f t="shared" si="65"/>
        <v>-3</v>
      </c>
      <c r="AC127" s="1">
        <v>3</v>
      </c>
      <c r="AD127" s="1" t="s">
        <v>1246</v>
      </c>
      <c r="AE127" s="1" t="s">
        <v>1294</v>
      </c>
      <c r="AF127" s="1">
        <v>80</v>
      </c>
      <c r="AG127" s="1">
        <f t="shared" si="60"/>
        <v>10</v>
      </c>
      <c r="AH127" s="1">
        <f>RANK(AF127,AF108:AF129)</f>
        <v>6</v>
      </c>
      <c r="AI127" s="1">
        <v>22</v>
      </c>
      <c r="AJ127" s="1">
        <f t="shared" si="61"/>
        <v>-6</v>
      </c>
      <c r="AK127" s="1">
        <v>1</v>
      </c>
      <c r="AL127" s="1" t="s">
        <v>1120</v>
      </c>
      <c r="AM127" s="1" t="s">
        <v>1120</v>
      </c>
      <c r="AN127" s="1">
        <v>0</v>
      </c>
      <c r="AO127" s="1">
        <f t="shared" si="66"/>
        <v>-80</v>
      </c>
      <c r="AP127" s="1">
        <f>RANK(AN127,AN108:AN129)</f>
        <v>11</v>
      </c>
      <c r="AQ127" s="1">
        <v>22</v>
      </c>
      <c r="AR127" s="1">
        <f t="shared" si="67"/>
        <v>5</v>
      </c>
      <c r="AS127" s="1">
        <v>0</v>
      </c>
      <c r="AT127" s="1" t="s">
        <v>4</v>
      </c>
      <c r="AU127" s="1" t="s">
        <v>4</v>
      </c>
      <c r="AV127" s="1">
        <v>0</v>
      </c>
      <c r="AW127" s="1">
        <f t="shared" si="68"/>
        <v>0</v>
      </c>
      <c r="AX127" s="1">
        <v>22</v>
      </c>
      <c r="AY127" s="1">
        <v>22</v>
      </c>
      <c r="AZ127" s="1">
        <f t="shared" si="69"/>
        <v>11</v>
      </c>
      <c r="BA127" s="1">
        <v>0</v>
      </c>
      <c r="BB127" s="1" t="s">
        <v>4</v>
      </c>
      <c r="BC127" s="1" t="s">
        <v>4</v>
      </c>
      <c r="BD127" s="1">
        <v>0</v>
      </c>
      <c r="BE127" s="1">
        <f t="shared" si="70"/>
        <v>0</v>
      </c>
      <c r="BF127" s="1">
        <v>22</v>
      </c>
      <c r="BG127" s="1">
        <v>22</v>
      </c>
      <c r="BH127" s="1">
        <f t="shared" si="71"/>
        <v>0</v>
      </c>
      <c r="BI127" s="1">
        <v>0</v>
      </c>
      <c r="BJ127" s="1" t="s">
        <v>4</v>
      </c>
      <c r="BK127" s="1" t="s">
        <v>4</v>
      </c>
      <c r="BL127" s="1">
        <v>0</v>
      </c>
      <c r="BM127" s="1">
        <f t="shared" si="72"/>
        <v>0</v>
      </c>
      <c r="BN127" s="1">
        <v>22</v>
      </c>
      <c r="BO127" s="1">
        <v>22</v>
      </c>
      <c r="BP127" s="1">
        <f t="shared" si="73"/>
        <v>0</v>
      </c>
      <c r="BQ127" s="1">
        <v>0</v>
      </c>
      <c r="BR127" s="1" t="s">
        <v>4</v>
      </c>
      <c r="BS127" s="1" t="s">
        <v>4</v>
      </c>
      <c r="BT127" s="1" t="s">
        <v>4</v>
      </c>
      <c r="BU127" s="1" t="s">
        <v>4</v>
      </c>
      <c r="BV127" s="1" t="s">
        <v>4</v>
      </c>
      <c r="BW127" s="1" t="s">
        <v>4</v>
      </c>
      <c r="BX127" s="1" t="s">
        <v>4</v>
      </c>
      <c r="BY127" s="1" t="s">
        <v>4</v>
      </c>
      <c r="BZ127" s="1" t="s">
        <v>4</v>
      </c>
      <c r="CA127" s="1" t="s">
        <v>4</v>
      </c>
      <c r="CB127" s="1" t="s">
        <v>4</v>
      </c>
      <c r="CC127" s="1" t="s">
        <v>4</v>
      </c>
      <c r="CD127" s="1" t="s">
        <v>4</v>
      </c>
      <c r="CE127" s="1" t="s">
        <v>4</v>
      </c>
      <c r="CF127" s="1" t="s">
        <v>4</v>
      </c>
      <c r="CG127" s="1" t="s">
        <v>4</v>
      </c>
      <c r="CH127" s="1" t="s">
        <v>4</v>
      </c>
      <c r="CI127" s="1" t="s">
        <v>4</v>
      </c>
      <c r="CJ127" s="1" t="s">
        <v>4</v>
      </c>
      <c r="CK127" t="s">
        <v>4</v>
      </c>
      <c r="CL127" t="s">
        <v>4</v>
      </c>
      <c r="CM127" t="s">
        <v>4</v>
      </c>
      <c r="CN127" t="s">
        <v>4</v>
      </c>
      <c r="CO127" t="s">
        <v>4</v>
      </c>
      <c r="CP127" t="s">
        <v>4</v>
      </c>
      <c r="CQ127" t="s">
        <v>4</v>
      </c>
      <c r="CR127">
        <f t="shared" si="74"/>
        <v>37.916249999999998</v>
      </c>
      <c r="CS127">
        <f t="shared" si="75"/>
        <v>15</v>
      </c>
      <c r="CT127" s="1">
        <v>22</v>
      </c>
      <c r="CU127">
        <f>4/8*100</f>
        <v>50</v>
      </c>
      <c r="CV127">
        <f>F127/MAX(F108:F129)*100</f>
        <v>61.212121212121204</v>
      </c>
      <c r="CW127">
        <f>E127/MAX(E108:E129)*100</f>
        <v>61.814967589864466</v>
      </c>
      <c r="CX127">
        <f>D127/MAX(D108:D129)*100</f>
        <v>66.666666666666657</v>
      </c>
      <c r="CY127">
        <f t="shared" si="59"/>
        <v>63.231251822884111</v>
      </c>
      <c r="CZ127" t="str">
        <f t="shared" si="55"/>
        <v>E+P-</v>
      </c>
    </row>
    <row r="128" spans="1:104" x14ac:dyDescent="0.3">
      <c r="A128" s="1" t="s">
        <v>9</v>
      </c>
      <c r="B128" s="1" t="s">
        <v>5</v>
      </c>
      <c r="C128" s="1" t="s">
        <v>10</v>
      </c>
      <c r="D128" s="1">
        <v>7</v>
      </c>
      <c r="E128" s="1">
        <v>414</v>
      </c>
      <c r="F128" s="1">
        <v>213</v>
      </c>
      <c r="G128" s="1" t="s">
        <v>170</v>
      </c>
      <c r="H128" s="1" t="s">
        <v>298</v>
      </c>
      <c r="I128" s="1">
        <v>14</v>
      </c>
      <c r="J128" s="1">
        <v>83.33</v>
      </c>
      <c r="K128" s="1">
        <f>RANK(J128,J108:J129)</f>
        <v>7</v>
      </c>
      <c r="L128" s="1">
        <v>22</v>
      </c>
      <c r="M128" s="1">
        <v>5</v>
      </c>
      <c r="N128" s="1" t="s">
        <v>422</v>
      </c>
      <c r="O128" s="1" t="s">
        <v>514</v>
      </c>
      <c r="P128" s="1">
        <v>80</v>
      </c>
      <c r="Q128" s="1">
        <f t="shared" si="52"/>
        <v>-3.3299999999999983</v>
      </c>
      <c r="R128" s="1">
        <f>RANK(P128,P108:P129)</f>
        <v>9</v>
      </c>
      <c r="S128" s="1">
        <v>22</v>
      </c>
      <c r="T128" s="1">
        <f t="shared" si="53"/>
        <v>2</v>
      </c>
      <c r="U128" s="1">
        <v>3</v>
      </c>
      <c r="V128" s="1" t="s">
        <v>1404</v>
      </c>
      <c r="W128" s="1" t="s">
        <v>1456</v>
      </c>
      <c r="X128" s="1">
        <v>70</v>
      </c>
      <c r="Y128" s="1">
        <f t="shared" si="64"/>
        <v>-10</v>
      </c>
      <c r="Z128" s="1">
        <f>RANK(X128,X108:X129)</f>
        <v>12</v>
      </c>
      <c r="AA128" s="1">
        <v>22</v>
      </c>
      <c r="AB128" s="1">
        <f t="shared" si="65"/>
        <v>3</v>
      </c>
      <c r="AC128" s="1">
        <v>3</v>
      </c>
      <c r="AD128" s="1" t="s">
        <v>1247</v>
      </c>
      <c r="AE128" s="1" t="s">
        <v>1295</v>
      </c>
      <c r="AF128" s="1">
        <v>70</v>
      </c>
      <c r="AG128" s="1">
        <f t="shared" si="60"/>
        <v>0</v>
      </c>
      <c r="AH128" s="1">
        <f>RANK(AF128,AF108:AF129)</f>
        <v>10</v>
      </c>
      <c r="AI128" s="1">
        <v>22</v>
      </c>
      <c r="AJ128" s="1">
        <f t="shared" si="61"/>
        <v>-2</v>
      </c>
      <c r="AK128" s="1">
        <v>3</v>
      </c>
      <c r="AL128" s="1" t="s">
        <v>1121</v>
      </c>
      <c r="AM128" s="1" t="s">
        <v>1150</v>
      </c>
      <c r="AN128" s="1">
        <v>0</v>
      </c>
      <c r="AO128" s="1">
        <f t="shared" si="66"/>
        <v>-70</v>
      </c>
      <c r="AP128" s="1">
        <f>RANK(AN128,AN108:AN129)</f>
        <v>11</v>
      </c>
      <c r="AQ128" s="1">
        <v>22</v>
      </c>
      <c r="AR128" s="1">
        <f t="shared" si="67"/>
        <v>1</v>
      </c>
      <c r="AS128" s="1">
        <v>0</v>
      </c>
      <c r="AT128" s="1" t="s">
        <v>4</v>
      </c>
      <c r="AU128" s="1" t="s">
        <v>4</v>
      </c>
      <c r="AV128" s="1">
        <v>0</v>
      </c>
      <c r="AW128" s="1">
        <f t="shared" si="68"/>
        <v>0</v>
      </c>
      <c r="AX128" s="1">
        <v>22</v>
      </c>
      <c r="AY128" s="1">
        <v>22</v>
      </c>
      <c r="AZ128" s="1">
        <f t="shared" si="69"/>
        <v>11</v>
      </c>
      <c r="BA128" s="1">
        <v>0</v>
      </c>
      <c r="BB128" s="1" t="s">
        <v>4</v>
      </c>
      <c r="BC128" s="1" t="s">
        <v>4</v>
      </c>
      <c r="BD128" s="1">
        <v>0</v>
      </c>
      <c r="BE128" s="1">
        <f t="shared" si="70"/>
        <v>0</v>
      </c>
      <c r="BF128" s="1">
        <v>22</v>
      </c>
      <c r="BG128" s="1">
        <v>22</v>
      </c>
      <c r="BH128" s="1">
        <f t="shared" si="71"/>
        <v>0</v>
      </c>
      <c r="BI128" s="1">
        <v>0</v>
      </c>
      <c r="BJ128" s="1" t="s">
        <v>4</v>
      </c>
      <c r="BK128" s="1" t="s">
        <v>4</v>
      </c>
      <c r="BL128" s="1">
        <v>0</v>
      </c>
      <c r="BM128" s="1">
        <f t="shared" si="72"/>
        <v>0</v>
      </c>
      <c r="BN128" s="1">
        <v>22</v>
      </c>
      <c r="BO128" s="1">
        <v>22</v>
      </c>
      <c r="BP128" s="1">
        <f t="shared" si="73"/>
        <v>0</v>
      </c>
      <c r="BQ128" s="1">
        <v>0</v>
      </c>
      <c r="BR128" s="1" t="s">
        <v>4</v>
      </c>
      <c r="BS128" s="1" t="s">
        <v>4</v>
      </c>
      <c r="BT128" s="1" t="s">
        <v>4</v>
      </c>
      <c r="BU128" s="1" t="s">
        <v>4</v>
      </c>
      <c r="BV128" s="1" t="s">
        <v>4</v>
      </c>
      <c r="BW128" s="1" t="s">
        <v>4</v>
      </c>
      <c r="BX128" s="1" t="s">
        <v>4</v>
      </c>
      <c r="BY128" s="1" t="s">
        <v>4</v>
      </c>
      <c r="BZ128" s="1" t="s">
        <v>4</v>
      </c>
      <c r="CA128" s="1" t="s">
        <v>4</v>
      </c>
      <c r="CB128" s="1" t="s">
        <v>4</v>
      </c>
      <c r="CC128" s="1" t="s">
        <v>4</v>
      </c>
      <c r="CD128" s="1" t="s">
        <v>4</v>
      </c>
      <c r="CE128" s="1" t="s">
        <v>4</v>
      </c>
      <c r="CF128" s="1" t="s">
        <v>4</v>
      </c>
      <c r="CG128" s="1" t="s">
        <v>4</v>
      </c>
      <c r="CH128" s="1" t="s">
        <v>4</v>
      </c>
      <c r="CI128" s="1" t="s">
        <v>4</v>
      </c>
      <c r="CJ128" s="1" t="s">
        <v>4</v>
      </c>
      <c r="CK128" t="s">
        <v>4</v>
      </c>
      <c r="CL128" t="s">
        <v>4</v>
      </c>
      <c r="CM128" t="s">
        <v>4</v>
      </c>
      <c r="CN128" t="s">
        <v>4</v>
      </c>
      <c r="CO128" t="s">
        <v>4</v>
      </c>
      <c r="CP128" t="s">
        <v>4</v>
      </c>
      <c r="CQ128" t="s">
        <v>4</v>
      </c>
      <c r="CR128">
        <f t="shared" si="74"/>
        <v>37.916249999999998</v>
      </c>
      <c r="CS128">
        <f t="shared" si="75"/>
        <v>14</v>
      </c>
      <c r="CT128" s="1">
        <v>22</v>
      </c>
      <c r="CU128">
        <f>4/8*100</f>
        <v>50</v>
      </c>
      <c r="CV128">
        <f>F128/MAX(F108:F129)*100</f>
        <v>64.545454545454547</v>
      </c>
      <c r="CW128">
        <f>E128/MAX(E108:E129)*100</f>
        <v>24.395992928697702</v>
      </c>
      <c r="CX128">
        <f>D128/MAX(D108:D129)*100</f>
        <v>58.333333333333336</v>
      </c>
      <c r="CY128">
        <f t="shared" si="59"/>
        <v>49.091593602495202</v>
      </c>
      <c r="CZ128" t="str">
        <f t="shared" si="55"/>
        <v>E-P-</v>
      </c>
    </row>
    <row r="129" spans="1:104" x14ac:dyDescent="0.3">
      <c r="A129" s="1" t="s">
        <v>9</v>
      </c>
      <c r="B129" s="1" t="s">
        <v>5</v>
      </c>
      <c r="C129" s="1" t="s">
        <v>10</v>
      </c>
      <c r="D129" s="1">
        <v>5</v>
      </c>
      <c r="E129" s="1">
        <v>353</v>
      </c>
      <c r="F129" s="1">
        <v>158</v>
      </c>
      <c r="G129" s="1" t="s">
        <v>171</v>
      </c>
      <c r="H129" s="1" t="s">
        <v>299</v>
      </c>
      <c r="I129" s="1">
        <v>12</v>
      </c>
      <c r="J129" s="1">
        <v>83.33</v>
      </c>
      <c r="K129" s="1">
        <f>RANK(J129,J108:J129)</f>
        <v>7</v>
      </c>
      <c r="L129" s="1">
        <v>22</v>
      </c>
      <c r="M129" s="1">
        <v>2</v>
      </c>
      <c r="N129" s="1" t="s">
        <v>423</v>
      </c>
      <c r="O129" s="1" t="s">
        <v>515</v>
      </c>
      <c r="P129" s="1">
        <v>100</v>
      </c>
      <c r="Q129" s="1">
        <f t="shared" si="52"/>
        <v>16.670000000000002</v>
      </c>
      <c r="R129" s="1">
        <f>RANK(P129,P108:P129)</f>
        <v>1</v>
      </c>
      <c r="S129" s="1">
        <v>22</v>
      </c>
      <c r="T129" s="1">
        <f t="shared" si="53"/>
        <v>-6</v>
      </c>
      <c r="U129" s="1">
        <v>1</v>
      </c>
      <c r="V129" s="1" t="s">
        <v>1405</v>
      </c>
      <c r="W129" s="1" t="s">
        <v>1405</v>
      </c>
      <c r="X129" s="1">
        <v>70</v>
      </c>
      <c r="Y129" s="1">
        <f t="shared" si="64"/>
        <v>-30</v>
      </c>
      <c r="Z129" s="1">
        <f>RANK(X129,X108:X129)</f>
        <v>12</v>
      </c>
      <c r="AA129" s="1">
        <v>22</v>
      </c>
      <c r="AB129" s="1">
        <f t="shared" si="65"/>
        <v>11</v>
      </c>
      <c r="AC129" s="1">
        <v>7</v>
      </c>
      <c r="AD129" s="1" t="s">
        <v>1248</v>
      </c>
      <c r="AE129" s="1" t="s">
        <v>1296</v>
      </c>
      <c r="AF129" s="1">
        <v>70</v>
      </c>
      <c r="AG129" s="1">
        <f t="shared" si="60"/>
        <v>0</v>
      </c>
      <c r="AH129" s="1">
        <f>RANK(AF129,AF108:AF129)</f>
        <v>10</v>
      </c>
      <c r="AI129" s="1">
        <v>22</v>
      </c>
      <c r="AJ129" s="1">
        <f t="shared" si="61"/>
        <v>-2</v>
      </c>
      <c r="AK129" s="1">
        <v>2</v>
      </c>
      <c r="AL129" s="1" t="s">
        <v>1122</v>
      </c>
      <c r="AM129" s="1" t="s">
        <v>1151</v>
      </c>
      <c r="AN129" s="1">
        <v>0</v>
      </c>
      <c r="AO129" s="1">
        <f t="shared" si="66"/>
        <v>-70</v>
      </c>
      <c r="AP129" s="1">
        <f>RANK(AN129,AN108:AN129)</f>
        <v>11</v>
      </c>
      <c r="AQ129" s="1">
        <v>22</v>
      </c>
      <c r="AR129" s="1">
        <f t="shared" si="67"/>
        <v>1</v>
      </c>
      <c r="AS129" s="1">
        <v>0</v>
      </c>
      <c r="AT129" s="1" t="s">
        <v>4</v>
      </c>
      <c r="AU129" s="1" t="s">
        <v>4</v>
      </c>
      <c r="AV129" s="1">
        <v>0</v>
      </c>
      <c r="AW129" s="1">
        <f t="shared" si="68"/>
        <v>0</v>
      </c>
      <c r="AX129" s="1">
        <v>22</v>
      </c>
      <c r="AY129" s="1">
        <v>22</v>
      </c>
      <c r="AZ129" s="1">
        <f t="shared" si="69"/>
        <v>11</v>
      </c>
      <c r="BA129" s="1">
        <v>0</v>
      </c>
      <c r="BB129" s="1" t="s">
        <v>4</v>
      </c>
      <c r="BC129" s="1" t="s">
        <v>4</v>
      </c>
      <c r="BD129" s="1">
        <v>0</v>
      </c>
      <c r="BE129" s="1">
        <f t="shared" si="70"/>
        <v>0</v>
      </c>
      <c r="BF129" s="1">
        <v>22</v>
      </c>
      <c r="BG129" s="1">
        <v>22</v>
      </c>
      <c r="BH129" s="1">
        <f t="shared" si="71"/>
        <v>0</v>
      </c>
      <c r="BI129" s="1">
        <v>0</v>
      </c>
      <c r="BJ129" s="1" t="s">
        <v>4</v>
      </c>
      <c r="BK129" s="1" t="s">
        <v>4</v>
      </c>
      <c r="BL129" s="1">
        <v>0</v>
      </c>
      <c r="BM129" s="1">
        <f t="shared" si="72"/>
        <v>0</v>
      </c>
      <c r="BN129" s="1">
        <v>22</v>
      </c>
      <c r="BO129" s="1">
        <v>22</v>
      </c>
      <c r="BP129" s="1">
        <f t="shared" si="73"/>
        <v>0</v>
      </c>
      <c r="BQ129" s="1">
        <v>0</v>
      </c>
      <c r="BR129" s="1" t="s">
        <v>4</v>
      </c>
      <c r="BS129" s="1" t="s">
        <v>4</v>
      </c>
      <c r="BT129" s="1" t="s">
        <v>4</v>
      </c>
      <c r="BU129" s="1" t="s">
        <v>4</v>
      </c>
      <c r="BV129" s="1" t="s">
        <v>4</v>
      </c>
      <c r="BW129" s="1" t="s">
        <v>4</v>
      </c>
      <c r="BX129" s="1" t="s">
        <v>4</v>
      </c>
      <c r="BY129" s="1" t="s">
        <v>4</v>
      </c>
      <c r="BZ129" s="1" t="s">
        <v>4</v>
      </c>
      <c r="CA129" s="1" t="s">
        <v>4</v>
      </c>
      <c r="CB129" s="1" t="s">
        <v>4</v>
      </c>
      <c r="CC129" s="1" t="s">
        <v>4</v>
      </c>
      <c r="CD129" s="1" t="s">
        <v>4</v>
      </c>
      <c r="CE129" s="1" t="s">
        <v>4</v>
      </c>
      <c r="CF129" s="1" t="s">
        <v>4</v>
      </c>
      <c r="CG129" s="1" t="s">
        <v>4</v>
      </c>
      <c r="CH129" s="1" t="s">
        <v>4</v>
      </c>
      <c r="CI129" s="1" t="s">
        <v>4</v>
      </c>
      <c r="CJ129" s="1" t="s">
        <v>4</v>
      </c>
      <c r="CK129" t="s">
        <v>4</v>
      </c>
      <c r="CL129" t="s">
        <v>4</v>
      </c>
      <c r="CM129" t="s">
        <v>4</v>
      </c>
      <c r="CN129" t="s">
        <v>4</v>
      </c>
      <c r="CO129" t="s">
        <v>4</v>
      </c>
      <c r="CP129" t="s">
        <v>4</v>
      </c>
      <c r="CQ129" t="s">
        <v>4</v>
      </c>
      <c r="CR129">
        <f t="shared" si="74"/>
        <v>40.416249999999998</v>
      </c>
      <c r="CS129">
        <f t="shared" si="75"/>
        <v>13</v>
      </c>
      <c r="CT129" s="1">
        <v>22</v>
      </c>
      <c r="CU129">
        <f>4/8*100</f>
        <v>50</v>
      </c>
      <c r="CV129">
        <f>F129/MAX(F108:F129)*100</f>
        <v>47.878787878787875</v>
      </c>
      <c r="CW129">
        <f>E129/MAX(E108:E129)*100</f>
        <v>20.801414260459637</v>
      </c>
      <c r="CX129">
        <f>D129/MAX(D108:D129)*100</f>
        <v>41.666666666666671</v>
      </c>
      <c r="CY129">
        <f t="shared" si="59"/>
        <v>36.782289601971392</v>
      </c>
      <c r="CZ129" t="str">
        <f t="shared" si="55"/>
        <v>E-P-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cours_python__vf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Emmanuel DENIAUX</cp:lastModifiedBy>
  <dcterms:created xsi:type="dcterms:W3CDTF">2022-06-09T12:57:52Z</dcterms:created>
  <dcterms:modified xsi:type="dcterms:W3CDTF">2024-04-21T15:32:27Z</dcterms:modified>
</cp:coreProperties>
</file>