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FORM TOKO\PENERIMAAN BARANG\"/>
    </mc:Choice>
  </mc:AlternateContent>
  <bookViews>
    <workbookView xWindow="0" yWindow="0" windowWidth="20490" windowHeight="7755" activeTab="8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</sheets>
  <externalReferences>
    <externalReference r:id="rId3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7" l="1"/>
  <c r="H30" i="7"/>
  <c r="K7" i="7"/>
  <c r="K5" i="7"/>
  <c r="L5" i="7" s="1"/>
  <c r="L6" i="7" s="1"/>
  <c r="L4" i="7"/>
  <c r="L7" i="7" l="1"/>
  <c r="M9" i="1"/>
  <c r="M6" i="1"/>
  <c r="L6" i="6" l="1"/>
  <c r="K7" i="6"/>
  <c r="L5" i="6"/>
  <c r="K5" i="6"/>
  <c r="L4" i="6"/>
  <c r="K4" i="6"/>
  <c r="F26" i="5" l="1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C51" i="1" l="1"/>
  <c r="C50" i="1"/>
  <c r="C49" i="1"/>
  <c r="K38" i="1"/>
  <c r="L7" i="4" l="1"/>
  <c r="K7" i="4"/>
  <c r="L6" i="4"/>
  <c r="J6" i="4"/>
  <c r="L5" i="4"/>
  <c r="K5" i="4"/>
  <c r="L4" i="4"/>
  <c r="K4" i="4"/>
  <c r="K153" i="32" l="1"/>
  <c r="D153" i="32"/>
  <c r="K154" i="32" s="1"/>
  <c r="F152" i="32"/>
  <c r="G152" i="32" s="1"/>
  <c r="H152" i="32" s="1"/>
  <c r="C152" i="32"/>
  <c r="F151" i="32"/>
  <c r="G151" i="32" s="1"/>
  <c r="H151" i="32" s="1"/>
  <c r="C151" i="32"/>
  <c r="F150" i="32"/>
  <c r="G150" i="32" s="1"/>
  <c r="H150" i="32" s="1"/>
  <c r="C150" i="32"/>
  <c r="F149" i="32"/>
  <c r="G149" i="32" s="1"/>
  <c r="H149" i="32" s="1"/>
  <c r="C149" i="32"/>
  <c r="F148" i="32"/>
  <c r="G148" i="32" s="1"/>
  <c r="H148" i="32" s="1"/>
  <c r="C148" i="32"/>
  <c r="F147" i="32"/>
  <c r="G147" i="32" s="1"/>
  <c r="H147" i="32" s="1"/>
  <c r="C147" i="32"/>
  <c r="F146" i="32"/>
  <c r="G146" i="32" s="1"/>
  <c r="H146" i="32" s="1"/>
  <c r="C146" i="32"/>
  <c r="F145" i="32"/>
  <c r="G145" i="32" s="1"/>
  <c r="H145" i="32" s="1"/>
  <c r="C145" i="32"/>
  <c r="F144" i="32"/>
  <c r="G144" i="32" s="1"/>
  <c r="H144" i="32" s="1"/>
  <c r="C144" i="32"/>
  <c r="F143" i="32"/>
  <c r="G143" i="32" s="1"/>
  <c r="H143" i="32" s="1"/>
  <c r="C143" i="32"/>
  <c r="F142" i="32"/>
  <c r="G142" i="32" s="1"/>
  <c r="H142" i="32" s="1"/>
  <c r="C142" i="32"/>
  <c r="F141" i="32"/>
  <c r="G141" i="32" s="1"/>
  <c r="H141" i="32" s="1"/>
  <c r="C141" i="32"/>
  <c r="F140" i="32"/>
  <c r="G140" i="32" s="1"/>
  <c r="H140" i="32" s="1"/>
  <c r="C140" i="32"/>
  <c r="F139" i="32"/>
  <c r="G139" i="32" s="1"/>
  <c r="H139" i="32" s="1"/>
  <c r="C139" i="32"/>
  <c r="F138" i="32"/>
  <c r="G138" i="32" s="1"/>
  <c r="H138" i="32" s="1"/>
  <c r="C138" i="32"/>
  <c r="F137" i="32"/>
  <c r="G137" i="32" s="1"/>
  <c r="H137" i="32" s="1"/>
  <c r="C137" i="32"/>
  <c r="F136" i="32"/>
  <c r="G136" i="32" s="1"/>
  <c r="H136" i="32" s="1"/>
  <c r="C136" i="32"/>
  <c r="F135" i="32"/>
  <c r="G135" i="32" s="1"/>
  <c r="H135" i="32" s="1"/>
  <c r="C135" i="32"/>
  <c r="F134" i="32"/>
  <c r="G134" i="32" s="1"/>
  <c r="H134" i="32" s="1"/>
  <c r="C134" i="32"/>
  <c r="F133" i="32"/>
  <c r="G133" i="32" s="1"/>
  <c r="H133" i="32" s="1"/>
  <c r="C133" i="32"/>
  <c r="F132" i="32"/>
  <c r="G132" i="32" s="1"/>
  <c r="H132" i="32" s="1"/>
  <c r="C132" i="32"/>
  <c r="F131" i="32"/>
  <c r="G131" i="32" s="1"/>
  <c r="H131" i="32" s="1"/>
  <c r="C131" i="32"/>
  <c r="F130" i="32"/>
  <c r="G130" i="32" s="1"/>
  <c r="H130" i="32" s="1"/>
  <c r="C130" i="32"/>
  <c r="F129" i="32"/>
  <c r="G129" i="32" s="1"/>
  <c r="H129" i="32" s="1"/>
  <c r="C129" i="32"/>
  <c r="F128" i="32"/>
  <c r="G128" i="32" s="1"/>
  <c r="H128" i="32" s="1"/>
  <c r="C128" i="32"/>
  <c r="K122" i="32"/>
  <c r="D122" i="32"/>
  <c r="K123" i="32" s="1"/>
  <c r="F121" i="32"/>
  <c r="G121" i="32" s="1"/>
  <c r="H121" i="32" s="1"/>
  <c r="C121" i="32"/>
  <c r="F120" i="32"/>
  <c r="G120" i="32" s="1"/>
  <c r="H120" i="32" s="1"/>
  <c r="C120" i="32"/>
  <c r="F119" i="32"/>
  <c r="G119" i="32" s="1"/>
  <c r="H119" i="32" s="1"/>
  <c r="C119" i="32"/>
  <c r="F118" i="32"/>
  <c r="G118" i="32" s="1"/>
  <c r="H118" i="32" s="1"/>
  <c r="C118" i="32"/>
  <c r="F117" i="32"/>
  <c r="G117" i="32" s="1"/>
  <c r="H117" i="32" s="1"/>
  <c r="C117" i="32"/>
  <c r="F116" i="32"/>
  <c r="G116" i="32" s="1"/>
  <c r="H116" i="32" s="1"/>
  <c r="C116" i="32"/>
  <c r="F115" i="32"/>
  <c r="G115" i="32" s="1"/>
  <c r="H115" i="32" s="1"/>
  <c r="C115" i="32"/>
  <c r="F114" i="32"/>
  <c r="G114" i="32" s="1"/>
  <c r="H114" i="32" s="1"/>
  <c r="C114" i="32"/>
  <c r="F113" i="32"/>
  <c r="G113" i="32" s="1"/>
  <c r="H113" i="32" s="1"/>
  <c r="C113" i="32"/>
  <c r="F112" i="32"/>
  <c r="G112" i="32" s="1"/>
  <c r="H112" i="32" s="1"/>
  <c r="C112" i="32"/>
  <c r="F111" i="32"/>
  <c r="G111" i="32" s="1"/>
  <c r="H111" i="32" s="1"/>
  <c r="C111" i="32"/>
  <c r="F110" i="32"/>
  <c r="G110" i="32" s="1"/>
  <c r="H110" i="32" s="1"/>
  <c r="C110" i="32"/>
  <c r="F109" i="32"/>
  <c r="G109" i="32" s="1"/>
  <c r="H109" i="32" s="1"/>
  <c r="C109" i="32"/>
  <c r="F108" i="32"/>
  <c r="G108" i="32" s="1"/>
  <c r="H108" i="32" s="1"/>
  <c r="C108" i="32"/>
  <c r="F107" i="32"/>
  <c r="G107" i="32" s="1"/>
  <c r="H107" i="32" s="1"/>
  <c r="C107" i="32"/>
  <c r="F106" i="32"/>
  <c r="G106" i="32" s="1"/>
  <c r="H106" i="32" s="1"/>
  <c r="C106" i="32"/>
  <c r="F105" i="32"/>
  <c r="G105" i="32" s="1"/>
  <c r="H105" i="32" s="1"/>
  <c r="C105" i="32"/>
  <c r="F104" i="32"/>
  <c r="G104" i="32" s="1"/>
  <c r="H104" i="32" s="1"/>
  <c r="C104" i="32"/>
  <c r="F103" i="32"/>
  <c r="G103" i="32" s="1"/>
  <c r="H103" i="32" s="1"/>
  <c r="C103" i="32"/>
  <c r="F102" i="32"/>
  <c r="G102" i="32" s="1"/>
  <c r="H102" i="32" s="1"/>
  <c r="C102" i="32"/>
  <c r="F101" i="32"/>
  <c r="G101" i="32" s="1"/>
  <c r="H101" i="32" s="1"/>
  <c r="C101" i="32"/>
  <c r="F100" i="32"/>
  <c r="G100" i="32" s="1"/>
  <c r="H100" i="32" s="1"/>
  <c r="C100" i="32"/>
  <c r="F99" i="32"/>
  <c r="G99" i="32" s="1"/>
  <c r="H99" i="32" s="1"/>
  <c r="C99" i="32"/>
  <c r="F98" i="32"/>
  <c r="G98" i="32" s="1"/>
  <c r="H98" i="32" s="1"/>
  <c r="C98" i="32"/>
  <c r="F97" i="32"/>
  <c r="G97" i="32" s="1"/>
  <c r="H97" i="32" s="1"/>
  <c r="C97" i="32"/>
  <c r="K91" i="32"/>
  <c r="D91" i="32"/>
  <c r="K92" i="32" s="1"/>
  <c r="F90" i="32"/>
  <c r="G90" i="32" s="1"/>
  <c r="H90" i="32" s="1"/>
  <c r="C90" i="32"/>
  <c r="F89" i="32"/>
  <c r="G89" i="32" s="1"/>
  <c r="H89" i="32" s="1"/>
  <c r="C89" i="32"/>
  <c r="F88" i="32"/>
  <c r="G88" i="32" s="1"/>
  <c r="H88" i="32" s="1"/>
  <c r="C88" i="32"/>
  <c r="F87" i="32"/>
  <c r="G87" i="32" s="1"/>
  <c r="H87" i="32" s="1"/>
  <c r="C87" i="32"/>
  <c r="F86" i="32"/>
  <c r="G86" i="32" s="1"/>
  <c r="H86" i="32" s="1"/>
  <c r="C86" i="32"/>
  <c r="F85" i="32"/>
  <c r="G85" i="32" s="1"/>
  <c r="H85" i="32" s="1"/>
  <c r="C85" i="32"/>
  <c r="F84" i="32"/>
  <c r="G84" i="32" s="1"/>
  <c r="H84" i="32" s="1"/>
  <c r="C84" i="32"/>
  <c r="F83" i="32"/>
  <c r="G83" i="32" s="1"/>
  <c r="H83" i="32" s="1"/>
  <c r="C83" i="32"/>
  <c r="F82" i="32"/>
  <c r="G82" i="32" s="1"/>
  <c r="H82" i="32" s="1"/>
  <c r="C82" i="32"/>
  <c r="F81" i="32"/>
  <c r="G81" i="32" s="1"/>
  <c r="H81" i="32" s="1"/>
  <c r="C81" i="32"/>
  <c r="F80" i="32"/>
  <c r="G80" i="32" s="1"/>
  <c r="H80" i="32" s="1"/>
  <c r="C80" i="32"/>
  <c r="F79" i="32"/>
  <c r="G79" i="32" s="1"/>
  <c r="H79" i="32" s="1"/>
  <c r="C79" i="32"/>
  <c r="F78" i="32"/>
  <c r="G78" i="32" s="1"/>
  <c r="H78" i="32" s="1"/>
  <c r="C78" i="32"/>
  <c r="F77" i="32"/>
  <c r="G77" i="32" s="1"/>
  <c r="H77" i="32" s="1"/>
  <c r="C77" i="32"/>
  <c r="F76" i="32"/>
  <c r="G76" i="32" s="1"/>
  <c r="H76" i="32" s="1"/>
  <c r="C76" i="32"/>
  <c r="F75" i="32"/>
  <c r="G75" i="32" s="1"/>
  <c r="H75" i="32" s="1"/>
  <c r="C75" i="32"/>
  <c r="F74" i="32"/>
  <c r="G74" i="32" s="1"/>
  <c r="H74" i="32" s="1"/>
  <c r="C74" i="32"/>
  <c r="F73" i="32"/>
  <c r="G73" i="32" s="1"/>
  <c r="H73" i="32" s="1"/>
  <c r="C73" i="32"/>
  <c r="F72" i="32"/>
  <c r="G72" i="32" s="1"/>
  <c r="H72" i="32" s="1"/>
  <c r="C72" i="32"/>
  <c r="F71" i="32"/>
  <c r="G71" i="32" s="1"/>
  <c r="H71" i="32" s="1"/>
  <c r="C71" i="32"/>
  <c r="F70" i="32"/>
  <c r="G70" i="32" s="1"/>
  <c r="H70" i="32" s="1"/>
  <c r="C70" i="32"/>
  <c r="F69" i="32"/>
  <c r="G69" i="32" s="1"/>
  <c r="H69" i="32" s="1"/>
  <c r="C69" i="32"/>
  <c r="F68" i="32"/>
  <c r="G68" i="32" s="1"/>
  <c r="H68" i="32" s="1"/>
  <c r="C68" i="32"/>
  <c r="F67" i="32"/>
  <c r="G67" i="32" s="1"/>
  <c r="H67" i="32" s="1"/>
  <c r="C67" i="32"/>
  <c r="F66" i="32"/>
  <c r="G66" i="32" s="1"/>
  <c r="H66" i="32" s="1"/>
  <c r="C66" i="32"/>
  <c r="K61" i="32"/>
  <c r="D61" i="32"/>
  <c r="K62" i="32" s="1"/>
  <c r="G60" i="32"/>
  <c r="H60" i="32" s="1"/>
  <c r="C60" i="32"/>
  <c r="H59" i="32"/>
  <c r="G59" i="32"/>
  <c r="C59" i="32"/>
  <c r="G58" i="32"/>
  <c r="H58" i="32" s="1"/>
  <c r="C58" i="32"/>
  <c r="G57" i="32"/>
  <c r="H57" i="32" s="1"/>
  <c r="C57" i="32"/>
  <c r="G56" i="32"/>
  <c r="H56" i="32" s="1"/>
  <c r="C56" i="32"/>
  <c r="C55" i="32"/>
  <c r="C54" i="32"/>
  <c r="C53" i="32"/>
  <c r="G52" i="32"/>
  <c r="H52" i="32" s="1"/>
  <c r="C52" i="32"/>
  <c r="G51" i="32"/>
  <c r="H51" i="32" s="1"/>
  <c r="C51" i="32"/>
  <c r="G50" i="32"/>
  <c r="H50" i="32" s="1"/>
  <c r="C50" i="32"/>
  <c r="H49" i="32"/>
  <c r="G49" i="32"/>
  <c r="C49" i="32"/>
  <c r="G48" i="32"/>
  <c r="H48" i="32" s="1"/>
  <c r="C48" i="32"/>
  <c r="G47" i="32"/>
  <c r="H47" i="32" s="1"/>
  <c r="C47" i="32"/>
  <c r="G46" i="32"/>
  <c r="H46" i="32" s="1"/>
  <c r="C46" i="32"/>
  <c r="H45" i="32"/>
  <c r="G45" i="32"/>
  <c r="C45" i="32"/>
  <c r="G44" i="32"/>
  <c r="H44" i="32" s="1"/>
  <c r="C44" i="32"/>
  <c r="G43" i="32"/>
  <c r="H43" i="32" s="1"/>
  <c r="C43" i="32"/>
  <c r="G42" i="32"/>
  <c r="H42" i="32" s="1"/>
  <c r="C42" i="32"/>
  <c r="H41" i="32"/>
  <c r="G41" i="32"/>
  <c r="C41" i="32"/>
  <c r="G40" i="32"/>
  <c r="H40" i="32" s="1"/>
  <c r="C40" i="32"/>
  <c r="H39" i="32"/>
  <c r="G39" i="32"/>
  <c r="C39" i="32"/>
  <c r="G38" i="32"/>
  <c r="H38" i="32" s="1"/>
  <c r="C38" i="32"/>
  <c r="G37" i="32"/>
  <c r="H37" i="32" s="1"/>
  <c r="C37" i="32"/>
  <c r="H36" i="32"/>
  <c r="G36" i="32"/>
  <c r="C36" i="32"/>
  <c r="K30" i="32"/>
  <c r="D30" i="32"/>
  <c r="K31" i="32" s="1"/>
  <c r="G29" i="32"/>
  <c r="H29" i="32" s="1"/>
  <c r="F29" i="32"/>
  <c r="C29" i="32"/>
  <c r="G28" i="32"/>
  <c r="H28" i="32" s="1"/>
  <c r="F28" i="32"/>
  <c r="C28" i="32"/>
  <c r="G27" i="32"/>
  <c r="H27" i="32" s="1"/>
  <c r="F27" i="32"/>
  <c r="C27" i="32"/>
  <c r="G26" i="32"/>
  <c r="H26" i="32" s="1"/>
  <c r="F26" i="32"/>
  <c r="C26" i="32"/>
  <c r="G25" i="32"/>
  <c r="H25" i="32" s="1"/>
  <c r="F25" i="32"/>
  <c r="C25" i="32"/>
  <c r="G24" i="32"/>
  <c r="H24" i="32" s="1"/>
  <c r="F24" i="32"/>
  <c r="C24" i="32"/>
  <c r="G23" i="32"/>
  <c r="H23" i="32" s="1"/>
  <c r="F23" i="32"/>
  <c r="C23" i="32"/>
  <c r="G22" i="32"/>
  <c r="H22" i="32" s="1"/>
  <c r="F22" i="32"/>
  <c r="C22" i="32"/>
  <c r="G21" i="32"/>
  <c r="H21" i="32" s="1"/>
  <c r="F21" i="32"/>
  <c r="C21" i="32"/>
  <c r="G20" i="32"/>
  <c r="H20" i="32" s="1"/>
  <c r="F20" i="32"/>
  <c r="C20" i="32"/>
  <c r="G19" i="32"/>
  <c r="H19" i="32" s="1"/>
  <c r="F19" i="32"/>
  <c r="C19" i="32"/>
  <c r="G18" i="32"/>
  <c r="H18" i="32" s="1"/>
  <c r="F18" i="32"/>
  <c r="C18" i="32"/>
  <c r="G17" i="32"/>
  <c r="H17" i="32" s="1"/>
  <c r="F17" i="32"/>
  <c r="C17" i="32"/>
  <c r="G16" i="32"/>
  <c r="H16" i="32" s="1"/>
  <c r="F16" i="32"/>
  <c r="C16" i="32"/>
  <c r="G15" i="32"/>
  <c r="H15" i="32" s="1"/>
  <c r="F15" i="32"/>
  <c r="C15" i="32"/>
  <c r="G14" i="32"/>
  <c r="H14" i="32" s="1"/>
  <c r="F14" i="32"/>
  <c r="C14" i="32"/>
  <c r="G13" i="32"/>
  <c r="H13" i="32" s="1"/>
  <c r="F13" i="32"/>
  <c r="C13" i="32"/>
  <c r="G12" i="32"/>
  <c r="H12" i="32" s="1"/>
  <c r="F12" i="32"/>
  <c r="C12" i="32"/>
  <c r="G11" i="32"/>
  <c r="H11" i="32" s="1"/>
  <c r="F11" i="32"/>
  <c r="C11" i="32"/>
  <c r="G10" i="32"/>
  <c r="H10" i="32" s="1"/>
  <c r="F10" i="32"/>
  <c r="C10" i="32"/>
  <c r="G9" i="32"/>
  <c r="H9" i="32" s="1"/>
  <c r="F9" i="32"/>
  <c r="C9" i="32"/>
  <c r="G8" i="32"/>
  <c r="H8" i="32" s="1"/>
  <c r="F8" i="32"/>
  <c r="C8" i="32"/>
  <c r="G7" i="32"/>
  <c r="H7" i="32" s="1"/>
  <c r="F7" i="32"/>
  <c r="C7" i="32"/>
  <c r="G6" i="32"/>
  <c r="H6" i="32" s="1"/>
  <c r="F6" i="32"/>
  <c r="C6" i="32"/>
  <c r="G5" i="32"/>
  <c r="H5" i="32" s="1"/>
  <c r="F5" i="32"/>
  <c r="C5" i="32"/>
  <c r="K153" i="31"/>
  <c r="D153" i="31"/>
  <c r="K154" i="31" s="1"/>
  <c r="F152" i="31"/>
  <c r="G152" i="31" s="1"/>
  <c r="H152" i="31" s="1"/>
  <c r="C152" i="31"/>
  <c r="F151" i="31"/>
  <c r="G151" i="31" s="1"/>
  <c r="H151" i="31" s="1"/>
  <c r="C151" i="31"/>
  <c r="F150" i="31"/>
  <c r="G150" i="31" s="1"/>
  <c r="H150" i="31" s="1"/>
  <c r="C150" i="31"/>
  <c r="F149" i="31"/>
  <c r="G149" i="31" s="1"/>
  <c r="H149" i="31" s="1"/>
  <c r="C149" i="31"/>
  <c r="F148" i="31"/>
  <c r="G148" i="31" s="1"/>
  <c r="H148" i="31" s="1"/>
  <c r="C148" i="31"/>
  <c r="F147" i="31"/>
  <c r="G147" i="31" s="1"/>
  <c r="H147" i="31" s="1"/>
  <c r="C147" i="31"/>
  <c r="F146" i="31"/>
  <c r="G146" i="31" s="1"/>
  <c r="H146" i="31" s="1"/>
  <c r="C146" i="31"/>
  <c r="F145" i="31"/>
  <c r="G145" i="31" s="1"/>
  <c r="H145" i="31" s="1"/>
  <c r="C145" i="31"/>
  <c r="F144" i="31"/>
  <c r="G144" i="31" s="1"/>
  <c r="H144" i="31" s="1"/>
  <c r="C144" i="31"/>
  <c r="F143" i="31"/>
  <c r="G143" i="31" s="1"/>
  <c r="H143" i="31" s="1"/>
  <c r="C143" i="31"/>
  <c r="F142" i="31"/>
  <c r="G142" i="31" s="1"/>
  <c r="H142" i="31" s="1"/>
  <c r="C142" i="31"/>
  <c r="F141" i="31"/>
  <c r="G141" i="31" s="1"/>
  <c r="H141" i="31" s="1"/>
  <c r="C141" i="31"/>
  <c r="F140" i="31"/>
  <c r="G140" i="31" s="1"/>
  <c r="H140" i="31" s="1"/>
  <c r="C140" i="31"/>
  <c r="F139" i="31"/>
  <c r="G139" i="31" s="1"/>
  <c r="H139" i="31" s="1"/>
  <c r="C139" i="31"/>
  <c r="F138" i="31"/>
  <c r="G138" i="31" s="1"/>
  <c r="H138" i="31" s="1"/>
  <c r="C138" i="31"/>
  <c r="F137" i="31"/>
  <c r="G137" i="31" s="1"/>
  <c r="H137" i="31" s="1"/>
  <c r="C137" i="31"/>
  <c r="F136" i="31"/>
  <c r="G136" i="31" s="1"/>
  <c r="H136" i="31" s="1"/>
  <c r="C136" i="31"/>
  <c r="F135" i="31"/>
  <c r="G135" i="31" s="1"/>
  <c r="H135" i="31" s="1"/>
  <c r="C135" i="31"/>
  <c r="F134" i="31"/>
  <c r="G134" i="31" s="1"/>
  <c r="H134" i="31" s="1"/>
  <c r="C134" i="31"/>
  <c r="F133" i="31"/>
  <c r="G133" i="31" s="1"/>
  <c r="H133" i="31" s="1"/>
  <c r="C133" i="31"/>
  <c r="F132" i="31"/>
  <c r="G132" i="31" s="1"/>
  <c r="H132" i="31" s="1"/>
  <c r="C132" i="31"/>
  <c r="F131" i="31"/>
  <c r="G131" i="31" s="1"/>
  <c r="H131" i="31" s="1"/>
  <c r="C131" i="31"/>
  <c r="F130" i="31"/>
  <c r="G130" i="31" s="1"/>
  <c r="H130" i="31" s="1"/>
  <c r="C130" i="31"/>
  <c r="F129" i="31"/>
  <c r="G129" i="31" s="1"/>
  <c r="H129" i="31" s="1"/>
  <c r="C129" i="31"/>
  <c r="F128" i="31"/>
  <c r="G128" i="31" s="1"/>
  <c r="H128" i="31" s="1"/>
  <c r="H153" i="31" s="1"/>
  <c r="C128" i="31"/>
  <c r="K122" i="31"/>
  <c r="D122" i="31"/>
  <c r="K123" i="31" s="1"/>
  <c r="F121" i="31"/>
  <c r="G121" i="31" s="1"/>
  <c r="H121" i="31" s="1"/>
  <c r="C121" i="31"/>
  <c r="F120" i="31"/>
  <c r="G120" i="31" s="1"/>
  <c r="H120" i="31" s="1"/>
  <c r="C120" i="31"/>
  <c r="F119" i="31"/>
  <c r="G119" i="31" s="1"/>
  <c r="H119" i="31" s="1"/>
  <c r="C119" i="31"/>
  <c r="F118" i="31"/>
  <c r="G118" i="31" s="1"/>
  <c r="H118" i="31" s="1"/>
  <c r="C118" i="31"/>
  <c r="F117" i="31"/>
  <c r="G117" i="31" s="1"/>
  <c r="H117" i="31" s="1"/>
  <c r="C117" i="31"/>
  <c r="F116" i="31"/>
  <c r="G116" i="31" s="1"/>
  <c r="H116" i="31" s="1"/>
  <c r="C116" i="31"/>
  <c r="F115" i="31"/>
  <c r="G115" i="31" s="1"/>
  <c r="H115" i="31" s="1"/>
  <c r="C115" i="31"/>
  <c r="F114" i="31"/>
  <c r="G114" i="31" s="1"/>
  <c r="H114" i="31" s="1"/>
  <c r="C114" i="31"/>
  <c r="F113" i="31"/>
  <c r="G113" i="31" s="1"/>
  <c r="H113" i="31" s="1"/>
  <c r="C113" i="31"/>
  <c r="F112" i="31"/>
  <c r="G112" i="31" s="1"/>
  <c r="H112" i="31" s="1"/>
  <c r="C112" i="31"/>
  <c r="F111" i="31"/>
  <c r="G111" i="31" s="1"/>
  <c r="H111" i="31" s="1"/>
  <c r="C111" i="31"/>
  <c r="F110" i="31"/>
  <c r="G110" i="31" s="1"/>
  <c r="H110" i="31" s="1"/>
  <c r="C110" i="31"/>
  <c r="F109" i="31"/>
  <c r="G109" i="31" s="1"/>
  <c r="H109" i="31" s="1"/>
  <c r="C109" i="31"/>
  <c r="F108" i="31"/>
  <c r="G108" i="31" s="1"/>
  <c r="H108" i="31" s="1"/>
  <c r="C108" i="31"/>
  <c r="F107" i="31"/>
  <c r="G107" i="31" s="1"/>
  <c r="H107" i="31" s="1"/>
  <c r="C107" i="31"/>
  <c r="F106" i="31"/>
  <c r="G106" i="31" s="1"/>
  <c r="H106" i="31" s="1"/>
  <c r="C106" i="31"/>
  <c r="F105" i="31"/>
  <c r="G105" i="31" s="1"/>
  <c r="H105" i="31" s="1"/>
  <c r="C105" i="31"/>
  <c r="F104" i="31"/>
  <c r="G104" i="31" s="1"/>
  <c r="H104" i="31" s="1"/>
  <c r="C104" i="31"/>
  <c r="F103" i="31"/>
  <c r="G103" i="31" s="1"/>
  <c r="H103" i="31" s="1"/>
  <c r="C103" i="31"/>
  <c r="F102" i="31"/>
  <c r="G102" i="31" s="1"/>
  <c r="H102" i="31" s="1"/>
  <c r="C102" i="31"/>
  <c r="F101" i="31"/>
  <c r="G101" i="31" s="1"/>
  <c r="H101" i="31" s="1"/>
  <c r="C101" i="31"/>
  <c r="F100" i="31"/>
  <c r="G100" i="31" s="1"/>
  <c r="H100" i="31" s="1"/>
  <c r="C100" i="31"/>
  <c r="F99" i="31"/>
  <c r="G99" i="31" s="1"/>
  <c r="H99" i="31" s="1"/>
  <c r="C99" i="31"/>
  <c r="F98" i="31"/>
  <c r="G98" i="31" s="1"/>
  <c r="H98" i="31" s="1"/>
  <c r="C98" i="31"/>
  <c r="F97" i="31"/>
  <c r="G97" i="31" s="1"/>
  <c r="H97" i="31" s="1"/>
  <c r="H122" i="31" s="1"/>
  <c r="C97" i="31"/>
  <c r="K91" i="31"/>
  <c r="D91" i="31"/>
  <c r="K92" i="31" s="1"/>
  <c r="F90" i="31"/>
  <c r="G90" i="31" s="1"/>
  <c r="H90" i="31" s="1"/>
  <c r="C90" i="31"/>
  <c r="F89" i="31"/>
  <c r="G89" i="31" s="1"/>
  <c r="H89" i="31" s="1"/>
  <c r="C89" i="31"/>
  <c r="F88" i="31"/>
  <c r="G88" i="31" s="1"/>
  <c r="H88" i="31" s="1"/>
  <c r="C88" i="31"/>
  <c r="F87" i="31"/>
  <c r="G87" i="31" s="1"/>
  <c r="H87" i="31" s="1"/>
  <c r="C87" i="31"/>
  <c r="F86" i="31"/>
  <c r="G86" i="31" s="1"/>
  <c r="H86" i="31" s="1"/>
  <c r="C86" i="31"/>
  <c r="F85" i="31"/>
  <c r="G85" i="31" s="1"/>
  <c r="H85" i="31" s="1"/>
  <c r="C85" i="31"/>
  <c r="F84" i="31"/>
  <c r="G84" i="31" s="1"/>
  <c r="H84" i="31" s="1"/>
  <c r="C84" i="31"/>
  <c r="F83" i="31"/>
  <c r="G83" i="31" s="1"/>
  <c r="H83" i="31" s="1"/>
  <c r="C83" i="31"/>
  <c r="F82" i="31"/>
  <c r="G82" i="31" s="1"/>
  <c r="H82" i="31" s="1"/>
  <c r="C82" i="31"/>
  <c r="F81" i="31"/>
  <c r="G81" i="31" s="1"/>
  <c r="H81" i="31" s="1"/>
  <c r="C81" i="31"/>
  <c r="F80" i="31"/>
  <c r="G80" i="31" s="1"/>
  <c r="H80" i="31" s="1"/>
  <c r="C80" i="31"/>
  <c r="F79" i="31"/>
  <c r="G79" i="31" s="1"/>
  <c r="H79" i="31" s="1"/>
  <c r="C79" i="31"/>
  <c r="F78" i="31"/>
  <c r="G78" i="31" s="1"/>
  <c r="H78" i="31" s="1"/>
  <c r="C78" i="31"/>
  <c r="F77" i="31"/>
  <c r="G77" i="31" s="1"/>
  <c r="H77" i="31" s="1"/>
  <c r="C77" i="31"/>
  <c r="F76" i="31"/>
  <c r="G76" i="31" s="1"/>
  <c r="H76" i="31" s="1"/>
  <c r="C76" i="31"/>
  <c r="F75" i="31"/>
  <c r="G75" i="31" s="1"/>
  <c r="H75" i="31" s="1"/>
  <c r="C75" i="31"/>
  <c r="F74" i="31"/>
  <c r="G74" i="31" s="1"/>
  <c r="H74" i="31" s="1"/>
  <c r="C74" i="31"/>
  <c r="F73" i="31"/>
  <c r="G73" i="31" s="1"/>
  <c r="H73" i="31" s="1"/>
  <c r="C73" i="31"/>
  <c r="F72" i="31"/>
  <c r="G72" i="31" s="1"/>
  <c r="H72" i="31" s="1"/>
  <c r="C72" i="31"/>
  <c r="F71" i="31"/>
  <c r="G71" i="31" s="1"/>
  <c r="H71" i="31" s="1"/>
  <c r="C71" i="31"/>
  <c r="F70" i="31"/>
  <c r="G70" i="31" s="1"/>
  <c r="H70" i="31" s="1"/>
  <c r="C70" i="31"/>
  <c r="F69" i="31"/>
  <c r="G69" i="31" s="1"/>
  <c r="H69" i="31" s="1"/>
  <c r="C69" i="31"/>
  <c r="F68" i="31"/>
  <c r="G68" i="31" s="1"/>
  <c r="H68" i="31" s="1"/>
  <c r="C68" i="31"/>
  <c r="F67" i="31"/>
  <c r="G67" i="31" s="1"/>
  <c r="H67" i="31" s="1"/>
  <c r="C67" i="31"/>
  <c r="F66" i="31"/>
  <c r="G66" i="31" s="1"/>
  <c r="H66" i="31" s="1"/>
  <c r="H91" i="31" s="1"/>
  <c r="C66" i="31"/>
  <c r="K61" i="31"/>
  <c r="D61" i="31"/>
  <c r="K62" i="31" s="1"/>
  <c r="G60" i="31"/>
  <c r="H60" i="31" s="1"/>
  <c r="C60" i="31"/>
  <c r="H59" i="31"/>
  <c r="G59" i="31"/>
  <c r="C59" i="31"/>
  <c r="G58" i="31"/>
  <c r="H58" i="31" s="1"/>
  <c r="C58" i="31"/>
  <c r="G57" i="31"/>
  <c r="H57" i="31" s="1"/>
  <c r="C57" i="31"/>
  <c r="G56" i="31"/>
  <c r="H56" i="31" s="1"/>
  <c r="C56" i="31"/>
  <c r="C55" i="31"/>
  <c r="C54" i="31"/>
  <c r="C53" i="31"/>
  <c r="G52" i="31"/>
  <c r="H52" i="31" s="1"/>
  <c r="C52" i="31"/>
  <c r="G51" i="31"/>
  <c r="H51" i="31" s="1"/>
  <c r="C51" i="31"/>
  <c r="G50" i="31"/>
  <c r="H50" i="31" s="1"/>
  <c r="C50" i="31"/>
  <c r="H49" i="31"/>
  <c r="G49" i="31"/>
  <c r="C49" i="31"/>
  <c r="G48" i="31"/>
  <c r="H48" i="31" s="1"/>
  <c r="C48" i="31"/>
  <c r="G47" i="31"/>
  <c r="H47" i="31" s="1"/>
  <c r="C47" i="31"/>
  <c r="G46" i="31"/>
  <c r="H46" i="31" s="1"/>
  <c r="C46" i="31"/>
  <c r="H45" i="31"/>
  <c r="G45" i="31"/>
  <c r="C45" i="31"/>
  <c r="G44" i="31"/>
  <c r="H44" i="31" s="1"/>
  <c r="C44" i="31"/>
  <c r="G43" i="31"/>
  <c r="H43" i="31" s="1"/>
  <c r="C43" i="31"/>
  <c r="G42" i="31"/>
  <c r="H42" i="31" s="1"/>
  <c r="C42" i="31"/>
  <c r="H41" i="31"/>
  <c r="G41" i="31"/>
  <c r="C41" i="31"/>
  <c r="G40" i="31"/>
  <c r="H40" i="31" s="1"/>
  <c r="C40" i="31"/>
  <c r="G39" i="31"/>
  <c r="H39" i="31" s="1"/>
  <c r="C39" i="31"/>
  <c r="H38" i="31"/>
  <c r="G38" i="31"/>
  <c r="C38" i="31"/>
  <c r="H37" i="31"/>
  <c r="G37" i="31"/>
  <c r="C37" i="31"/>
  <c r="H36" i="31"/>
  <c r="G36" i="31"/>
  <c r="C36" i="31"/>
  <c r="K30" i="31"/>
  <c r="D30" i="31"/>
  <c r="K31" i="31" s="1"/>
  <c r="F29" i="31"/>
  <c r="G29" i="31" s="1"/>
  <c r="H29" i="31" s="1"/>
  <c r="C29" i="31"/>
  <c r="G28" i="31"/>
  <c r="H28" i="31" s="1"/>
  <c r="F28" i="31"/>
  <c r="C28" i="31"/>
  <c r="G27" i="31"/>
  <c r="H27" i="31" s="1"/>
  <c r="F27" i="31"/>
  <c r="C27" i="31"/>
  <c r="F26" i="31"/>
  <c r="G26" i="31" s="1"/>
  <c r="H26" i="31" s="1"/>
  <c r="C26" i="31"/>
  <c r="F25" i="31"/>
  <c r="G25" i="31" s="1"/>
  <c r="H25" i="31" s="1"/>
  <c r="C25" i="31"/>
  <c r="F24" i="31"/>
  <c r="G24" i="31" s="1"/>
  <c r="H24" i="31" s="1"/>
  <c r="C24" i="31"/>
  <c r="F23" i="31"/>
  <c r="G23" i="31" s="1"/>
  <c r="H23" i="31" s="1"/>
  <c r="C23" i="31"/>
  <c r="F22" i="31"/>
  <c r="G22" i="31" s="1"/>
  <c r="H22" i="31" s="1"/>
  <c r="C22" i="31"/>
  <c r="F21" i="31"/>
  <c r="G21" i="31" s="1"/>
  <c r="H21" i="31" s="1"/>
  <c r="C21" i="31"/>
  <c r="F20" i="31"/>
  <c r="G20" i="31" s="1"/>
  <c r="H20" i="31" s="1"/>
  <c r="C20" i="31"/>
  <c r="F19" i="31"/>
  <c r="G19" i="31" s="1"/>
  <c r="H19" i="31" s="1"/>
  <c r="C19" i="31"/>
  <c r="F18" i="31"/>
  <c r="G18" i="31" s="1"/>
  <c r="H18" i="31" s="1"/>
  <c r="C18" i="31"/>
  <c r="F17" i="31"/>
  <c r="G17" i="31" s="1"/>
  <c r="H17" i="31" s="1"/>
  <c r="C17" i="31"/>
  <c r="F16" i="31"/>
  <c r="G16" i="31" s="1"/>
  <c r="H16" i="31" s="1"/>
  <c r="C16" i="31"/>
  <c r="F15" i="31"/>
  <c r="G15" i="31" s="1"/>
  <c r="H15" i="31" s="1"/>
  <c r="C15" i="31"/>
  <c r="F14" i="31"/>
  <c r="G14" i="31" s="1"/>
  <c r="H14" i="31" s="1"/>
  <c r="C14" i="31"/>
  <c r="F13" i="31"/>
  <c r="G13" i="31" s="1"/>
  <c r="H13" i="31" s="1"/>
  <c r="C13" i="31"/>
  <c r="F12" i="31"/>
  <c r="G12" i="31" s="1"/>
  <c r="H12" i="31" s="1"/>
  <c r="C12" i="31"/>
  <c r="F11" i="31"/>
  <c r="G11" i="31" s="1"/>
  <c r="H11" i="31" s="1"/>
  <c r="C11" i="31"/>
  <c r="F10" i="31"/>
  <c r="G10" i="31" s="1"/>
  <c r="H10" i="31" s="1"/>
  <c r="C10" i="31"/>
  <c r="F9" i="31"/>
  <c r="G9" i="31" s="1"/>
  <c r="H9" i="31" s="1"/>
  <c r="C9" i="31"/>
  <c r="F8" i="31"/>
  <c r="G8" i="31" s="1"/>
  <c r="H8" i="31" s="1"/>
  <c r="C8" i="31"/>
  <c r="F7" i="31"/>
  <c r="G7" i="31" s="1"/>
  <c r="H7" i="31" s="1"/>
  <c r="C7" i="31"/>
  <c r="F6" i="31"/>
  <c r="G6" i="31" s="1"/>
  <c r="H6" i="31" s="1"/>
  <c r="C6" i="31"/>
  <c r="F5" i="31"/>
  <c r="G5" i="31" s="1"/>
  <c r="H5" i="31" s="1"/>
  <c r="C5" i="31"/>
  <c r="K153" i="30"/>
  <c r="D153" i="30"/>
  <c r="K154" i="30" s="1"/>
  <c r="F152" i="30"/>
  <c r="G152" i="30" s="1"/>
  <c r="H152" i="30" s="1"/>
  <c r="C152" i="30"/>
  <c r="F151" i="30"/>
  <c r="G151" i="30" s="1"/>
  <c r="H151" i="30" s="1"/>
  <c r="C151" i="30"/>
  <c r="F150" i="30"/>
  <c r="G150" i="30" s="1"/>
  <c r="H150" i="30" s="1"/>
  <c r="C150" i="30"/>
  <c r="F149" i="30"/>
  <c r="G149" i="30" s="1"/>
  <c r="H149" i="30" s="1"/>
  <c r="C149" i="30"/>
  <c r="F148" i="30"/>
  <c r="G148" i="30" s="1"/>
  <c r="H148" i="30" s="1"/>
  <c r="C148" i="30"/>
  <c r="F147" i="30"/>
  <c r="G147" i="30" s="1"/>
  <c r="H147" i="30" s="1"/>
  <c r="C147" i="30"/>
  <c r="F146" i="30"/>
  <c r="G146" i="30" s="1"/>
  <c r="H146" i="30" s="1"/>
  <c r="C146" i="30"/>
  <c r="F145" i="30"/>
  <c r="G145" i="30" s="1"/>
  <c r="H145" i="30" s="1"/>
  <c r="C145" i="30"/>
  <c r="F144" i="30"/>
  <c r="G144" i="30" s="1"/>
  <c r="H144" i="30" s="1"/>
  <c r="C144" i="30"/>
  <c r="F143" i="30"/>
  <c r="G143" i="30" s="1"/>
  <c r="H143" i="30" s="1"/>
  <c r="C143" i="30"/>
  <c r="F142" i="30"/>
  <c r="G142" i="30" s="1"/>
  <c r="H142" i="30" s="1"/>
  <c r="C142" i="30"/>
  <c r="F141" i="30"/>
  <c r="G141" i="30" s="1"/>
  <c r="H141" i="30" s="1"/>
  <c r="C141" i="30"/>
  <c r="F140" i="30"/>
  <c r="G140" i="30" s="1"/>
  <c r="H140" i="30" s="1"/>
  <c r="C140" i="30"/>
  <c r="F139" i="30"/>
  <c r="G139" i="30" s="1"/>
  <c r="H139" i="30" s="1"/>
  <c r="C139" i="30"/>
  <c r="F138" i="30"/>
  <c r="G138" i="30" s="1"/>
  <c r="H138" i="30" s="1"/>
  <c r="C138" i="30"/>
  <c r="F137" i="30"/>
  <c r="G137" i="30" s="1"/>
  <c r="H137" i="30" s="1"/>
  <c r="C137" i="30"/>
  <c r="F136" i="30"/>
  <c r="G136" i="30" s="1"/>
  <c r="H136" i="30" s="1"/>
  <c r="C136" i="30"/>
  <c r="F135" i="30"/>
  <c r="G135" i="30" s="1"/>
  <c r="H135" i="30" s="1"/>
  <c r="C135" i="30"/>
  <c r="F134" i="30"/>
  <c r="G134" i="30" s="1"/>
  <c r="H134" i="30" s="1"/>
  <c r="C134" i="30"/>
  <c r="F133" i="30"/>
  <c r="G133" i="30" s="1"/>
  <c r="H133" i="30" s="1"/>
  <c r="C133" i="30"/>
  <c r="F132" i="30"/>
  <c r="G132" i="30" s="1"/>
  <c r="H132" i="30" s="1"/>
  <c r="C132" i="30"/>
  <c r="F131" i="30"/>
  <c r="G131" i="30" s="1"/>
  <c r="H131" i="30" s="1"/>
  <c r="C131" i="30"/>
  <c r="F130" i="30"/>
  <c r="G130" i="30" s="1"/>
  <c r="H130" i="30" s="1"/>
  <c r="C130" i="30"/>
  <c r="F129" i="30"/>
  <c r="G129" i="30" s="1"/>
  <c r="H129" i="30" s="1"/>
  <c r="C129" i="30"/>
  <c r="F128" i="30"/>
  <c r="G128" i="30" s="1"/>
  <c r="H128" i="30" s="1"/>
  <c r="H153" i="30" s="1"/>
  <c r="C128" i="30"/>
  <c r="K122" i="30"/>
  <c r="D122" i="30"/>
  <c r="K123" i="30" s="1"/>
  <c r="F121" i="30"/>
  <c r="G121" i="30" s="1"/>
  <c r="H121" i="30" s="1"/>
  <c r="C121" i="30"/>
  <c r="F120" i="30"/>
  <c r="G120" i="30" s="1"/>
  <c r="H120" i="30" s="1"/>
  <c r="C120" i="30"/>
  <c r="F119" i="30"/>
  <c r="G119" i="30" s="1"/>
  <c r="H119" i="30" s="1"/>
  <c r="C119" i="30"/>
  <c r="F118" i="30"/>
  <c r="G118" i="30" s="1"/>
  <c r="H118" i="30" s="1"/>
  <c r="C118" i="30"/>
  <c r="F117" i="30"/>
  <c r="G117" i="30" s="1"/>
  <c r="H117" i="30" s="1"/>
  <c r="C117" i="30"/>
  <c r="F116" i="30"/>
  <c r="G116" i="30" s="1"/>
  <c r="H116" i="30" s="1"/>
  <c r="C116" i="30"/>
  <c r="F115" i="30"/>
  <c r="G115" i="30" s="1"/>
  <c r="H115" i="30" s="1"/>
  <c r="C115" i="30"/>
  <c r="F114" i="30"/>
  <c r="G114" i="30" s="1"/>
  <c r="H114" i="30" s="1"/>
  <c r="C114" i="30"/>
  <c r="F113" i="30"/>
  <c r="G113" i="30" s="1"/>
  <c r="H113" i="30" s="1"/>
  <c r="C113" i="30"/>
  <c r="F112" i="30"/>
  <c r="G112" i="30" s="1"/>
  <c r="H112" i="30" s="1"/>
  <c r="C112" i="30"/>
  <c r="F111" i="30"/>
  <c r="G111" i="30" s="1"/>
  <c r="H111" i="30" s="1"/>
  <c r="C111" i="30"/>
  <c r="F110" i="30"/>
  <c r="G110" i="30" s="1"/>
  <c r="H110" i="30" s="1"/>
  <c r="C110" i="30"/>
  <c r="F109" i="30"/>
  <c r="G109" i="30" s="1"/>
  <c r="H109" i="30" s="1"/>
  <c r="C109" i="30"/>
  <c r="F108" i="30"/>
  <c r="G108" i="30" s="1"/>
  <c r="H108" i="30" s="1"/>
  <c r="C108" i="30"/>
  <c r="F107" i="30"/>
  <c r="G107" i="30" s="1"/>
  <c r="H107" i="30" s="1"/>
  <c r="C107" i="30"/>
  <c r="F106" i="30"/>
  <c r="G106" i="30" s="1"/>
  <c r="H106" i="30" s="1"/>
  <c r="C106" i="30"/>
  <c r="F105" i="30"/>
  <c r="G105" i="30" s="1"/>
  <c r="H105" i="30" s="1"/>
  <c r="C105" i="30"/>
  <c r="F104" i="30"/>
  <c r="G104" i="30" s="1"/>
  <c r="H104" i="30" s="1"/>
  <c r="C104" i="30"/>
  <c r="F103" i="30"/>
  <c r="G103" i="30" s="1"/>
  <c r="H103" i="30" s="1"/>
  <c r="C103" i="30"/>
  <c r="F102" i="30"/>
  <c r="G102" i="30" s="1"/>
  <c r="H102" i="30" s="1"/>
  <c r="C102" i="30"/>
  <c r="F101" i="30"/>
  <c r="G101" i="30" s="1"/>
  <c r="H101" i="30" s="1"/>
  <c r="C101" i="30"/>
  <c r="F100" i="30"/>
  <c r="G100" i="30" s="1"/>
  <c r="H100" i="30" s="1"/>
  <c r="C100" i="30"/>
  <c r="F99" i="30"/>
  <c r="G99" i="30" s="1"/>
  <c r="H99" i="30" s="1"/>
  <c r="C99" i="30"/>
  <c r="F98" i="30"/>
  <c r="G98" i="30" s="1"/>
  <c r="H98" i="30" s="1"/>
  <c r="C98" i="30"/>
  <c r="F97" i="30"/>
  <c r="G97" i="30" s="1"/>
  <c r="H97" i="30" s="1"/>
  <c r="H122" i="30" s="1"/>
  <c r="C97" i="30"/>
  <c r="K91" i="30"/>
  <c r="D91" i="30"/>
  <c r="K92" i="30" s="1"/>
  <c r="F90" i="30"/>
  <c r="G90" i="30" s="1"/>
  <c r="H90" i="30" s="1"/>
  <c r="C90" i="30"/>
  <c r="F89" i="30"/>
  <c r="G89" i="30" s="1"/>
  <c r="H89" i="30" s="1"/>
  <c r="C89" i="30"/>
  <c r="F88" i="30"/>
  <c r="G88" i="30" s="1"/>
  <c r="H88" i="30" s="1"/>
  <c r="C88" i="30"/>
  <c r="F87" i="30"/>
  <c r="G87" i="30" s="1"/>
  <c r="H87" i="30" s="1"/>
  <c r="C87" i="30"/>
  <c r="F86" i="30"/>
  <c r="G86" i="30" s="1"/>
  <c r="H86" i="30" s="1"/>
  <c r="C86" i="30"/>
  <c r="F85" i="30"/>
  <c r="G85" i="30" s="1"/>
  <c r="H85" i="30" s="1"/>
  <c r="C85" i="30"/>
  <c r="F84" i="30"/>
  <c r="G84" i="30" s="1"/>
  <c r="H84" i="30" s="1"/>
  <c r="C84" i="30"/>
  <c r="F83" i="30"/>
  <c r="G83" i="30" s="1"/>
  <c r="H83" i="30" s="1"/>
  <c r="C83" i="30"/>
  <c r="F82" i="30"/>
  <c r="G82" i="30" s="1"/>
  <c r="H82" i="30" s="1"/>
  <c r="C82" i="30"/>
  <c r="F81" i="30"/>
  <c r="G81" i="30" s="1"/>
  <c r="H81" i="30" s="1"/>
  <c r="C81" i="30"/>
  <c r="F80" i="30"/>
  <c r="G80" i="30" s="1"/>
  <c r="H80" i="30" s="1"/>
  <c r="C80" i="30"/>
  <c r="F79" i="30"/>
  <c r="G79" i="30" s="1"/>
  <c r="H79" i="30" s="1"/>
  <c r="C79" i="30"/>
  <c r="F78" i="30"/>
  <c r="G78" i="30" s="1"/>
  <c r="H78" i="30" s="1"/>
  <c r="C78" i="30"/>
  <c r="F77" i="30"/>
  <c r="G77" i="30" s="1"/>
  <c r="H77" i="30" s="1"/>
  <c r="C77" i="30"/>
  <c r="F76" i="30"/>
  <c r="G76" i="30" s="1"/>
  <c r="H76" i="30" s="1"/>
  <c r="C76" i="30"/>
  <c r="F75" i="30"/>
  <c r="G75" i="30" s="1"/>
  <c r="H75" i="30" s="1"/>
  <c r="C75" i="30"/>
  <c r="F74" i="30"/>
  <c r="G74" i="30" s="1"/>
  <c r="H74" i="30" s="1"/>
  <c r="C74" i="30"/>
  <c r="F73" i="30"/>
  <c r="G73" i="30" s="1"/>
  <c r="H73" i="30" s="1"/>
  <c r="C73" i="30"/>
  <c r="F72" i="30"/>
  <c r="G72" i="30" s="1"/>
  <c r="H72" i="30" s="1"/>
  <c r="C72" i="30"/>
  <c r="F71" i="30"/>
  <c r="G71" i="30" s="1"/>
  <c r="H71" i="30" s="1"/>
  <c r="C71" i="30"/>
  <c r="F70" i="30"/>
  <c r="G70" i="30" s="1"/>
  <c r="H70" i="30" s="1"/>
  <c r="C70" i="30"/>
  <c r="F69" i="30"/>
  <c r="G69" i="30" s="1"/>
  <c r="H69" i="30" s="1"/>
  <c r="C69" i="30"/>
  <c r="F68" i="30"/>
  <c r="G68" i="30" s="1"/>
  <c r="H68" i="30" s="1"/>
  <c r="C68" i="30"/>
  <c r="F67" i="30"/>
  <c r="G67" i="30" s="1"/>
  <c r="H67" i="30" s="1"/>
  <c r="H91" i="30" s="1"/>
  <c r="C67" i="30"/>
  <c r="F66" i="30"/>
  <c r="G66" i="30" s="1"/>
  <c r="H66" i="30" s="1"/>
  <c r="C66" i="30"/>
  <c r="K61" i="30"/>
  <c r="D61" i="30"/>
  <c r="K62" i="30" s="1"/>
  <c r="H60" i="30"/>
  <c r="G60" i="30"/>
  <c r="C60" i="30"/>
  <c r="H59" i="30"/>
  <c r="G59" i="30"/>
  <c r="C59" i="30"/>
  <c r="G58" i="30"/>
  <c r="H58" i="30" s="1"/>
  <c r="C58" i="30"/>
  <c r="G57" i="30"/>
  <c r="H57" i="30" s="1"/>
  <c r="C57" i="30"/>
  <c r="H56" i="30"/>
  <c r="G56" i="30"/>
  <c r="C56" i="30"/>
  <c r="C55" i="30"/>
  <c r="C54" i="30"/>
  <c r="C53" i="30"/>
  <c r="H52" i="30"/>
  <c r="G52" i="30"/>
  <c r="C52" i="30"/>
  <c r="G51" i="30"/>
  <c r="H51" i="30" s="1"/>
  <c r="C51" i="30"/>
  <c r="H50" i="30"/>
  <c r="G50" i="30"/>
  <c r="C50" i="30"/>
  <c r="H49" i="30"/>
  <c r="G49" i="30"/>
  <c r="C49" i="30"/>
  <c r="G48" i="30"/>
  <c r="H48" i="30" s="1"/>
  <c r="C48" i="30"/>
  <c r="G47" i="30"/>
  <c r="H47" i="30" s="1"/>
  <c r="C47" i="30"/>
  <c r="H46" i="30"/>
  <c r="G46" i="30"/>
  <c r="C46" i="30"/>
  <c r="H45" i="30"/>
  <c r="G45" i="30"/>
  <c r="C45" i="30"/>
  <c r="H44" i="30"/>
  <c r="G44" i="30"/>
  <c r="C44" i="30"/>
  <c r="G43" i="30"/>
  <c r="H43" i="30" s="1"/>
  <c r="C43" i="30"/>
  <c r="H42" i="30"/>
  <c r="G42" i="30"/>
  <c r="C42" i="30"/>
  <c r="H41" i="30"/>
  <c r="G41" i="30"/>
  <c r="C41" i="30"/>
  <c r="G40" i="30"/>
  <c r="H40" i="30" s="1"/>
  <c r="C40" i="30"/>
  <c r="G39" i="30"/>
  <c r="H39" i="30" s="1"/>
  <c r="C39" i="30"/>
  <c r="H38" i="30"/>
  <c r="G38" i="30"/>
  <c r="C38" i="30"/>
  <c r="G37" i="30"/>
  <c r="H37" i="30" s="1"/>
  <c r="C37" i="30"/>
  <c r="H36" i="30"/>
  <c r="H61" i="30" s="1"/>
  <c r="G36" i="30"/>
  <c r="C36" i="30"/>
  <c r="K30" i="30"/>
  <c r="D30" i="30"/>
  <c r="K31" i="30" s="1"/>
  <c r="G29" i="30"/>
  <c r="H29" i="30" s="1"/>
  <c r="F29" i="30"/>
  <c r="C29" i="30"/>
  <c r="F28" i="30"/>
  <c r="G28" i="30" s="1"/>
  <c r="H28" i="30" s="1"/>
  <c r="C28" i="30"/>
  <c r="G27" i="30"/>
  <c r="H27" i="30" s="1"/>
  <c r="F27" i="30"/>
  <c r="C27" i="30"/>
  <c r="F26" i="30"/>
  <c r="G26" i="30" s="1"/>
  <c r="H26" i="30" s="1"/>
  <c r="C26" i="30"/>
  <c r="F25" i="30"/>
  <c r="G25" i="30" s="1"/>
  <c r="H25" i="30" s="1"/>
  <c r="C25" i="30"/>
  <c r="F24" i="30"/>
  <c r="G24" i="30" s="1"/>
  <c r="H24" i="30" s="1"/>
  <c r="C24" i="30"/>
  <c r="F23" i="30"/>
  <c r="G23" i="30" s="1"/>
  <c r="H23" i="30" s="1"/>
  <c r="C23" i="30"/>
  <c r="F22" i="30"/>
  <c r="G22" i="30" s="1"/>
  <c r="H22" i="30" s="1"/>
  <c r="C22" i="30"/>
  <c r="F21" i="30"/>
  <c r="G21" i="30" s="1"/>
  <c r="H21" i="30" s="1"/>
  <c r="C21" i="30"/>
  <c r="F20" i="30"/>
  <c r="G20" i="30" s="1"/>
  <c r="H20" i="30" s="1"/>
  <c r="C20" i="30"/>
  <c r="F19" i="30"/>
  <c r="G19" i="30" s="1"/>
  <c r="H19" i="30" s="1"/>
  <c r="C19" i="30"/>
  <c r="F18" i="30"/>
  <c r="G18" i="30" s="1"/>
  <c r="H18" i="30" s="1"/>
  <c r="C18" i="30"/>
  <c r="F17" i="30"/>
  <c r="G17" i="30" s="1"/>
  <c r="H17" i="30" s="1"/>
  <c r="C17" i="30"/>
  <c r="F16" i="30"/>
  <c r="G16" i="30" s="1"/>
  <c r="H16" i="30" s="1"/>
  <c r="C16" i="30"/>
  <c r="F15" i="30"/>
  <c r="G15" i="30" s="1"/>
  <c r="H15" i="30" s="1"/>
  <c r="C15" i="30"/>
  <c r="F14" i="30"/>
  <c r="G14" i="30" s="1"/>
  <c r="H14" i="30" s="1"/>
  <c r="C14" i="30"/>
  <c r="F13" i="30"/>
  <c r="G13" i="30" s="1"/>
  <c r="H13" i="30" s="1"/>
  <c r="C13" i="30"/>
  <c r="F12" i="30"/>
  <c r="G12" i="30" s="1"/>
  <c r="H12" i="30" s="1"/>
  <c r="C12" i="30"/>
  <c r="F11" i="30"/>
  <c r="G11" i="30" s="1"/>
  <c r="H11" i="30" s="1"/>
  <c r="C11" i="30"/>
  <c r="F10" i="30"/>
  <c r="G10" i="30" s="1"/>
  <c r="H10" i="30" s="1"/>
  <c r="C10" i="30"/>
  <c r="F9" i="30"/>
  <c r="G9" i="30" s="1"/>
  <c r="H9" i="30" s="1"/>
  <c r="C9" i="30"/>
  <c r="F8" i="30"/>
  <c r="G8" i="30" s="1"/>
  <c r="H8" i="30" s="1"/>
  <c r="C8" i="30"/>
  <c r="F7" i="30"/>
  <c r="G7" i="30" s="1"/>
  <c r="H7" i="30" s="1"/>
  <c r="C7" i="30"/>
  <c r="F6" i="30"/>
  <c r="G6" i="30" s="1"/>
  <c r="H6" i="30" s="1"/>
  <c r="C6" i="30"/>
  <c r="F5" i="30"/>
  <c r="G5" i="30" s="1"/>
  <c r="H5" i="30" s="1"/>
  <c r="C5" i="30"/>
  <c r="K153" i="29"/>
  <c r="D153" i="29"/>
  <c r="K154" i="29" s="1"/>
  <c r="F152" i="29"/>
  <c r="G152" i="29" s="1"/>
  <c r="H152" i="29" s="1"/>
  <c r="C152" i="29"/>
  <c r="F151" i="29"/>
  <c r="G151" i="29" s="1"/>
  <c r="H151" i="29" s="1"/>
  <c r="C151" i="29"/>
  <c r="F150" i="29"/>
  <c r="G150" i="29" s="1"/>
  <c r="H150" i="29" s="1"/>
  <c r="C150" i="29"/>
  <c r="F149" i="29"/>
  <c r="G149" i="29" s="1"/>
  <c r="H149" i="29" s="1"/>
  <c r="C149" i="29"/>
  <c r="F148" i="29"/>
  <c r="G148" i="29" s="1"/>
  <c r="H148" i="29" s="1"/>
  <c r="C148" i="29"/>
  <c r="F147" i="29"/>
  <c r="G147" i="29" s="1"/>
  <c r="H147" i="29" s="1"/>
  <c r="C147" i="29"/>
  <c r="F146" i="29"/>
  <c r="G146" i="29" s="1"/>
  <c r="H146" i="29" s="1"/>
  <c r="C146" i="29"/>
  <c r="F145" i="29"/>
  <c r="G145" i="29" s="1"/>
  <c r="H145" i="29" s="1"/>
  <c r="C145" i="29"/>
  <c r="F144" i="29"/>
  <c r="G144" i="29" s="1"/>
  <c r="H144" i="29" s="1"/>
  <c r="C144" i="29"/>
  <c r="F143" i="29"/>
  <c r="G143" i="29" s="1"/>
  <c r="H143" i="29" s="1"/>
  <c r="C143" i="29"/>
  <c r="F142" i="29"/>
  <c r="G142" i="29" s="1"/>
  <c r="H142" i="29" s="1"/>
  <c r="C142" i="29"/>
  <c r="F141" i="29"/>
  <c r="G141" i="29" s="1"/>
  <c r="H141" i="29" s="1"/>
  <c r="C141" i="29"/>
  <c r="F140" i="29"/>
  <c r="G140" i="29" s="1"/>
  <c r="H140" i="29" s="1"/>
  <c r="C140" i="29"/>
  <c r="F139" i="29"/>
  <c r="G139" i="29" s="1"/>
  <c r="H139" i="29" s="1"/>
  <c r="C139" i="29"/>
  <c r="F138" i="29"/>
  <c r="G138" i="29" s="1"/>
  <c r="H138" i="29" s="1"/>
  <c r="C138" i="29"/>
  <c r="F137" i="29"/>
  <c r="G137" i="29" s="1"/>
  <c r="H137" i="29" s="1"/>
  <c r="C137" i="29"/>
  <c r="F136" i="29"/>
  <c r="G136" i="29" s="1"/>
  <c r="H136" i="29" s="1"/>
  <c r="C136" i="29"/>
  <c r="F135" i="29"/>
  <c r="G135" i="29" s="1"/>
  <c r="H135" i="29" s="1"/>
  <c r="C135" i="29"/>
  <c r="F134" i="29"/>
  <c r="G134" i="29" s="1"/>
  <c r="H134" i="29" s="1"/>
  <c r="C134" i="29"/>
  <c r="F133" i="29"/>
  <c r="G133" i="29" s="1"/>
  <c r="H133" i="29" s="1"/>
  <c r="C133" i="29"/>
  <c r="F132" i="29"/>
  <c r="G132" i="29" s="1"/>
  <c r="H132" i="29" s="1"/>
  <c r="C132" i="29"/>
  <c r="F131" i="29"/>
  <c r="G131" i="29" s="1"/>
  <c r="H131" i="29" s="1"/>
  <c r="C131" i="29"/>
  <c r="F130" i="29"/>
  <c r="G130" i="29" s="1"/>
  <c r="H130" i="29" s="1"/>
  <c r="C130" i="29"/>
  <c r="F129" i="29"/>
  <c r="G129" i="29" s="1"/>
  <c r="H129" i="29" s="1"/>
  <c r="C129" i="29"/>
  <c r="F128" i="29"/>
  <c r="G128" i="29" s="1"/>
  <c r="H128" i="29" s="1"/>
  <c r="H153" i="29" s="1"/>
  <c r="C128" i="29"/>
  <c r="K122" i="29"/>
  <c r="D122" i="29"/>
  <c r="K123" i="29" s="1"/>
  <c r="F121" i="29"/>
  <c r="G121" i="29" s="1"/>
  <c r="H121" i="29" s="1"/>
  <c r="C121" i="29"/>
  <c r="F120" i="29"/>
  <c r="G120" i="29" s="1"/>
  <c r="H120" i="29" s="1"/>
  <c r="C120" i="29"/>
  <c r="F119" i="29"/>
  <c r="G119" i="29" s="1"/>
  <c r="H119" i="29" s="1"/>
  <c r="C119" i="29"/>
  <c r="F118" i="29"/>
  <c r="G118" i="29" s="1"/>
  <c r="H118" i="29" s="1"/>
  <c r="C118" i="29"/>
  <c r="F117" i="29"/>
  <c r="G117" i="29" s="1"/>
  <c r="H117" i="29" s="1"/>
  <c r="C117" i="29"/>
  <c r="F116" i="29"/>
  <c r="G116" i="29" s="1"/>
  <c r="H116" i="29" s="1"/>
  <c r="C116" i="29"/>
  <c r="F115" i="29"/>
  <c r="G115" i="29" s="1"/>
  <c r="H115" i="29" s="1"/>
  <c r="C115" i="29"/>
  <c r="F114" i="29"/>
  <c r="G114" i="29" s="1"/>
  <c r="H114" i="29" s="1"/>
  <c r="C114" i="29"/>
  <c r="F113" i="29"/>
  <c r="G113" i="29" s="1"/>
  <c r="H113" i="29" s="1"/>
  <c r="C113" i="29"/>
  <c r="F112" i="29"/>
  <c r="G112" i="29" s="1"/>
  <c r="H112" i="29" s="1"/>
  <c r="C112" i="29"/>
  <c r="F111" i="29"/>
  <c r="G111" i="29" s="1"/>
  <c r="H111" i="29" s="1"/>
  <c r="C111" i="29"/>
  <c r="F110" i="29"/>
  <c r="G110" i="29" s="1"/>
  <c r="H110" i="29" s="1"/>
  <c r="C110" i="29"/>
  <c r="F109" i="29"/>
  <c r="G109" i="29" s="1"/>
  <c r="H109" i="29" s="1"/>
  <c r="C109" i="29"/>
  <c r="F108" i="29"/>
  <c r="G108" i="29" s="1"/>
  <c r="H108" i="29" s="1"/>
  <c r="C108" i="29"/>
  <c r="F107" i="29"/>
  <c r="G107" i="29" s="1"/>
  <c r="H107" i="29" s="1"/>
  <c r="C107" i="29"/>
  <c r="F106" i="29"/>
  <c r="G106" i="29" s="1"/>
  <c r="H106" i="29" s="1"/>
  <c r="C106" i="29"/>
  <c r="F105" i="29"/>
  <c r="G105" i="29" s="1"/>
  <c r="H105" i="29" s="1"/>
  <c r="C105" i="29"/>
  <c r="F104" i="29"/>
  <c r="G104" i="29" s="1"/>
  <c r="H104" i="29" s="1"/>
  <c r="C104" i="29"/>
  <c r="F103" i="29"/>
  <c r="G103" i="29" s="1"/>
  <c r="H103" i="29" s="1"/>
  <c r="C103" i="29"/>
  <c r="F102" i="29"/>
  <c r="G102" i="29" s="1"/>
  <c r="H102" i="29" s="1"/>
  <c r="C102" i="29"/>
  <c r="F101" i="29"/>
  <c r="G101" i="29" s="1"/>
  <c r="H101" i="29" s="1"/>
  <c r="C101" i="29"/>
  <c r="F100" i="29"/>
  <c r="G100" i="29" s="1"/>
  <c r="H100" i="29" s="1"/>
  <c r="C100" i="29"/>
  <c r="F99" i="29"/>
  <c r="G99" i="29" s="1"/>
  <c r="H99" i="29" s="1"/>
  <c r="C99" i="29"/>
  <c r="F98" i="29"/>
  <c r="G98" i="29" s="1"/>
  <c r="H98" i="29" s="1"/>
  <c r="C98" i="29"/>
  <c r="F97" i="29"/>
  <c r="G97" i="29" s="1"/>
  <c r="H97" i="29" s="1"/>
  <c r="H122" i="29" s="1"/>
  <c r="C97" i="29"/>
  <c r="K91" i="29"/>
  <c r="D91" i="29"/>
  <c r="K92" i="29" s="1"/>
  <c r="F90" i="29"/>
  <c r="G90" i="29" s="1"/>
  <c r="H90" i="29" s="1"/>
  <c r="C90" i="29"/>
  <c r="F89" i="29"/>
  <c r="G89" i="29" s="1"/>
  <c r="H89" i="29" s="1"/>
  <c r="C89" i="29"/>
  <c r="F88" i="29"/>
  <c r="G88" i="29" s="1"/>
  <c r="H88" i="29" s="1"/>
  <c r="C88" i="29"/>
  <c r="F87" i="29"/>
  <c r="G87" i="29" s="1"/>
  <c r="H87" i="29" s="1"/>
  <c r="C87" i="29"/>
  <c r="F86" i="29"/>
  <c r="G86" i="29" s="1"/>
  <c r="H86" i="29" s="1"/>
  <c r="C86" i="29"/>
  <c r="F85" i="29"/>
  <c r="G85" i="29" s="1"/>
  <c r="H85" i="29" s="1"/>
  <c r="C85" i="29"/>
  <c r="F84" i="29"/>
  <c r="G84" i="29" s="1"/>
  <c r="H84" i="29" s="1"/>
  <c r="C84" i="29"/>
  <c r="F83" i="29"/>
  <c r="G83" i="29" s="1"/>
  <c r="H83" i="29" s="1"/>
  <c r="C83" i="29"/>
  <c r="F82" i="29"/>
  <c r="G82" i="29" s="1"/>
  <c r="H82" i="29" s="1"/>
  <c r="C82" i="29"/>
  <c r="F81" i="29"/>
  <c r="G81" i="29" s="1"/>
  <c r="H81" i="29" s="1"/>
  <c r="C81" i="29"/>
  <c r="F80" i="29"/>
  <c r="G80" i="29" s="1"/>
  <c r="H80" i="29" s="1"/>
  <c r="C80" i="29"/>
  <c r="F79" i="29"/>
  <c r="G79" i="29" s="1"/>
  <c r="H79" i="29" s="1"/>
  <c r="C79" i="29"/>
  <c r="F78" i="29"/>
  <c r="G78" i="29" s="1"/>
  <c r="H78" i="29" s="1"/>
  <c r="C78" i="29"/>
  <c r="F77" i="29"/>
  <c r="G77" i="29" s="1"/>
  <c r="H77" i="29" s="1"/>
  <c r="C77" i="29"/>
  <c r="F76" i="29"/>
  <c r="G76" i="29" s="1"/>
  <c r="H76" i="29" s="1"/>
  <c r="C76" i="29"/>
  <c r="F75" i="29"/>
  <c r="G75" i="29" s="1"/>
  <c r="H75" i="29" s="1"/>
  <c r="C75" i="29"/>
  <c r="F74" i="29"/>
  <c r="G74" i="29" s="1"/>
  <c r="H74" i="29" s="1"/>
  <c r="C74" i="29"/>
  <c r="F73" i="29"/>
  <c r="G73" i="29" s="1"/>
  <c r="H73" i="29" s="1"/>
  <c r="C73" i="29"/>
  <c r="F72" i="29"/>
  <c r="G72" i="29" s="1"/>
  <c r="H72" i="29" s="1"/>
  <c r="C72" i="29"/>
  <c r="F71" i="29"/>
  <c r="G71" i="29" s="1"/>
  <c r="H71" i="29" s="1"/>
  <c r="C71" i="29"/>
  <c r="F70" i="29"/>
  <c r="G70" i="29" s="1"/>
  <c r="H70" i="29" s="1"/>
  <c r="C70" i="29"/>
  <c r="F69" i="29"/>
  <c r="G69" i="29" s="1"/>
  <c r="H69" i="29" s="1"/>
  <c r="C69" i="29"/>
  <c r="F68" i="29"/>
  <c r="G68" i="29" s="1"/>
  <c r="H68" i="29" s="1"/>
  <c r="C68" i="29"/>
  <c r="F67" i="29"/>
  <c r="G67" i="29" s="1"/>
  <c r="H67" i="29" s="1"/>
  <c r="C67" i="29"/>
  <c r="F66" i="29"/>
  <c r="G66" i="29" s="1"/>
  <c r="H66" i="29" s="1"/>
  <c r="H91" i="29" s="1"/>
  <c r="C66" i="29"/>
  <c r="K61" i="29"/>
  <c r="D61" i="29"/>
  <c r="K62" i="29" s="1"/>
  <c r="G60" i="29"/>
  <c r="H60" i="29" s="1"/>
  <c r="C60" i="29"/>
  <c r="H59" i="29"/>
  <c r="G59" i="29"/>
  <c r="C59" i="29"/>
  <c r="G58" i="29"/>
  <c r="H58" i="29" s="1"/>
  <c r="C58" i="29"/>
  <c r="G57" i="29"/>
  <c r="H57" i="29" s="1"/>
  <c r="C57" i="29"/>
  <c r="G56" i="29"/>
  <c r="H56" i="29" s="1"/>
  <c r="C56" i="29"/>
  <c r="C55" i="29"/>
  <c r="C54" i="29"/>
  <c r="C53" i="29"/>
  <c r="G52" i="29"/>
  <c r="H52" i="29" s="1"/>
  <c r="C52" i="29"/>
  <c r="G51" i="29"/>
  <c r="H51" i="29" s="1"/>
  <c r="C51" i="29"/>
  <c r="G50" i="29"/>
  <c r="H50" i="29" s="1"/>
  <c r="C50" i="29"/>
  <c r="H49" i="29"/>
  <c r="G49" i="29"/>
  <c r="C49" i="29"/>
  <c r="G48" i="29"/>
  <c r="H48" i="29" s="1"/>
  <c r="C48" i="29"/>
  <c r="G47" i="29"/>
  <c r="H47" i="29" s="1"/>
  <c r="C47" i="29"/>
  <c r="G46" i="29"/>
  <c r="H46" i="29" s="1"/>
  <c r="C46" i="29"/>
  <c r="H45" i="29"/>
  <c r="G45" i="29"/>
  <c r="C45" i="29"/>
  <c r="G44" i="29"/>
  <c r="H44" i="29" s="1"/>
  <c r="C44" i="29"/>
  <c r="G43" i="29"/>
  <c r="H43" i="29" s="1"/>
  <c r="C43" i="29"/>
  <c r="G42" i="29"/>
  <c r="H42" i="29" s="1"/>
  <c r="C42" i="29"/>
  <c r="H41" i="29"/>
  <c r="G41" i="29"/>
  <c r="C41" i="29"/>
  <c r="G40" i="29"/>
  <c r="H40" i="29" s="1"/>
  <c r="C40" i="29"/>
  <c r="H39" i="29"/>
  <c r="G39" i="29"/>
  <c r="C39" i="29"/>
  <c r="G38" i="29"/>
  <c r="H38" i="29" s="1"/>
  <c r="C38" i="29"/>
  <c r="G37" i="29"/>
  <c r="H37" i="29" s="1"/>
  <c r="C37" i="29"/>
  <c r="H36" i="29"/>
  <c r="G36" i="29"/>
  <c r="C36" i="29"/>
  <c r="K30" i="29"/>
  <c r="D30" i="29"/>
  <c r="K31" i="29" s="1"/>
  <c r="G29" i="29"/>
  <c r="H29" i="29" s="1"/>
  <c r="F29" i="29"/>
  <c r="C29" i="29"/>
  <c r="G28" i="29"/>
  <c r="H28" i="29" s="1"/>
  <c r="F28" i="29"/>
  <c r="C28" i="29"/>
  <c r="G27" i="29"/>
  <c r="H27" i="29" s="1"/>
  <c r="F27" i="29"/>
  <c r="C27" i="29"/>
  <c r="G26" i="29"/>
  <c r="H26" i="29" s="1"/>
  <c r="F26" i="29"/>
  <c r="C26" i="29"/>
  <c r="G25" i="29"/>
  <c r="H25" i="29" s="1"/>
  <c r="F25" i="29"/>
  <c r="C25" i="29"/>
  <c r="G24" i="29"/>
  <c r="H24" i="29" s="1"/>
  <c r="F24" i="29"/>
  <c r="C24" i="29"/>
  <c r="G23" i="29"/>
  <c r="H23" i="29" s="1"/>
  <c r="F23" i="29"/>
  <c r="C23" i="29"/>
  <c r="G22" i="29"/>
  <c r="H22" i="29" s="1"/>
  <c r="F22" i="29"/>
  <c r="C22" i="29"/>
  <c r="G21" i="29"/>
  <c r="H21" i="29" s="1"/>
  <c r="F21" i="29"/>
  <c r="C21" i="29"/>
  <c r="G20" i="29"/>
  <c r="H20" i="29" s="1"/>
  <c r="F20" i="29"/>
  <c r="C20" i="29"/>
  <c r="G19" i="29"/>
  <c r="H19" i="29" s="1"/>
  <c r="F19" i="29"/>
  <c r="C19" i="29"/>
  <c r="G18" i="29"/>
  <c r="H18" i="29" s="1"/>
  <c r="F18" i="29"/>
  <c r="C18" i="29"/>
  <c r="G17" i="29"/>
  <c r="H17" i="29" s="1"/>
  <c r="F17" i="29"/>
  <c r="C17" i="29"/>
  <c r="G16" i="29"/>
  <c r="H16" i="29" s="1"/>
  <c r="F16" i="29"/>
  <c r="C16" i="29"/>
  <c r="G15" i="29"/>
  <c r="H15" i="29" s="1"/>
  <c r="F15" i="29"/>
  <c r="C15" i="29"/>
  <c r="G14" i="29"/>
  <c r="H14" i="29" s="1"/>
  <c r="F14" i="29"/>
  <c r="C14" i="29"/>
  <c r="G13" i="29"/>
  <c r="H13" i="29" s="1"/>
  <c r="F13" i="29"/>
  <c r="C13" i="29"/>
  <c r="G12" i="29"/>
  <c r="H12" i="29" s="1"/>
  <c r="F12" i="29"/>
  <c r="C12" i="29"/>
  <c r="G11" i="29"/>
  <c r="H11" i="29" s="1"/>
  <c r="F11" i="29"/>
  <c r="C11" i="29"/>
  <c r="G10" i="29"/>
  <c r="H10" i="29" s="1"/>
  <c r="F10" i="29"/>
  <c r="C10" i="29"/>
  <c r="G9" i="29"/>
  <c r="H9" i="29" s="1"/>
  <c r="F9" i="29"/>
  <c r="C9" i="29"/>
  <c r="G8" i="29"/>
  <c r="H8" i="29" s="1"/>
  <c r="F8" i="29"/>
  <c r="C8" i="29"/>
  <c r="G7" i="29"/>
  <c r="H7" i="29" s="1"/>
  <c r="F7" i="29"/>
  <c r="C7" i="29"/>
  <c r="G6" i="29"/>
  <c r="H6" i="29" s="1"/>
  <c r="F6" i="29"/>
  <c r="C6" i="29"/>
  <c r="G5" i="29"/>
  <c r="H5" i="29" s="1"/>
  <c r="F5" i="29"/>
  <c r="C5" i="29"/>
  <c r="K153" i="28"/>
  <c r="D153" i="28"/>
  <c r="K154" i="28" s="1"/>
  <c r="F152" i="28"/>
  <c r="G152" i="28" s="1"/>
  <c r="H152" i="28" s="1"/>
  <c r="C152" i="28"/>
  <c r="F151" i="28"/>
  <c r="G151" i="28" s="1"/>
  <c r="H151" i="28" s="1"/>
  <c r="C151" i="28"/>
  <c r="F150" i="28"/>
  <c r="G150" i="28" s="1"/>
  <c r="H150" i="28" s="1"/>
  <c r="C150" i="28"/>
  <c r="F149" i="28"/>
  <c r="G149" i="28" s="1"/>
  <c r="H149" i="28" s="1"/>
  <c r="C149" i="28"/>
  <c r="F148" i="28"/>
  <c r="G148" i="28" s="1"/>
  <c r="H148" i="28" s="1"/>
  <c r="C148" i="28"/>
  <c r="F147" i="28"/>
  <c r="G147" i="28" s="1"/>
  <c r="H147" i="28" s="1"/>
  <c r="C147" i="28"/>
  <c r="F146" i="28"/>
  <c r="G146" i="28" s="1"/>
  <c r="H146" i="28" s="1"/>
  <c r="C146" i="28"/>
  <c r="F145" i="28"/>
  <c r="G145" i="28" s="1"/>
  <c r="H145" i="28" s="1"/>
  <c r="C145" i="28"/>
  <c r="F144" i="28"/>
  <c r="G144" i="28" s="1"/>
  <c r="H144" i="28" s="1"/>
  <c r="C144" i="28"/>
  <c r="F143" i="28"/>
  <c r="G143" i="28" s="1"/>
  <c r="H143" i="28" s="1"/>
  <c r="C143" i="28"/>
  <c r="F142" i="28"/>
  <c r="G142" i="28" s="1"/>
  <c r="H142" i="28" s="1"/>
  <c r="C142" i="28"/>
  <c r="F141" i="28"/>
  <c r="G141" i="28" s="1"/>
  <c r="H141" i="28" s="1"/>
  <c r="C141" i="28"/>
  <c r="F140" i="28"/>
  <c r="G140" i="28" s="1"/>
  <c r="H140" i="28" s="1"/>
  <c r="C140" i="28"/>
  <c r="F139" i="28"/>
  <c r="G139" i="28" s="1"/>
  <c r="H139" i="28" s="1"/>
  <c r="C139" i="28"/>
  <c r="F138" i="28"/>
  <c r="G138" i="28" s="1"/>
  <c r="H138" i="28" s="1"/>
  <c r="C138" i="28"/>
  <c r="F137" i="28"/>
  <c r="G137" i="28" s="1"/>
  <c r="H137" i="28" s="1"/>
  <c r="C137" i="28"/>
  <c r="F136" i="28"/>
  <c r="G136" i="28" s="1"/>
  <c r="H136" i="28" s="1"/>
  <c r="C136" i="28"/>
  <c r="F135" i="28"/>
  <c r="G135" i="28" s="1"/>
  <c r="H135" i="28" s="1"/>
  <c r="C135" i="28"/>
  <c r="F134" i="28"/>
  <c r="G134" i="28" s="1"/>
  <c r="H134" i="28" s="1"/>
  <c r="C134" i="28"/>
  <c r="F133" i="28"/>
  <c r="G133" i="28" s="1"/>
  <c r="H133" i="28" s="1"/>
  <c r="C133" i="28"/>
  <c r="F132" i="28"/>
  <c r="G132" i="28" s="1"/>
  <c r="H132" i="28" s="1"/>
  <c r="C132" i="28"/>
  <c r="F131" i="28"/>
  <c r="G131" i="28" s="1"/>
  <c r="H131" i="28" s="1"/>
  <c r="C131" i="28"/>
  <c r="F130" i="28"/>
  <c r="G130" i="28" s="1"/>
  <c r="H130" i="28" s="1"/>
  <c r="C130" i="28"/>
  <c r="F129" i="28"/>
  <c r="G129" i="28" s="1"/>
  <c r="H129" i="28" s="1"/>
  <c r="C129" i="28"/>
  <c r="F128" i="28"/>
  <c r="G128" i="28" s="1"/>
  <c r="H128" i="28" s="1"/>
  <c r="H153" i="28" s="1"/>
  <c r="C128" i="28"/>
  <c r="K122" i="28"/>
  <c r="D122" i="28"/>
  <c r="K123" i="28" s="1"/>
  <c r="F121" i="28"/>
  <c r="G121" i="28" s="1"/>
  <c r="H121" i="28" s="1"/>
  <c r="C121" i="28"/>
  <c r="F120" i="28"/>
  <c r="G120" i="28" s="1"/>
  <c r="H120" i="28" s="1"/>
  <c r="C120" i="28"/>
  <c r="F119" i="28"/>
  <c r="G119" i="28" s="1"/>
  <c r="H119" i="28" s="1"/>
  <c r="C119" i="28"/>
  <c r="F118" i="28"/>
  <c r="G118" i="28" s="1"/>
  <c r="H118" i="28" s="1"/>
  <c r="C118" i="28"/>
  <c r="F117" i="28"/>
  <c r="G117" i="28" s="1"/>
  <c r="H117" i="28" s="1"/>
  <c r="C117" i="28"/>
  <c r="F116" i="28"/>
  <c r="G116" i="28" s="1"/>
  <c r="H116" i="28" s="1"/>
  <c r="C116" i="28"/>
  <c r="F115" i="28"/>
  <c r="G115" i="28" s="1"/>
  <c r="H115" i="28" s="1"/>
  <c r="C115" i="28"/>
  <c r="F114" i="28"/>
  <c r="G114" i="28" s="1"/>
  <c r="H114" i="28" s="1"/>
  <c r="C114" i="28"/>
  <c r="F113" i="28"/>
  <c r="G113" i="28" s="1"/>
  <c r="H113" i="28" s="1"/>
  <c r="C113" i="28"/>
  <c r="F112" i="28"/>
  <c r="G112" i="28" s="1"/>
  <c r="H112" i="28" s="1"/>
  <c r="C112" i="28"/>
  <c r="F111" i="28"/>
  <c r="G111" i="28" s="1"/>
  <c r="H111" i="28" s="1"/>
  <c r="C111" i="28"/>
  <c r="F110" i="28"/>
  <c r="G110" i="28" s="1"/>
  <c r="H110" i="28" s="1"/>
  <c r="C110" i="28"/>
  <c r="F109" i="28"/>
  <c r="G109" i="28" s="1"/>
  <c r="H109" i="28" s="1"/>
  <c r="C109" i="28"/>
  <c r="F108" i="28"/>
  <c r="G108" i="28" s="1"/>
  <c r="H108" i="28" s="1"/>
  <c r="C108" i="28"/>
  <c r="F107" i="28"/>
  <c r="G107" i="28" s="1"/>
  <c r="H107" i="28" s="1"/>
  <c r="C107" i="28"/>
  <c r="F106" i="28"/>
  <c r="G106" i="28" s="1"/>
  <c r="H106" i="28" s="1"/>
  <c r="C106" i="28"/>
  <c r="F105" i="28"/>
  <c r="G105" i="28" s="1"/>
  <c r="H105" i="28" s="1"/>
  <c r="C105" i="28"/>
  <c r="F104" i="28"/>
  <c r="G104" i="28" s="1"/>
  <c r="H104" i="28" s="1"/>
  <c r="C104" i="28"/>
  <c r="F103" i="28"/>
  <c r="G103" i="28" s="1"/>
  <c r="H103" i="28" s="1"/>
  <c r="C103" i="28"/>
  <c r="F102" i="28"/>
  <c r="G102" i="28" s="1"/>
  <c r="H102" i="28" s="1"/>
  <c r="C102" i="28"/>
  <c r="F101" i="28"/>
  <c r="G101" i="28" s="1"/>
  <c r="H101" i="28" s="1"/>
  <c r="C101" i="28"/>
  <c r="F100" i="28"/>
  <c r="G100" i="28" s="1"/>
  <c r="H100" i="28" s="1"/>
  <c r="C100" i="28"/>
  <c r="F99" i="28"/>
  <c r="G99" i="28" s="1"/>
  <c r="H99" i="28" s="1"/>
  <c r="C99" i="28"/>
  <c r="F98" i="28"/>
  <c r="G98" i="28" s="1"/>
  <c r="H98" i="28" s="1"/>
  <c r="C98" i="28"/>
  <c r="F97" i="28"/>
  <c r="G97" i="28" s="1"/>
  <c r="H97" i="28" s="1"/>
  <c r="H122" i="28" s="1"/>
  <c r="C97" i="28"/>
  <c r="K91" i="28"/>
  <c r="D91" i="28"/>
  <c r="K92" i="28" s="1"/>
  <c r="F90" i="28"/>
  <c r="G90" i="28" s="1"/>
  <c r="H90" i="28" s="1"/>
  <c r="C90" i="28"/>
  <c r="F89" i="28"/>
  <c r="G89" i="28" s="1"/>
  <c r="H89" i="28" s="1"/>
  <c r="C89" i="28"/>
  <c r="F88" i="28"/>
  <c r="G88" i="28" s="1"/>
  <c r="H88" i="28" s="1"/>
  <c r="C88" i="28"/>
  <c r="F87" i="28"/>
  <c r="G87" i="28" s="1"/>
  <c r="H87" i="28" s="1"/>
  <c r="C87" i="28"/>
  <c r="F86" i="28"/>
  <c r="G86" i="28" s="1"/>
  <c r="H86" i="28" s="1"/>
  <c r="C86" i="28"/>
  <c r="F85" i="28"/>
  <c r="G85" i="28" s="1"/>
  <c r="H85" i="28" s="1"/>
  <c r="C85" i="28"/>
  <c r="F84" i="28"/>
  <c r="G84" i="28" s="1"/>
  <c r="H84" i="28" s="1"/>
  <c r="C84" i="28"/>
  <c r="F83" i="28"/>
  <c r="G83" i="28" s="1"/>
  <c r="H83" i="28" s="1"/>
  <c r="C83" i="28"/>
  <c r="F82" i="28"/>
  <c r="G82" i="28" s="1"/>
  <c r="H82" i="28" s="1"/>
  <c r="C82" i="28"/>
  <c r="F81" i="28"/>
  <c r="G81" i="28" s="1"/>
  <c r="H81" i="28" s="1"/>
  <c r="C81" i="28"/>
  <c r="F80" i="28"/>
  <c r="G80" i="28" s="1"/>
  <c r="H80" i="28" s="1"/>
  <c r="C80" i="28"/>
  <c r="F79" i="28"/>
  <c r="G79" i="28" s="1"/>
  <c r="H79" i="28" s="1"/>
  <c r="C79" i="28"/>
  <c r="F78" i="28"/>
  <c r="G78" i="28" s="1"/>
  <c r="H78" i="28" s="1"/>
  <c r="C78" i="28"/>
  <c r="F77" i="28"/>
  <c r="G77" i="28" s="1"/>
  <c r="H77" i="28" s="1"/>
  <c r="C77" i="28"/>
  <c r="F76" i="28"/>
  <c r="G76" i="28" s="1"/>
  <c r="H76" i="28" s="1"/>
  <c r="C76" i="28"/>
  <c r="F75" i="28"/>
  <c r="G75" i="28" s="1"/>
  <c r="H75" i="28" s="1"/>
  <c r="C75" i="28"/>
  <c r="F74" i="28"/>
  <c r="G74" i="28" s="1"/>
  <c r="H74" i="28" s="1"/>
  <c r="C74" i="28"/>
  <c r="F73" i="28"/>
  <c r="G73" i="28" s="1"/>
  <c r="H73" i="28" s="1"/>
  <c r="C73" i="28"/>
  <c r="F72" i="28"/>
  <c r="G72" i="28" s="1"/>
  <c r="H72" i="28" s="1"/>
  <c r="C72" i="28"/>
  <c r="F71" i="28"/>
  <c r="G71" i="28" s="1"/>
  <c r="H71" i="28" s="1"/>
  <c r="C71" i="28"/>
  <c r="F70" i="28"/>
  <c r="G70" i="28" s="1"/>
  <c r="H70" i="28" s="1"/>
  <c r="C70" i="28"/>
  <c r="F69" i="28"/>
  <c r="G69" i="28" s="1"/>
  <c r="H69" i="28" s="1"/>
  <c r="C69" i="28"/>
  <c r="F68" i="28"/>
  <c r="G68" i="28" s="1"/>
  <c r="H68" i="28" s="1"/>
  <c r="C68" i="28"/>
  <c r="F67" i="28"/>
  <c r="G67" i="28" s="1"/>
  <c r="H67" i="28" s="1"/>
  <c r="C67" i="28"/>
  <c r="F66" i="28"/>
  <c r="G66" i="28" s="1"/>
  <c r="H66" i="28" s="1"/>
  <c r="H91" i="28" s="1"/>
  <c r="C66" i="28"/>
  <c r="K61" i="28"/>
  <c r="D61" i="28"/>
  <c r="K62" i="28" s="1"/>
  <c r="G60" i="28"/>
  <c r="H60" i="28" s="1"/>
  <c r="C60" i="28"/>
  <c r="H59" i="28"/>
  <c r="G59" i="28"/>
  <c r="C59" i="28"/>
  <c r="H58" i="28"/>
  <c r="G58" i="28"/>
  <c r="C58" i="28"/>
  <c r="G57" i="28"/>
  <c r="H57" i="28" s="1"/>
  <c r="C57" i="28"/>
  <c r="G56" i="28"/>
  <c r="H56" i="28" s="1"/>
  <c r="C56" i="28"/>
  <c r="C55" i="28"/>
  <c r="C54" i="28"/>
  <c r="C53" i="28"/>
  <c r="G52" i="28"/>
  <c r="H52" i="28" s="1"/>
  <c r="C52" i="28"/>
  <c r="G51" i="28"/>
  <c r="H51" i="28" s="1"/>
  <c r="C51" i="28"/>
  <c r="H50" i="28"/>
  <c r="G50" i="28"/>
  <c r="C50" i="28"/>
  <c r="H49" i="28"/>
  <c r="G49" i="28"/>
  <c r="C49" i="28"/>
  <c r="G48" i="28"/>
  <c r="H48" i="28" s="1"/>
  <c r="C48" i="28"/>
  <c r="G47" i="28"/>
  <c r="H47" i="28" s="1"/>
  <c r="C47" i="28"/>
  <c r="H46" i="28"/>
  <c r="G46" i="28"/>
  <c r="C46" i="28"/>
  <c r="H45" i="28"/>
  <c r="G45" i="28"/>
  <c r="C45" i="28"/>
  <c r="H44" i="28"/>
  <c r="G44" i="28"/>
  <c r="C44" i="28"/>
  <c r="G43" i="28"/>
  <c r="H43" i="28" s="1"/>
  <c r="C43" i="28"/>
  <c r="H42" i="28"/>
  <c r="G42" i="28"/>
  <c r="C42" i="28"/>
  <c r="H41" i="28"/>
  <c r="G41" i="28"/>
  <c r="C41" i="28"/>
  <c r="H40" i="28"/>
  <c r="G40" i="28"/>
  <c r="C40" i="28"/>
  <c r="G39" i="28"/>
  <c r="H39" i="28" s="1"/>
  <c r="C39" i="28"/>
  <c r="H38" i="28"/>
  <c r="G38" i="28"/>
  <c r="C38" i="28"/>
  <c r="H37" i="28"/>
  <c r="G37" i="28"/>
  <c r="C37" i="28"/>
  <c r="G36" i="28"/>
  <c r="H36" i="28" s="1"/>
  <c r="H61" i="28" s="1"/>
  <c r="C36" i="28"/>
  <c r="K30" i="28"/>
  <c r="D30" i="28"/>
  <c r="K31" i="28" s="1"/>
  <c r="G29" i="28"/>
  <c r="H29" i="28" s="1"/>
  <c r="F29" i="28"/>
  <c r="C29" i="28"/>
  <c r="G28" i="28"/>
  <c r="H28" i="28" s="1"/>
  <c r="F28" i="28"/>
  <c r="C28" i="28"/>
  <c r="F27" i="28"/>
  <c r="G27" i="28" s="1"/>
  <c r="H27" i="28" s="1"/>
  <c r="C27" i="28"/>
  <c r="F26" i="28"/>
  <c r="G26" i="28" s="1"/>
  <c r="H26" i="28" s="1"/>
  <c r="C26" i="28"/>
  <c r="F25" i="28"/>
  <c r="G25" i="28" s="1"/>
  <c r="H25" i="28" s="1"/>
  <c r="C25" i="28"/>
  <c r="F24" i="28"/>
  <c r="G24" i="28" s="1"/>
  <c r="H24" i="28" s="1"/>
  <c r="C24" i="28"/>
  <c r="F23" i="28"/>
  <c r="G23" i="28" s="1"/>
  <c r="H23" i="28" s="1"/>
  <c r="C23" i="28"/>
  <c r="F22" i="28"/>
  <c r="G22" i="28" s="1"/>
  <c r="H22" i="28" s="1"/>
  <c r="C22" i="28"/>
  <c r="F21" i="28"/>
  <c r="G21" i="28" s="1"/>
  <c r="H21" i="28" s="1"/>
  <c r="C21" i="28"/>
  <c r="F20" i="28"/>
  <c r="G20" i="28" s="1"/>
  <c r="H20" i="28" s="1"/>
  <c r="C20" i="28"/>
  <c r="F19" i="28"/>
  <c r="G19" i="28" s="1"/>
  <c r="H19" i="28" s="1"/>
  <c r="C19" i="28"/>
  <c r="F18" i="28"/>
  <c r="G18" i="28" s="1"/>
  <c r="H18" i="28" s="1"/>
  <c r="C18" i="28"/>
  <c r="F17" i="28"/>
  <c r="G17" i="28" s="1"/>
  <c r="H17" i="28" s="1"/>
  <c r="C17" i="28"/>
  <c r="F16" i="28"/>
  <c r="G16" i="28" s="1"/>
  <c r="H16" i="28" s="1"/>
  <c r="C16" i="28"/>
  <c r="F15" i="28"/>
  <c r="G15" i="28" s="1"/>
  <c r="H15" i="28" s="1"/>
  <c r="C15" i="28"/>
  <c r="F14" i="28"/>
  <c r="G14" i="28" s="1"/>
  <c r="H14" i="28" s="1"/>
  <c r="C14" i="28"/>
  <c r="F13" i="28"/>
  <c r="G13" i="28" s="1"/>
  <c r="H13" i="28" s="1"/>
  <c r="C13" i="28"/>
  <c r="F12" i="28"/>
  <c r="G12" i="28" s="1"/>
  <c r="H12" i="28" s="1"/>
  <c r="C12" i="28"/>
  <c r="F11" i="28"/>
  <c r="G11" i="28" s="1"/>
  <c r="H11" i="28" s="1"/>
  <c r="C11" i="28"/>
  <c r="F10" i="28"/>
  <c r="G10" i="28" s="1"/>
  <c r="H10" i="28" s="1"/>
  <c r="C10" i="28"/>
  <c r="F9" i="28"/>
  <c r="G9" i="28" s="1"/>
  <c r="H9" i="28" s="1"/>
  <c r="C9" i="28"/>
  <c r="F8" i="28"/>
  <c r="G8" i="28" s="1"/>
  <c r="H8" i="28" s="1"/>
  <c r="C8" i="28"/>
  <c r="F7" i="28"/>
  <c r="G7" i="28" s="1"/>
  <c r="H7" i="28" s="1"/>
  <c r="C7" i="28"/>
  <c r="F6" i="28"/>
  <c r="G6" i="28" s="1"/>
  <c r="H6" i="28" s="1"/>
  <c r="C6" i="28"/>
  <c r="F5" i="28"/>
  <c r="G5" i="28" s="1"/>
  <c r="H5" i="28" s="1"/>
  <c r="C5" i="28"/>
  <c r="K153" i="27"/>
  <c r="D153" i="27"/>
  <c r="K154" i="27" s="1"/>
  <c r="G152" i="27"/>
  <c r="H152" i="27" s="1"/>
  <c r="F152" i="27"/>
  <c r="C152" i="27"/>
  <c r="F151" i="27"/>
  <c r="G151" i="27" s="1"/>
  <c r="H151" i="27" s="1"/>
  <c r="C151" i="27"/>
  <c r="F150" i="27"/>
  <c r="G150" i="27" s="1"/>
  <c r="H150" i="27" s="1"/>
  <c r="C150" i="27"/>
  <c r="F149" i="27"/>
  <c r="G149" i="27" s="1"/>
  <c r="H149" i="27" s="1"/>
  <c r="C149" i="27"/>
  <c r="G148" i="27"/>
  <c r="H148" i="27" s="1"/>
  <c r="F148" i="27"/>
  <c r="C148" i="27"/>
  <c r="F147" i="27"/>
  <c r="G147" i="27" s="1"/>
  <c r="H147" i="27" s="1"/>
  <c r="C147" i="27"/>
  <c r="F146" i="27"/>
  <c r="G146" i="27" s="1"/>
  <c r="H146" i="27" s="1"/>
  <c r="C146" i="27"/>
  <c r="G145" i="27"/>
  <c r="H145" i="27" s="1"/>
  <c r="F145" i="27"/>
  <c r="C145" i="27"/>
  <c r="G144" i="27"/>
  <c r="H144" i="27" s="1"/>
  <c r="F144" i="27"/>
  <c r="C144" i="27"/>
  <c r="F143" i="27"/>
  <c r="G143" i="27" s="1"/>
  <c r="H143" i="27" s="1"/>
  <c r="C143" i="27"/>
  <c r="F142" i="27"/>
  <c r="G142" i="27" s="1"/>
  <c r="H142" i="27" s="1"/>
  <c r="C142" i="27"/>
  <c r="G141" i="27"/>
  <c r="H141" i="27" s="1"/>
  <c r="F141" i="27"/>
  <c r="C141" i="27"/>
  <c r="G140" i="27"/>
  <c r="H140" i="27" s="1"/>
  <c r="F140" i="27"/>
  <c r="C140" i="27"/>
  <c r="F139" i="27"/>
  <c r="G139" i="27" s="1"/>
  <c r="H139" i="27" s="1"/>
  <c r="C139" i="27"/>
  <c r="F138" i="27"/>
  <c r="G138" i="27" s="1"/>
  <c r="H138" i="27" s="1"/>
  <c r="C138" i="27"/>
  <c r="G137" i="27"/>
  <c r="H137" i="27" s="1"/>
  <c r="F137" i="27"/>
  <c r="C137" i="27"/>
  <c r="G136" i="27"/>
  <c r="H136" i="27" s="1"/>
  <c r="F136" i="27"/>
  <c r="C136" i="27"/>
  <c r="F135" i="27"/>
  <c r="G135" i="27" s="1"/>
  <c r="H135" i="27" s="1"/>
  <c r="C135" i="27"/>
  <c r="F134" i="27"/>
  <c r="G134" i="27" s="1"/>
  <c r="H134" i="27" s="1"/>
  <c r="C134" i="27"/>
  <c r="G133" i="27"/>
  <c r="H133" i="27" s="1"/>
  <c r="F133" i="27"/>
  <c r="C133" i="27"/>
  <c r="G132" i="27"/>
  <c r="H132" i="27" s="1"/>
  <c r="F132" i="27"/>
  <c r="C132" i="27"/>
  <c r="F131" i="27"/>
  <c r="G131" i="27" s="1"/>
  <c r="H131" i="27" s="1"/>
  <c r="C131" i="27"/>
  <c r="F130" i="27"/>
  <c r="G130" i="27" s="1"/>
  <c r="H130" i="27" s="1"/>
  <c r="C130" i="27"/>
  <c r="G129" i="27"/>
  <c r="H129" i="27" s="1"/>
  <c r="F129" i="27"/>
  <c r="C129" i="27"/>
  <c r="G128" i="27"/>
  <c r="H128" i="27" s="1"/>
  <c r="F128" i="27"/>
  <c r="C128" i="27"/>
  <c r="K122" i="27"/>
  <c r="D122" i="27"/>
  <c r="K123" i="27" s="1"/>
  <c r="F121" i="27"/>
  <c r="G121" i="27" s="1"/>
  <c r="H121" i="27" s="1"/>
  <c r="C121" i="27"/>
  <c r="G120" i="27"/>
  <c r="H120" i="27" s="1"/>
  <c r="F120" i="27"/>
  <c r="C120" i="27"/>
  <c r="G119" i="27"/>
  <c r="H119" i="27" s="1"/>
  <c r="F119" i="27"/>
  <c r="C119" i="27"/>
  <c r="F118" i="27"/>
  <c r="G118" i="27" s="1"/>
  <c r="H118" i="27" s="1"/>
  <c r="C118" i="27"/>
  <c r="F117" i="27"/>
  <c r="G117" i="27" s="1"/>
  <c r="H117" i="27" s="1"/>
  <c r="C117" i="27"/>
  <c r="G116" i="27"/>
  <c r="H116" i="27" s="1"/>
  <c r="F116" i="27"/>
  <c r="C116" i="27"/>
  <c r="G115" i="27"/>
  <c r="H115" i="27" s="1"/>
  <c r="F115" i="27"/>
  <c r="C115" i="27"/>
  <c r="F114" i="27"/>
  <c r="G114" i="27" s="1"/>
  <c r="H114" i="27" s="1"/>
  <c r="C114" i="27"/>
  <c r="F113" i="27"/>
  <c r="G113" i="27" s="1"/>
  <c r="H113" i="27" s="1"/>
  <c r="C113" i="27"/>
  <c r="G112" i="27"/>
  <c r="H112" i="27" s="1"/>
  <c r="F112" i="27"/>
  <c r="C112" i="27"/>
  <c r="G111" i="27"/>
  <c r="H111" i="27" s="1"/>
  <c r="F111" i="27"/>
  <c r="C111" i="27"/>
  <c r="F110" i="27"/>
  <c r="G110" i="27" s="1"/>
  <c r="H110" i="27" s="1"/>
  <c r="C110" i="27"/>
  <c r="F109" i="27"/>
  <c r="G109" i="27" s="1"/>
  <c r="H109" i="27" s="1"/>
  <c r="C109" i="27"/>
  <c r="G108" i="27"/>
  <c r="H108" i="27" s="1"/>
  <c r="F108" i="27"/>
  <c r="C108" i="27"/>
  <c r="G107" i="27"/>
  <c r="H107" i="27" s="1"/>
  <c r="F107" i="27"/>
  <c r="C107" i="27"/>
  <c r="F106" i="27"/>
  <c r="G106" i="27" s="1"/>
  <c r="H106" i="27" s="1"/>
  <c r="C106" i="27"/>
  <c r="F105" i="27"/>
  <c r="G105" i="27" s="1"/>
  <c r="H105" i="27" s="1"/>
  <c r="C105" i="27"/>
  <c r="G104" i="27"/>
  <c r="H104" i="27" s="1"/>
  <c r="F104" i="27"/>
  <c r="C104" i="27"/>
  <c r="G103" i="27"/>
  <c r="H103" i="27" s="1"/>
  <c r="F103" i="27"/>
  <c r="C103" i="27"/>
  <c r="F102" i="27"/>
  <c r="G102" i="27" s="1"/>
  <c r="H102" i="27" s="1"/>
  <c r="C102" i="27"/>
  <c r="F101" i="27"/>
  <c r="G101" i="27" s="1"/>
  <c r="H101" i="27" s="1"/>
  <c r="C101" i="27"/>
  <c r="G100" i="27"/>
  <c r="H100" i="27" s="1"/>
  <c r="F100" i="27"/>
  <c r="C100" i="27"/>
  <c r="G99" i="27"/>
  <c r="H99" i="27" s="1"/>
  <c r="F99" i="27"/>
  <c r="C99" i="27"/>
  <c r="F98" i="27"/>
  <c r="G98" i="27" s="1"/>
  <c r="H98" i="27" s="1"/>
  <c r="C98" i="27"/>
  <c r="F97" i="27"/>
  <c r="G97" i="27" s="1"/>
  <c r="H97" i="27" s="1"/>
  <c r="H122" i="27" s="1"/>
  <c r="C97" i="27"/>
  <c r="K91" i="27"/>
  <c r="D91" i="27"/>
  <c r="K92" i="27" s="1"/>
  <c r="G90" i="27"/>
  <c r="H90" i="27" s="1"/>
  <c r="F90" i="27"/>
  <c r="C90" i="27"/>
  <c r="F89" i="27"/>
  <c r="G89" i="27" s="1"/>
  <c r="H89" i="27" s="1"/>
  <c r="C89" i="27"/>
  <c r="F88" i="27"/>
  <c r="G88" i="27" s="1"/>
  <c r="H88" i="27" s="1"/>
  <c r="C88" i="27"/>
  <c r="G87" i="27"/>
  <c r="H87" i="27" s="1"/>
  <c r="F87" i="27"/>
  <c r="C87" i="27"/>
  <c r="G86" i="27"/>
  <c r="H86" i="27" s="1"/>
  <c r="F86" i="27"/>
  <c r="C86" i="27"/>
  <c r="F85" i="27"/>
  <c r="G85" i="27" s="1"/>
  <c r="H85" i="27" s="1"/>
  <c r="C85" i="27"/>
  <c r="F84" i="27"/>
  <c r="G84" i="27" s="1"/>
  <c r="H84" i="27" s="1"/>
  <c r="C84" i="27"/>
  <c r="G83" i="27"/>
  <c r="H83" i="27" s="1"/>
  <c r="F83" i="27"/>
  <c r="C83" i="27"/>
  <c r="G82" i="27"/>
  <c r="H82" i="27" s="1"/>
  <c r="F82" i="27"/>
  <c r="C82" i="27"/>
  <c r="F81" i="27"/>
  <c r="G81" i="27" s="1"/>
  <c r="H81" i="27" s="1"/>
  <c r="C81" i="27"/>
  <c r="F80" i="27"/>
  <c r="G80" i="27" s="1"/>
  <c r="H80" i="27" s="1"/>
  <c r="C80" i="27"/>
  <c r="G79" i="27"/>
  <c r="H79" i="27" s="1"/>
  <c r="F79" i="27"/>
  <c r="C79" i="27"/>
  <c r="G78" i="27"/>
  <c r="H78" i="27" s="1"/>
  <c r="F78" i="27"/>
  <c r="C78" i="27"/>
  <c r="F77" i="27"/>
  <c r="G77" i="27" s="1"/>
  <c r="H77" i="27" s="1"/>
  <c r="C77" i="27"/>
  <c r="F76" i="27"/>
  <c r="G76" i="27" s="1"/>
  <c r="H76" i="27" s="1"/>
  <c r="C76" i="27"/>
  <c r="G75" i="27"/>
  <c r="H75" i="27" s="1"/>
  <c r="F75" i="27"/>
  <c r="C75" i="27"/>
  <c r="G74" i="27"/>
  <c r="H74" i="27" s="1"/>
  <c r="F74" i="27"/>
  <c r="C74" i="27"/>
  <c r="F73" i="27"/>
  <c r="G73" i="27" s="1"/>
  <c r="H73" i="27" s="1"/>
  <c r="C73" i="27"/>
  <c r="F72" i="27"/>
  <c r="G72" i="27" s="1"/>
  <c r="H72" i="27" s="1"/>
  <c r="C72" i="27"/>
  <c r="F71" i="27"/>
  <c r="G71" i="27" s="1"/>
  <c r="H71" i="27" s="1"/>
  <c r="C71" i="27"/>
  <c r="G70" i="27"/>
  <c r="H70" i="27" s="1"/>
  <c r="F70" i="27"/>
  <c r="C70" i="27"/>
  <c r="F69" i="27"/>
  <c r="G69" i="27" s="1"/>
  <c r="H69" i="27" s="1"/>
  <c r="C69" i="27"/>
  <c r="F68" i="27"/>
  <c r="G68" i="27" s="1"/>
  <c r="H68" i="27" s="1"/>
  <c r="C68" i="27"/>
  <c r="F67" i="27"/>
  <c r="G67" i="27" s="1"/>
  <c r="H67" i="27" s="1"/>
  <c r="C67" i="27"/>
  <c r="G66" i="27"/>
  <c r="H66" i="27" s="1"/>
  <c r="F66" i="27"/>
  <c r="C66" i="27"/>
  <c r="K61" i="27"/>
  <c r="D61" i="27"/>
  <c r="K62" i="27" s="1"/>
  <c r="G60" i="27"/>
  <c r="H60" i="27" s="1"/>
  <c r="C60" i="27"/>
  <c r="H59" i="27"/>
  <c r="G59" i="27"/>
  <c r="C59" i="27"/>
  <c r="G58" i="27"/>
  <c r="H58" i="27" s="1"/>
  <c r="C58" i="27"/>
  <c r="G57" i="27"/>
  <c r="H57" i="27" s="1"/>
  <c r="C57" i="27"/>
  <c r="G56" i="27"/>
  <c r="H56" i="27" s="1"/>
  <c r="C56" i="27"/>
  <c r="C55" i="27"/>
  <c r="C54" i="27"/>
  <c r="C53" i="27"/>
  <c r="G52" i="27"/>
  <c r="H52" i="27" s="1"/>
  <c r="C52" i="27"/>
  <c r="G51" i="27"/>
  <c r="H51" i="27" s="1"/>
  <c r="C51" i="27"/>
  <c r="G50" i="27"/>
  <c r="H50" i="27" s="1"/>
  <c r="C50" i="27"/>
  <c r="H49" i="27"/>
  <c r="G49" i="27"/>
  <c r="C49" i="27"/>
  <c r="G48" i="27"/>
  <c r="H48" i="27" s="1"/>
  <c r="C48" i="27"/>
  <c r="H47" i="27"/>
  <c r="G47" i="27"/>
  <c r="C47" i="27"/>
  <c r="G46" i="27"/>
  <c r="H46" i="27" s="1"/>
  <c r="C46" i="27"/>
  <c r="H45" i="27"/>
  <c r="G45" i="27"/>
  <c r="C45" i="27"/>
  <c r="H44" i="27"/>
  <c r="G44" i="27"/>
  <c r="C44" i="27"/>
  <c r="G43" i="27"/>
  <c r="H43" i="27" s="1"/>
  <c r="C43" i="27"/>
  <c r="G42" i="27"/>
  <c r="H42" i="27" s="1"/>
  <c r="C42" i="27"/>
  <c r="H41" i="27"/>
  <c r="G41" i="27"/>
  <c r="C41" i="27"/>
  <c r="G40" i="27"/>
  <c r="H40" i="27" s="1"/>
  <c r="C40" i="27"/>
  <c r="G39" i="27"/>
  <c r="H39" i="27" s="1"/>
  <c r="C39" i="27"/>
  <c r="G38" i="27"/>
  <c r="H38" i="27" s="1"/>
  <c r="C38" i="27"/>
  <c r="G37" i="27"/>
  <c r="H37" i="27" s="1"/>
  <c r="C37" i="27"/>
  <c r="G36" i="27"/>
  <c r="H36" i="27" s="1"/>
  <c r="C36" i="27"/>
  <c r="K30" i="27"/>
  <c r="D30" i="27"/>
  <c r="K31" i="27" s="1"/>
  <c r="F29" i="27"/>
  <c r="G29" i="27" s="1"/>
  <c r="H29" i="27" s="1"/>
  <c r="C29" i="27"/>
  <c r="F28" i="27"/>
  <c r="G28" i="27" s="1"/>
  <c r="H28" i="27" s="1"/>
  <c r="C28" i="27"/>
  <c r="F27" i="27"/>
  <c r="G27" i="27" s="1"/>
  <c r="H27" i="27" s="1"/>
  <c r="C27" i="27"/>
  <c r="F26" i="27"/>
  <c r="G26" i="27" s="1"/>
  <c r="H26" i="27" s="1"/>
  <c r="C26" i="27"/>
  <c r="F25" i="27"/>
  <c r="G25" i="27" s="1"/>
  <c r="H25" i="27" s="1"/>
  <c r="C25" i="27"/>
  <c r="F24" i="27"/>
  <c r="G24" i="27" s="1"/>
  <c r="H24" i="27" s="1"/>
  <c r="C24" i="27"/>
  <c r="F23" i="27"/>
  <c r="G23" i="27" s="1"/>
  <c r="H23" i="27" s="1"/>
  <c r="C23" i="27"/>
  <c r="F22" i="27"/>
  <c r="G22" i="27" s="1"/>
  <c r="H22" i="27" s="1"/>
  <c r="C22" i="27"/>
  <c r="F21" i="27"/>
  <c r="G21" i="27" s="1"/>
  <c r="H21" i="27" s="1"/>
  <c r="C21" i="27"/>
  <c r="F20" i="27"/>
  <c r="G20" i="27" s="1"/>
  <c r="H20" i="27" s="1"/>
  <c r="C20" i="27"/>
  <c r="F19" i="27"/>
  <c r="G19" i="27" s="1"/>
  <c r="H19" i="27" s="1"/>
  <c r="C19" i="27"/>
  <c r="F18" i="27"/>
  <c r="G18" i="27" s="1"/>
  <c r="H18" i="27" s="1"/>
  <c r="C18" i="27"/>
  <c r="F17" i="27"/>
  <c r="G17" i="27" s="1"/>
  <c r="H17" i="27" s="1"/>
  <c r="C17" i="27"/>
  <c r="F16" i="27"/>
  <c r="G16" i="27" s="1"/>
  <c r="H16" i="27" s="1"/>
  <c r="C16" i="27"/>
  <c r="F15" i="27"/>
  <c r="G15" i="27" s="1"/>
  <c r="H15" i="27" s="1"/>
  <c r="C15" i="27"/>
  <c r="F14" i="27"/>
  <c r="G14" i="27" s="1"/>
  <c r="H14" i="27" s="1"/>
  <c r="C14" i="27"/>
  <c r="F13" i="27"/>
  <c r="G13" i="27" s="1"/>
  <c r="H13" i="27" s="1"/>
  <c r="C13" i="27"/>
  <c r="F12" i="27"/>
  <c r="G12" i="27" s="1"/>
  <c r="H12" i="27" s="1"/>
  <c r="C12" i="27"/>
  <c r="F11" i="27"/>
  <c r="G11" i="27" s="1"/>
  <c r="H11" i="27" s="1"/>
  <c r="C11" i="27"/>
  <c r="F10" i="27"/>
  <c r="G10" i="27" s="1"/>
  <c r="H10" i="27" s="1"/>
  <c r="C10" i="27"/>
  <c r="F9" i="27"/>
  <c r="G9" i="27" s="1"/>
  <c r="H9" i="27" s="1"/>
  <c r="C9" i="27"/>
  <c r="F8" i="27"/>
  <c r="G8" i="27" s="1"/>
  <c r="H8" i="27" s="1"/>
  <c r="C8" i="27"/>
  <c r="F7" i="27"/>
  <c r="G7" i="27" s="1"/>
  <c r="H7" i="27" s="1"/>
  <c r="C7" i="27"/>
  <c r="F6" i="27"/>
  <c r="G6" i="27" s="1"/>
  <c r="H6" i="27" s="1"/>
  <c r="C6" i="27"/>
  <c r="F5" i="27"/>
  <c r="G5" i="27" s="1"/>
  <c r="H5" i="27" s="1"/>
  <c r="C5" i="27"/>
  <c r="K153" i="26"/>
  <c r="D153" i="26"/>
  <c r="K154" i="26" s="1"/>
  <c r="F152" i="26"/>
  <c r="G152" i="26" s="1"/>
  <c r="H152" i="26" s="1"/>
  <c r="C152" i="26"/>
  <c r="F151" i="26"/>
  <c r="G151" i="26" s="1"/>
  <c r="H151" i="26" s="1"/>
  <c r="C151" i="26"/>
  <c r="F150" i="26"/>
  <c r="G150" i="26" s="1"/>
  <c r="H150" i="26" s="1"/>
  <c r="C150" i="26"/>
  <c r="F149" i="26"/>
  <c r="G149" i="26" s="1"/>
  <c r="H149" i="26" s="1"/>
  <c r="C149" i="26"/>
  <c r="F148" i="26"/>
  <c r="G148" i="26" s="1"/>
  <c r="H148" i="26" s="1"/>
  <c r="C148" i="26"/>
  <c r="F147" i="26"/>
  <c r="G147" i="26" s="1"/>
  <c r="H147" i="26" s="1"/>
  <c r="C147" i="26"/>
  <c r="F146" i="26"/>
  <c r="G146" i="26" s="1"/>
  <c r="H146" i="26" s="1"/>
  <c r="C146" i="26"/>
  <c r="F145" i="26"/>
  <c r="G145" i="26" s="1"/>
  <c r="H145" i="26" s="1"/>
  <c r="C145" i="26"/>
  <c r="F144" i="26"/>
  <c r="G144" i="26" s="1"/>
  <c r="H144" i="26" s="1"/>
  <c r="C144" i="26"/>
  <c r="F143" i="26"/>
  <c r="G143" i="26" s="1"/>
  <c r="H143" i="26" s="1"/>
  <c r="C143" i="26"/>
  <c r="F142" i="26"/>
  <c r="G142" i="26" s="1"/>
  <c r="H142" i="26" s="1"/>
  <c r="C142" i="26"/>
  <c r="F141" i="26"/>
  <c r="G141" i="26" s="1"/>
  <c r="H141" i="26" s="1"/>
  <c r="C141" i="26"/>
  <c r="F140" i="26"/>
  <c r="G140" i="26" s="1"/>
  <c r="H140" i="26" s="1"/>
  <c r="C140" i="26"/>
  <c r="F139" i="26"/>
  <c r="G139" i="26" s="1"/>
  <c r="H139" i="26" s="1"/>
  <c r="C139" i="26"/>
  <c r="F138" i="26"/>
  <c r="G138" i="26" s="1"/>
  <c r="H138" i="26" s="1"/>
  <c r="C138" i="26"/>
  <c r="F137" i="26"/>
  <c r="G137" i="26" s="1"/>
  <c r="H137" i="26" s="1"/>
  <c r="C137" i="26"/>
  <c r="F136" i="26"/>
  <c r="G136" i="26" s="1"/>
  <c r="H136" i="26" s="1"/>
  <c r="C136" i="26"/>
  <c r="F135" i="26"/>
  <c r="G135" i="26" s="1"/>
  <c r="H135" i="26" s="1"/>
  <c r="C135" i="26"/>
  <c r="F134" i="26"/>
  <c r="G134" i="26" s="1"/>
  <c r="H134" i="26" s="1"/>
  <c r="C134" i="26"/>
  <c r="F133" i="26"/>
  <c r="G133" i="26" s="1"/>
  <c r="H133" i="26" s="1"/>
  <c r="C133" i="26"/>
  <c r="F132" i="26"/>
  <c r="G132" i="26" s="1"/>
  <c r="H132" i="26" s="1"/>
  <c r="C132" i="26"/>
  <c r="F131" i="26"/>
  <c r="G131" i="26" s="1"/>
  <c r="H131" i="26" s="1"/>
  <c r="C131" i="26"/>
  <c r="F130" i="26"/>
  <c r="G130" i="26" s="1"/>
  <c r="H130" i="26" s="1"/>
  <c r="C130" i="26"/>
  <c r="F129" i="26"/>
  <c r="G129" i="26" s="1"/>
  <c r="H129" i="26" s="1"/>
  <c r="C129" i="26"/>
  <c r="F128" i="26"/>
  <c r="G128" i="26" s="1"/>
  <c r="H128" i="26" s="1"/>
  <c r="H153" i="26" s="1"/>
  <c r="C128" i="26"/>
  <c r="K122" i="26"/>
  <c r="D122" i="26"/>
  <c r="K123" i="26" s="1"/>
  <c r="F121" i="26"/>
  <c r="G121" i="26" s="1"/>
  <c r="H121" i="26" s="1"/>
  <c r="C121" i="26"/>
  <c r="F120" i="26"/>
  <c r="G120" i="26" s="1"/>
  <c r="H120" i="26" s="1"/>
  <c r="C120" i="26"/>
  <c r="F119" i="26"/>
  <c r="G119" i="26" s="1"/>
  <c r="H119" i="26" s="1"/>
  <c r="C119" i="26"/>
  <c r="F118" i="26"/>
  <c r="G118" i="26" s="1"/>
  <c r="H118" i="26" s="1"/>
  <c r="C118" i="26"/>
  <c r="F117" i="26"/>
  <c r="G117" i="26" s="1"/>
  <c r="H117" i="26" s="1"/>
  <c r="C117" i="26"/>
  <c r="F116" i="26"/>
  <c r="G116" i="26" s="1"/>
  <c r="H116" i="26" s="1"/>
  <c r="C116" i="26"/>
  <c r="F115" i="26"/>
  <c r="G115" i="26" s="1"/>
  <c r="H115" i="26" s="1"/>
  <c r="C115" i="26"/>
  <c r="F114" i="26"/>
  <c r="G114" i="26" s="1"/>
  <c r="H114" i="26" s="1"/>
  <c r="C114" i="26"/>
  <c r="F113" i="26"/>
  <c r="G113" i="26" s="1"/>
  <c r="H113" i="26" s="1"/>
  <c r="C113" i="26"/>
  <c r="F112" i="26"/>
  <c r="G112" i="26" s="1"/>
  <c r="H112" i="26" s="1"/>
  <c r="C112" i="26"/>
  <c r="F111" i="26"/>
  <c r="G111" i="26" s="1"/>
  <c r="H111" i="26" s="1"/>
  <c r="C111" i="26"/>
  <c r="F110" i="26"/>
  <c r="G110" i="26" s="1"/>
  <c r="H110" i="26" s="1"/>
  <c r="C110" i="26"/>
  <c r="F109" i="26"/>
  <c r="G109" i="26" s="1"/>
  <c r="H109" i="26" s="1"/>
  <c r="C109" i="26"/>
  <c r="F108" i="26"/>
  <c r="G108" i="26" s="1"/>
  <c r="H108" i="26" s="1"/>
  <c r="C108" i="26"/>
  <c r="F107" i="26"/>
  <c r="G107" i="26" s="1"/>
  <c r="H107" i="26" s="1"/>
  <c r="C107" i="26"/>
  <c r="F106" i="26"/>
  <c r="G106" i="26" s="1"/>
  <c r="H106" i="26" s="1"/>
  <c r="C106" i="26"/>
  <c r="F105" i="26"/>
  <c r="G105" i="26" s="1"/>
  <c r="H105" i="26" s="1"/>
  <c r="C105" i="26"/>
  <c r="F104" i="26"/>
  <c r="G104" i="26" s="1"/>
  <c r="H104" i="26" s="1"/>
  <c r="C104" i="26"/>
  <c r="F103" i="26"/>
  <c r="G103" i="26" s="1"/>
  <c r="H103" i="26" s="1"/>
  <c r="C103" i="26"/>
  <c r="F102" i="26"/>
  <c r="G102" i="26" s="1"/>
  <c r="H102" i="26" s="1"/>
  <c r="C102" i="26"/>
  <c r="F101" i="26"/>
  <c r="G101" i="26" s="1"/>
  <c r="H101" i="26" s="1"/>
  <c r="C101" i="26"/>
  <c r="F100" i="26"/>
  <c r="G100" i="26" s="1"/>
  <c r="H100" i="26" s="1"/>
  <c r="C100" i="26"/>
  <c r="F99" i="26"/>
  <c r="G99" i="26" s="1"/>
  <c r="H99" i="26" s="1"/>
  <c r="C99" i="26"/>
  <c r="F98" i="26"/>
  <c r="G98" i="26" s="1"/>
  <c r="H98" i="26" s="1"/>
  <c r="C98" i="26"/>
  <c r="F97" i="26"/>
  <c r="G97" i="26" s="1"/>
  <c r="H97" i="26" s="1"/>
  <c r="H122" i="26" s="1"/>
  <c r="C97" i="26"/>
  <c r="K91" i="26"/>
  <c r="D91" i="26"/>
  <c r="K92" i="26" s="1"/>
  <c r="F90" i="26"/>
  <c r="G90" i="26" s="1"/>
  <c r="H90" i="26" s="1"/>
  <c r="C90" i="26"/>
  <c r="F89" i="26"/>
  <c r="G89" i="26" s="1"/>
  <c r="H89" i="26" s="1"/>
  <c r="C89" i="26"/>
  <c r="F88" i="26"/>
  <c r="G88" i="26" s="1"/>
  <c r="H88" i="26" s="1"/>
  <c r="C88" i="26"/>
  <c r="F87" i="26"/>
  <c r="G87" i="26" s="1"/>
  <c r="H87" i="26" s="1"/>
  <c r="C87" i="26"/>
  <c r="F86" i="26"/>
  <c r="G86" i="26" s="1"/>
  <c r="H86" i="26" s="1"/>
  <c r="C86" i="26"/>
  <c r="F85" i="26"/>
  <c r="G85" i="26" s="1"/>
  <c r="H85" i="26" s="1"/>
  <c r="C85" i="26"/>
  <c r="F84" i="26"/>
  <c r="G84" i="26" s="1"/>
  <c r="H84" i="26" s="1"/>
  <c r="C84" i="26"/>
  <c r="F83" i="26"/>
  <c r="G83" i="26" s="1"/>
  <c r="H83" i="26" s="1"/>
  <c r="C83" i="26"/>
  <c r="F82" i="26"/>
  <c r="G82" i="26" s="1"/>
  <c r="H82" i="26" s="1"/>
  <c r="C82" i="26"/>
  <c r="F81" i="26"/>
  <c r="G81" i="26" s="1"/>
  <c r="H81" i="26" s="1"/>
  <c r="C81" i="26"/>
  <c r="F80" i="26"/>
  <c r="G80" i="26" s="1"/>
  <c r="H80" i="26" s="1"/>
  <c r="C80" i="26"/>
  <c r="F79" i="26"/>
  <c r="G79" i="26" s="1"/>
  <c r="H79" i="26" s="1"/>
  <c r="C79" i="26"/>
  <c r="F78" i="26"/>
  <c r="G78" i="26" s="1"/>
  <c r="H78" i="26" s="1"/>
  <c r="C78" i="26"/>
  <c r="F77" i="26"/>
  <c r="G77" i="26" s="1"/>
  <c r="H77" i="26" s="1"/>
  <c r="C77" i="26"/>
  <c r="F76" i="26"/>
  <c r="G76" i="26" s="1"/>
  <c r="H76" i="26" s="1"/>
  <c r="C76" i="26"/>
  <c r="F75" i="26"/>
  <c r="G75" i="26" s="1"/>
  <c r="H75" i="26" s="1"/>
  <c r="C75" i="26"/>
  <c r="F74" i="26"/>
  <c r="G74" i="26" s="1"/>
  <c r="H74" i="26" s="1"/>
  <c r="C74" i="26"/>
  <c r="F73" i="26"/>
  <c r="G73" i="26" s="1"/>
  <c r="H73" i="26" s="1"/>
  <c r="C73" i="26"/>
  <c r="F72" i="26"/>
  <c r="G72" i="26" s="1"/>
  <c r="H72" i="26" s="1"/>
  <c r="C72" i="26"/>
  <c r="F71" i="26"/>
  <c r="G71" i="26" s="1"/>
  <c r="H71" i="26" s="1"/>
  <c r="C71" i="26"/>
  <c r="F70" i="26"/>
  <c r="G70" i="26" s="1"/>
  <c r="H70" i="26" s="1"/>
  <c r="C70" i="26"/>
  <c r="F69" i="26"/>
  <c r="G69" i="26" s="1"/>
  <c r="H69" i="26" s="1"/>
  <c r="C69" i="26"/>
  <c r="F68" i="26"/>
  <c r="G68" i="26" s="1"/>
  <c r="H68" i="26" s="1"/>
  <c r="C68" i="26"/>
  <c r="F67" i="26"/>
  <c r="G67" i="26" s="1"/>
  <c r="H67" i="26" s="1"/>
  <c r="H91" i="26" s="1"/>
  <c r="C67" i="26"/>
  <c r="F66" i="26"/>
  <c r="G66" i="26" s="1"/>
  <c r="H66" i="26" s="1"/>
  <c r="C66" i="26"/>
  <c r="K61" i="26"/>
  <c r="D61" i="26"/>
  <c r="K62" i="26" s="1"/>
  <c r="H60" i="26"/>
  <c r="G60" i="26"/>
  <c r="C60" i="26"/>
  <c r="H59" i="26"/>
  <c r="G59" i="26"/>
  <c r="C59" i="26"/>
  <c r="H58" i="26"/>
  <c r="G58" i="26"/>
  <c r="C58" i="26"/>
  <c r="G57" i="26"/>
  <c r="H57" i="26" s="1"/>
  <c r="C57" i="26"/>
  <c r="H56" i="26"/>
  <c r="G56" i="26"/>
  <c r="C56" i="26"/>
  <c r="C55" i="26"/>
  <c r="C54" i="26"/>
  <c r="C53" i="26"/>
  <c r="G52" i="26"/>
  <c r="H52" i="26" s="1"/>
  <c r="C52" i="26"/>
  <c r="G51" i="26"/>
  <c r="H51" i="26" s="1"/>
  <c r="C51" i="26"/>
  <c r="H50" i="26"/>
  <c r="G50" i="26"/>
  <c r="C50" i="26"/>
  <c r="G49" i="26"/>
  <c r="H49" i="26" s="1"/>
  <c r="C49" i="26"/>
  <c r="G48" i="26"/>
  <c r="H48" i="26" s="1"/>
  <c r="C48" i="26"/>
  <c r="G47" i="26"/>
  <c r="H47" i="26" s="1"/>
  <c r="C47" i="26"/>
  <c r="H46" i="26"/>
  <c r="G46" i="26"/>
  <c r="C46" i="26"/>
  <c r="G45" i="26"/>
  <c r="H45" i="26" s="1"/>
  <c r="C45" i="26"/>
  <c r="G44" i="26"/>
  <c r="H44" i="26" s="1"/>
  <c r="C44" i="26"/>
  <c r="G43" i="26"/>
  <c r="H43" i="26" s="1"/>
  <c r="C43" i="26"/>
  <c r="H42" i="26"/>
  <c r="G42" i="26"/>
  <c r="C42" i="26"/>
  <c r="G41" i="26"/>
  <c r="H41" i="26" s="1"/>
  <c r="C41" i="26"/>
  <c r="H40" i="26"/>
  <c r="G40" i="26"/>
  <c r="C40" i="26"/>
  <c r="G39" i="26"/>
  <c r="H39" i="26" s="1"/>
  <c r="C39" i="26"/>
  <c r="H38" i="26"/>
  <c r="G38" i="26"/>
  <c r="C38" i="26"/>
  <c r="H37" i="26"/>
  <c r="G37" i="26"/>
  <c r="C37" i="26"/>
  <c r="G36" i="26"/>
  <c r="H36" i="26" s="1"/>
  <c r="C36" i="26"/>
  <c r="K30" i="26"/>
  <c r="D30" i="26"/>
  <c r="K31" i="26" s="1"/>
  <c r="F29" i="26"/>
  <c r="G29" i="26" s="1"/>
  <c r="H29" i="26" s="1"/>
  <c r="C29" i="26"/>
  <c r="G28" i="26"/>
  <c r="H28" i="26" s="1"/>
  <c r="F28" i="26"/>
  <c r="C28" i="26"/>
  <c r="F27" i="26"/>
  <c r="G27" i="26" s="1"/>
  <c r="H27" i="26" s="1"/>
  <c r="C27" i="26"/>
  <c r="F26" i="26"/>
  <c r="G26" i="26" s="1"/>
  <c r="H26" i="26" s="1"/>
  <c r="C26" i="26"/>
  <c r="F25" i="26"/>
  <c r="G25" i="26" s="1"/>
  <c r="H25" i="26" s="1"/>
  <c r="C25" i="26"/>
  <c r="F24" i="26"/>
  <c r="G24" i="26" s="1"/>
  <c r="H24" i="26" s="1"/>
  <c r="C24" i="26"/>
  <c r="F23" i="26"/>
  <c r="G23" i="26" s="1"/>
  <c r="H23" i="26" s="1"/>
  <c r="C23" i="26"/>
  <c r="F22" i="26"/>
  <c r="G22" i="26" s="1"/>
  <c r="H22" i="26" s="1"/>
  <c r="C22" i="26"/>
  <c r="F21" i="26"/>
  <c r="G21" i="26" s="1"/>
  <c r="H21" i="26" s="1"/>
  <c r="C21" i="26"/>
  <c r="F20" i="26"/>
  <c r="G20" i="26" s="1"/>
  <c r="H20" i="26" s="1"/>
  <c r="C20" i="26"/>
  <c r="F19" i="26"/>
  <c r="G19" i="26" s="1"/>
  <c r="H19" i="26" s="1"/>
  <c r="C19" i="26"/>
  <c r="F18" i="26"/>
  <c r="G18" i="26" s="1"/>
  <c r="H18" i="26" s="1"/>
  <c r="C18" i="26"/>
  <c r="F17" i="26"/>
  <c r="G17" i="26" s="1"/>
  <c r="H17" i="26" s="1"/>
  <c r="C17" i="26"/>
  <c r="F16" i="26"/>
  <c r="G16" i="26" s="1"/>
  <c r="H16" i="26" s="1"/>
  <c r="C16" i="26"/>
  <c r="F15" i="26"/>
  <c r="G15" i="26" s="1"/>
  <c r="H15" i="26" s="1"/>
  <c r="C15" i="26"/>
  <c r="F14" i="26"/>
  <c r="G14" i="26" s="1"/>
  <c r="H14" i="26" s="1"/>
  <c r="C14" i="26"/>
  <c r="F13" i="26"/>
  <c r="G13" i="26" s="1"/>
  <c r="H13" i="26" s="1"/>
  <c r="C13" i="26"/>
  <c r="F12" i="26"/>
  <c r="G12" i="26" s="1"/>
  <c r="H12" i="26" s="1"/>
  <c r="C12" i="26"/>
  <c r="F11" i="26"/>
  <c r="G11" i="26" s="1"/>
  <c r="H11" i="26" s="1"/>
  <c r="C11" i="26"/>
  <c r="F10" i="26"/>
  <c r="G10" i="26" s="1"/>
  <c r="H10" i="26" s="1"/>
  <c r="C10" i="26"/>
  <c r="F9" i="26"/>
  <c r="G9" i="26" s="1"/>
  <c r="H9" i="26" s="1"/>
  <c r="C9" i="26"/>
  <c r="F8" i="26"/>
  <c r="G8" i="26" s="1"/>
  <c r="H8" i="26" s="1"/>
  <c r="C8" i="26"/>
  <c r="F7" i="26"/>
  <c r="G7" i="26" s="1"/>
  <c r="H7" i="26" s="1"/>
  <c r="C7" i="26"/>
  <c r="F6" i="26"/>
  <c r="G6" i="26" s="1"/>
  <c r="H6" i="26" s="1"/>
  <c r="C6" i="26"/>
  <c r="F5" i="26"/>
  <c r="G5" i="26" s="1"/>
  <c r="H5" i="26" s="1"/>
  <c r="H30" i="26" s="1"/>
  <c r="C5" i="26"/>
  <c r="K153" i="25"/>
  <c r="D153" i="25"/>
  <c r="K154" i="25" s="1"/>
  <c r="F152" i="25"/>
  <c r="G152" i="25" s="1"/>
  <c r="H152" i="25" s="1"/>
  <c r="C152" i="25"/>
  <c r="F151" i="25"/>
  <c r="G151" i="25" s="1"/>
  <c r="H151" i="25" s="1"/>
  <c r="C151" i="25"/>
  <c r="F150" i="25"/>
  <c r="G150" i="25" s="1"/>
  <c r="H150" i="25" s="1"/>
  <c r="C150" i="25"/>
  <c r="F149" i="25"/>
  <c r="G149" i="25" s="1"/>
  <c r="H149" i="25" s="1"/>
  <c r="C149" i="25"/>
  <c r="F148" i="25"/>
  <c r="G148" i="25" s="1"/>
  <c r="H148" i="25" s="1"/>
  <c r="C148" i="25"/>
  <c r="F147" i="25"/>
  <c r="G147" i="25" s="1"/>
  <c r="H147" i="25" s="1"/>
  <c r="C147" i="25"/>
  <c r="F146" i="25"/>
  <c r="G146" i="25" s="1"/>
  <c r="H146" i="25" s="1"/>
  <c r="C146" i="25"/>
  <c r="F145" i="25"/>
  <c r="G145" i="25" s="1"/>
  <c r="H145" i="25" s="1"/>
  <c r="C145" i="25"/>
  <c r="F144" i="25"/>
  <c r="G144" i="25" s="1"/>
  <c r="H144" i="25" s="1"/>
  <c r="C144" i="25"/>
  <c r="F143" i="25"/>
  <c r="G143" i="25" s="1"/>
  <c r="H143" i="25" s="1"/>
  <c r="C143" i="25"/>
  <c r="F142" i="25"/>
  <c r="G142" i="25" s="1"/>
  <c r="H142" i="25" s="1"/>
  <c r="C142" i="25"/>
  <c r="F141" i="25"/>
  <c r="G141" i="25" s="1"/>
  <c r="H141" i="25" s="1"/>
  <c r="C141" i="25"/>
  <c r="F140" i="25"/>
  <c r="G140" i="25" s="1"/>
  <c r="H140" i="25" s="1"/>
  <c r="C140" i="25"/>
  <c r="F139" i="25"/>
  <c r="G139" i="25" s="1"/>
  <c r="H139" i="25" s="1"/>
  <c r="C139" i="25"/>
  <c r="F138" i="25"/>
  <c r="G138" i="25" s="1"/>
  <c r="H138" i="25" s="1"/>
  <c r="C138" i="25"/>
  <c r="F137" i="25"/>
  <c r="G137" i="25" s="1"/>
  <c r="H137" i="25" s="1"/>
  <c r="C137" i="25"/>
  <c r="F136" i="25"/>
  <c r="G136" i="25" s="1"/>
  <c r="H136" i="25" s="1"/>
  <c r="C136" i="25"/>
  <c r="F135" i="25"/>
  <c r="G135" i="25" s="1"/>
  <c r="H135" i="25" s="1"/>
  <c r="C135" i="25"/>
  <c r="F134" i="25"/>
  <c r="G134" i="25" s="1"/>
  <c r="H134" i="25" s="1"/>
  <c r="C134" i="25"/>
  <c r="F133" i="25"/>
  <c r="G133" i="25" s="1"/>
  <c r="H133" i="25" s="1"/>
  <c r="C133" i="25"/>
  <c r="F132" i="25"/>
  <c r="G132" i="25" s="1"/>
  <c r="H132" i="25" s="1"/>
  <c r="C132" i="25"/>
  <c r="F131" i="25"/>
  <c r="G131" i="25" s="1"/>
  <c r="H131" i="25" s="1"/>
  <c r="C131" i="25"/>
  <c r="F130" i="25"/>
  <c r="G130" i="25" s="1"/>
  <c r="H130" i="25" s="1"/>
  <c r="C130" i="25"/>
  <c r="F129" i="25"/>
  <c r="G129" i="25" s="1"/>
  <c r="H129" i="25" s="1"/>
  <c r="C129" i="25"/>
  <c r="F128" i="25"/>
  <c r="G128" i="25" s="1"/>
  <c r="H128" i="25" s="1"/>
  <c r="H153" i="25" s="1"/>
  <c r="C128" i="25"/>
  <c r="K122" i="25"/>
  <c r="D122" i="25"/>
  <c r="K123" i="25" s="1"/>
  <c r="F121" i="25"/>
  <c r="G121" i="25" s="1"/>
  <c r="H121" i="25" s="1"/>
  <c r="C121" i="25"/>
  <c r="F120" i="25"/>
  <c r="G120" i="25" s="1"/>
  <c r="H120" i="25" s="1"/>
  <c r="C120" i="25"/>
  <c r="F119" i="25"/>
  <c r="G119" i="25" s="1"/>
  <c r="H119" i="25" s="1"/>
  <c r="C119" i="25"/>
  <c r="F118" i="25"/>
  <c r="G118" i="25" s="1"/>
  <c r="H118" i="25" s="1"/>
  <c r="C118" i="25"/>
  <c r="F117" i="25"/>
  <c r="G117" i="25" s="1"/>
  <c r="H117" i="25" s="1"/>
  <c r="C117" i="25"/>
  <c r="F116" i="25"/>
  <c r="G116" i="25" s="1"/>
  <c r="H116" i="25" s="1"/>
  <c r="C116" i="25"/>
  <c r="F115" i="25"/>
  <c r="G115" i="25" s="1"/>
  <c r="H115" i="25" s="1"/>
  <c r="C115" i="25"/>
  <c r="F114" i="25"/>
  <c r="G114" i="25" s="1"/>
  <c r="H114" i="25" s="1"/>
  <c r="C114" i="25"/>
  <c r="F113" i="25"/>
  <c r="G113" i="25" s="1"/>
  <c r="H113" i="25" s="1"/>
  <c r="C113" i="25"/>
  <c r="F112" i="25"/>
  <c r="G112" i="25" s="1"/>
  <c r="H112" i="25" s="1"/>
  <c r="C112" i="25"/>
  <c r="F111" i="25"/>
  <c r="G111" i="25" s="1"/>
  <c r="H111" i="25" s="1"/>
  <c r="C111" i="25"/>
  <c r="F110" i="25"/>
  <c r="G110" i="25" s="1"/>
  <c r="H110" i="25" s="1"/>
  <c r="C110" i="25"/>
  <c r="F109" i="25"/>
  <c r="G109" i="25" s="1"/>
  <c r="H109" i="25" s="1"/>
  <c r="C109" i="25"/>
  <c r="F108" i="25"/>
  <c r="G108" i="25" s="1"/>
  <c r="H108" i="25" s="1"/>
  <c r="C108" i="25"/>
  <c r="F107" i="25"/>
  <c r="G107" i="25" s="1"/>
  <c r="H107" i="25" s="1"/>
  <c r="C107" i="25"/>
  <c r="F106" i="25"/>
  <c r="G106" i="25" s="1"/>
  <c r="H106" i="25" s="1"/>
  <c r="C106" i="25"/>
  <c r="F105" i="25"/>
  <c r="G105" i="25" s="1"/>
  <c r="H105" i="25" s="1"/>
  <c r="C105" i="25"/>
  <c r="F104" i="25"/>
  <c r="G104" i="25" s="1"/>
  <c r="H104" i="25" s="1"/>
  <c r="C104" i="25"/>
  <c r="F103" i="25"/>
  <c r="G103" i="25" s="1"/>
  <c r="H103" i="25" s="1"/>
  <c r="C103" i="25"/>
  <c r="F102" i="25"/>
  <c r="G102" i="25" s="1"/>
  <c r="H102" i="25" s="1"/>
  <c r="C102" i="25"/>
  <c r="F101" i="25"/>
  <c r="G101" i="25" s="1"/>
  <c r="H101" i="25" s="1"/>
  <c r="C101" i="25"/>
  <c r="F100" i="25"/>
  <c r="G100" i="25" s="1"/>
  <c r="H100" i="25" s="1"/>
  <c r="C100" i="25"/>
  <c r="F99" i="25"/>
  <c r="G99" i="25" s="1"/>
  <c r="H99" i="25" s="1"/>
  <c r="C99" i="25"/>
  <c r="F98" i="25"/>
  <c r="G98" i="25" s="1"/>
  <c r="H98" i="25" s="1"/>
  <c r="C98" i="25"/>
  <c r="F97" i="25"/>
  <c r="G97" i="25" s="1"/>
  <c r="H97" i="25" s="1"/>
  <c r="H122" i="25" s="1"/>
  <c r="C97" i="25"/>
  <c r="K91" i="25"/>
  <c r="D91" i="25"/>
  <c r="K92" i="25" s="1"/>
  <c r="F90" i="25"/>
  <c r="G90" i="25" s="1"/>
  <c r="H90" i="25" s="1"/>
  <c r="C90" i="25"/>
  <c r="F89" i="25"/>
  <c r="G89" i="25" s="1"/>
  <c r="H89" i="25" s="1"/>
  <c r="C89" i="25"/>
  <c r="F88" i="25"/>
  <c r="G88" i="25" s="1"/>
  <c r="H88" i="25" s="1"/>
  <c r="C88" i="25"/>
  <c r="F87" i="25"/>
  <c r="G87" i="25" s="1"/>
  <c r="H87" i="25" s="1"/>
  <c r="C87" i="25"/>
  <c r="F86" i="25"/>
  <c r="G86" i="25" s="1"/>
  <c r="H86" i="25" s="1"/>
  <c r="C86" i="25"/>
  <c r="F85" i="25"/>
  <c r="G85" i="25" s="1"/>
  <c r="H85" i="25" s="1"/>
  <c r="C85" i="25"/>
  <c r="F84" i="25"/>
  <c r="G84" i="25" s="1"/>
  <c r="H84" i="25" s="1"/>
  <c r="C84" i="25"/>
  <c r="F83" i="25"/>
  <c r="G83" i="25" s="1"/>
  <c r="H83" i="25" s="1"/>
  <c r="C83" i="25"/>
  <c r="F82" i="25"/>
  <c r="G82" i="25" s="1"/>
  <c r="H82" i="25" s="1"/>
  <c r="C82" i="25"/>
  <c r="F81" i="25"/>
  <c r="G81" i="25" s="1"/>
  <c r="H81" i="25" s="1"/>
  <c r="C81" i="25"/>
  <c r="F80" i="25"/>
  <c r="G80" i="25" s="1"/>
  <c r="H80" i="25" s="1"/>
  <c r="C80" i="25"/>
  <c r="F79" i="25"/>
  <c r="G79" i="25" s="1"/>
  <c r="H79" i="25" s="1"/>
  <c r="C79" i="25"/>
  <c r="F78" i="25"/>
  <c r="G78" i="25" s="1"/>
  <c r="H78" i="25" s="1"/>
  <c r="C78" i="25"/>
  <c r="F77" i="25"/>
  <c r="G77" i="25" s="1"/>
  <c r="H77" i="25" s="1"/>
  <c r="C77" i="25"/>
  <c r="F76" i="25"/>
  <c r="G76" i="25" s="1"/>
  <c r="H76" i="25" s="1"/>
  <c r="C76" i="25"/>
  <c r="F75" i="25"/>
  <c r="G75" i="25" s="1"/>
  <c r="H75" i="25" s="1"/>
  <c r="C75" i="25"/>
  <c r="F74" i="25"/>
  <c r="G74" i="25" s="1"/>
  <c r="H74" i="25" s="1"/>
  <c r="C74" i="25"/>
  <c r="F73" i="25"/>
  <c r="G73" i="25" s="1"/>
  <c r="H73" i="25" s="1"/>
  <c r="C73" i="25"/>
  <c r="F72" i="25"/>
  <c r="G72" i="25" s="1"/>
  <c r="H72" i="25" s="1"/>
  <c r="C72" i="25"/>
  <c r="F71" i="25"/>
  <c r="G71" i="25" s="1"/>
  <c r="H71" i="25" s="1"/>
  <c r="C71" i="25"/>
  <c r="F70" i="25"/>
  <c r="G70" i="25" s="1"/>
  <c r="H70" i="25" s="1"/>
  <c r="C70" i="25"/>
  <c r="F69" i="25"/>
  <c r="G69" i="25" s="1"/>
  <c r="H69" i="25" s="1"/>
  <c r="C69" i="25"/>
  <c r="F68" i="25"/>
  <c r="G68" i="25" s="1"/>
  <c r="H68" i="25" s="1"/>
  <c r="C68" i="25"/>
  <c r="F67" i="25"/>
  <c r="G67" i="25" s="1"/>
  <c r="H67" i="25" s="1"/>
  <c r="C67" i="25"/>
  <c r="F66" i="25"/>
  <c r="G66" i="25" s="1"/>
  <c r="H66" i="25" s="1"/>
  <c r="H91" i="25" s="1"/>
  <c r="C66" i="25"/>
  <c r="K61" i="25"/>
  <c r="D61" i="25"/>
  <c r="K62" i="25" s="1"/>
  <c r="G60" i="25"/>
  <c r="H60" i="25" s="1"/>
  <c r="C60" i="25"/>
  <c r="H59" i="25"/>
  <c r="G59" i="25"/>
  <c r="C59" i="25"/>
  <c r="G58" i="25"/>
  <c r="H58" i="25" s="1"/>
  <c r="C58" i="25"/>
  <c r="G57" i="25"/>
  <c r="H57" i="25" s="1"/>
  <c r="C57" i="25"/>
  <c r="G56" i="25"/>
  <c r="H56" i="25" s="1"/>
  <c r="C56" i="25"/>
  <c r="C55" i="25"/>
  <c r="C54" i="25"/>
  <c r="C53" i="25"/>
  <c r="G52" i="25"/>
  <c r="H52" i="25" s="1"/>
  <c r="C52" i="25"/>
  <c r="G51" i="25"/>
  <c r="H51" i="25" s="1"/>
  <c r="C51" i="25"/>
  <c r="G50" i="25"/>
  <c r="H50" i="25" s="1"/>
  <c r="C50" i="25"/>
  <c r="H49" i="25"/>
  <c r="G49" i="25"/>
  <c r="C49" i="25"/>
  <c r="G48" i="25"/>
  <c r="H48" i="25" s="1"/>
  <c r="C48" i="25"/>
  <c r="G47" i="25"/>
  <c r="H47" i="25" s="1"/>
  <c r="C47" i="25"/>
  <c r="H46" i="25"/>
  <c r="G46" i="25"/>
  <c r="C46" i="25"/>
  <c r="H45" i="25"/>
  <c r="G45" i="25"/>
  <c r="C45" i="25"/>
  <c r="H44" i="25"/>
  <c r="G44" i="25"/>
  <c r="C44" i="25"/>
  <c r="G43" i="25"/>
  <c r="H43" i="25" s="1"/>
  <c r="C43" i="25"/>
  <c r="H42" i="25"/>
  <c r="G42" i="25"/>
  <c r="C42" i="25"/>
  <c r="H41" i="25"/>
  <c r="G41" i="25"/>
  <c r="C41" i="25"/>
  <c r="G40" i="25"/>
  <c r="H40" i="25" s="1"/>
  <c r="C40" i="25"/>
  <c r="G39" i="25"/>
  <c r="H39" i="25" s="1"/>
  <c r="C39" i="25"/>
  <c r="H38" i="25"/>
  <c r="G38" i="25"/>
  <c r="C38" i="25"/>
  <c r="G37" i="25"/>
  <c r="H37" i="25" s="1"/>
  <c r="C37" i="25"/>
  <c r="H36" i="25"/>
  <c r="G36" i="25"/>
  <c r="C36" i="25"/>
  <c r="K30" i="25"/>
  <c r="D30" i="25"/>
  <c r="K31" i="25" s="1"/>
  <c r="G29" i="25"/>
  <c r="H29" i="25" s="1"/>
  <c r="F29" i="25"/>
  <c r="C29" i="25"/>
  <c r="F28" i="25"/>
  <c r="G28" i="25" s="1"/>
  <c r="H28" i="25" s="1"/>
  <c r="C28" i="25"/>
  <c r="G27" i="25"/>
  <c r="H27" i="25" s="1"/>
  <c r="F27" i="25"/>
  <c r="C27" i="25"/>
  <c r="F26" i="25"/>
  <c r="G26" i="25" s="1"/>
  <c r="H26" i="25" s="1"/>
  <c r="C26" i="25"/>
  <c r="F25" i="25"/>
  <c r="G25" i="25" s="1"/>
  <c r="H25" i="25" s="1"/>
  <c r="C25" i="25"/>
  <c r="F24" i="25"/>
  <c r="G24" i="25" s="1"/>
  <c r="H24" i="25" s="1"/>
  <c r="C24" i="25"/>
  <c r="F23" i="25"/>
  <c r="G23" i="25" s="1"/>
  <c r="H23" i="25" s="1"/>
  <c r="C23" i="25"/>
  <c r="F22" i="25"/>
  <c r="G22" i="25" s="1"/>
  <c r="H22" i="25" s="1"/>
  <c r="C22" i="25"/>
  <c r="F21" i="25"/>
  <c r="G21" i="25" s="1"/>
  <c r="H21" i="25" s="1"/>
  <c r="C21" i="25"/>
  <c r="F20" i="25"/>
  <c r="G20" i="25" s="1"/>
  <c r="H20" i="25" s="1"/>
  <c r="C20" i="25"/>
  <c r="F19" i="25"/>
  <c r="G19" i="25" s="1"/>
  <c r="H19" i="25" s="1"/>
  <c r="C19" i="25"/>
  <c r="F18" i="25"/>
  <c r="G18" i="25" s="1"/>
  <c r="H18" i="25" s="1"/>
  <c r="C18" i="25"/>
  <c r="F17" i="25"/>
  <c r="G17" i="25" s="1"/>
  <c r="H17" i="25" s="1"/>
  <c r="C17" i="25"/>
  <c r="F16" i="25"/>
  <c r="G16" i="25" s="1"/>
  <c r="H16" i="25" s="1"/>
  <c r="C16" i="25"/>
  <c r="F15" i="25"/>
  <c r="G15" i="25" s="1"/>
  <c r="H15" i="25" s="1"/>
  <c r="C15" i="25"/>
  <c r="F14" i="25"/>
  <c r="G14" i="25" s="1"/>
  <c r="H14" i="25" s="1"/>
  <c r="C14" i="25"/>
  <c r="F13" i="25"/>
  <c r="G13" i="25" s="1"/>
  <c r="H13" i="25" s="1"/>
  <c r="C13" i="25"/>
  <c r="F12" i="25"/>
  <c r="G12" i="25" s="1"/>
  <c r="H12" i="25" s="1"/>
  <c r="C12" i="25"/>
  <c r="F11" i="25"/>
  <c r="G11" i="25" s="1"/>
  <c r="H11" i="25" s="1"/>
  <c r="C11" i="25"/>
  <c r="F10" i="25"/>
  <c r="G10" i="25" s="1"/>
  <c r="H10" i="25" s="1"/>
  <c r="C10" i="25"/>
  <c r="F9" i="25"/>
  <c r="G9" i="25" s="1"/>
  <c r="H9" i="25" s="1"/>
  <c r="C9" i="25"/>
  <c r="F8" i="25"/>
  <c r="G8" i="25" s="1"/>
  <c r="H8" i="25" s="1"/>
  <c r="C8" i="25"/>
  <c r="F7" i="25"/>
  <c r="G7" i="25" s="1"/>
  <c r="H7" i="25" s="1"/>
  <c r="C7" i="25"/>
  <c r="F6" i="25"/>
  <c r="G6" i="25" s="1"/>
  <c r="H6" i="25" s="1"/>
  <c r="C6" i="25"/>
  <c r="F5" i="25"/>
  <c r="G5" i="25" s="1"/>
  <c r="H5" i="25" s="1"/>
  <c r="C5" i="25"/>
  <c r="K153" i="24"/>
  <c r="D153" i="24"/>
  <c r="K154" i="24" s="1"/>
  <c r="F152" i="24"/>
  <c r="G152" i="24" s="1"/>
  <c r="H152" i="24" s="1"/>
  <c r="C152" i="24"/>
  <c r="F151" i="24"/>
  <c r="G151" i="24" s="1"/>
  <c r="H151" i="24" s="1"/>
  <c r="C151" i="24"/>
  <c r="F150" i="24"/>
  <c r="G150" i="24" s="1"/>
  <c r="H150" i="24" s="1"/>
  <c r="C150" i="24"/>
  <c r="F149" i="24"/>
  <c r="G149" i="24" s="1"/>
  <c r="H149" i="24" s="1"/>
  <c r="C149" i="24"/>
  <c r="F148" i="24"/>
  <c r="G148" i="24" s="1"/>
  <c r="H148" i="24" s="1"/>
  <c r="C148" i="24"/>
  <c r="F147" i="24"/>
  <c r="G147" i="24" s="1"/>
  <c r="H147" i="24" s="1"/>
  <c r="C147" i="24"/>
  <c r="F146" i="24"/>
  <c r="G146" i="24" s="1"/>
  <c r="H146" i="24" s="1"/>
  <c r="C146" i="24"/>
  <c r="F145" i="24"/>
  <c r="G145" i="24" s="1"/>
  <c r="H145" i="24" s="1"/>
  <c r="C145" i="24"/>
  <c r="F144" i="24"/>
  <c r="G144" i="24" s="1"/>
  <c r="H144" i="24" s="1"/>
  <c r="C144" i="24"/>
  <c r="F143" i="24"/>
  <c r="G143" i="24" s="1"/>
  <c r="H143" i="24" s="1"/>
  <c r="C143" i="24"/>
  <c r="F142" i="24"/>
  <c r="G142" i="24" s="1"/>
  <c r="H142" i="24" s="1"/>
  <c r="C142" i="24"/>
  <c r="F141" i="24"/>
  <c r="G141" i="24" s="1"/>
  <c r="H141" i="24" s="1"/>
  <c r="C141" i="24"/>
  <c r="F140" i="24"/>
  <c r="G140" i="24" s="1"/>
  <c r="H140" i="24" s="1"/>
  <c r="C140" i="24"/>
  <c r="F139" i="24"/>
  <c r="G139" i="24" s="1"/>
  <c r="H139" i="24" s="1"/>
  <c r="C139" i="24"/>
  <c r="F138" i="24"/>
  <c r="G138" i="24" s="1"/>
  <c r="H138" i="24" s="1"/>
  <c r="C138" i="24"/>
  <c r="F137" i="24"/>
  <c r="G137" i="24" s="1"/>
  <c r="H137" i="24" s="1"/>
  <c r="C137" i="24"/>
  <c r="F136" i="24"/>
  <c r="G136" i="24" s="1"/>
  <c r="H136" i="24" s="1"/>
  <c r="C136" i="24"/>
  <c r="F135" i="24"/>
  <c r="G135" i="24" s="1"/>
  <c r="H135" i="24" s="1"/>
  <c r="C135" i="24"/>
  <c r="F134" i="24"/>
  <c r="G134" i="24" s="1"/>
  <c r="H134" i="24" s="1"/>
  <c r="C134" i="24"/>
  <c r="F133" i="24"/>
  <c r="G133" i="24" s="1"/>
  <c r="H133" i="24" s="1"/>
  <c r="C133" i="24"/>
  <c r="F132" i="24"/>
  <c r="G132" i="24" s="1"/>
  <c r="H132" i="24" s="1"/>
  <c r="C132" i="24"/>
  <c r="F131" i="24"/>
  <c r="G131" i="24" s="1"/>
  <c r="H131" i="24" s="1"/>
  <c r="C131" i="24"/>
  <c r="F130" i="24"/>
  <c r="G130" i="24" s="1"/>
  <c r="H130" i="24" s="1"/>
  <c r="C130" i="24"/>
  <c r="F129" i="24"/>
  <c r="G129" i="24" s="1"/>
  <c r="H129" i="24" s="1"/>
  <c r="C129" i="24"/>
  <c r="F128" i="24"/>
  <c r="G128" i="24" s="1"/>
  <c r="H128" i="24" s="1"/>
  <c r="H153" i="24" s="1"/>
  <c r="C128" i="24"/>
  <c r="K122" i="24"/>
  <c r="D122" i="24"/>
  <c r="K123" i="24" s="1"/>
  <c r="F121" i="24"/>
  <c r="G121" i="24" s="1"/>
  <c r="H121" i="24" s="1"/>
  <c r="C121" i="24"/>
  <c r="F120" i="24"/>
  <c r="G120" i="24" s="1"/>
  <c r="H120" i="24" s="1"/>
  <c r="C120" i="24"/>
  <c r="F119" i="24"/>
  <c r="G119" i="24" s="1"/>
  <c r="H119" i="24" s="1"/>
  <c r="C119" i="24"/>
  <c r="F118" i="24"/>
  <c r="G118" i="24" s="1"/>
  <c r="H118" i="24" s="1"/>
  <c r="C118" i="24"/>
  <c r="F117" i="24"/>
  <c r="G117" i="24" s="1"/>
  <c r="H117" i="24" s="1"/>
  <c r="C117" i="24"/>
  <c r="F116" i="24"/>
  <c r="G116" i="24" s="1"/>
  <c r="H116" i="24" s="1"/>
  <c r="C116" i="24"/>
  <c r="F115" i="24"/>
  <c r="G115" i="24" s="1"/>
  <c r="H115" i="24" s="1"/>
  <c r="C115" i="24"/>
  <c r="F114" i="24"/>
  <c r="G114" i="24" s="1"/>
  <c r="H114" i="24" s="1"/>
  <c r="C114" i="24"/>
  <c r="F113" i="24"/>
  <c r="G113" i="24" s="1"/>
  <c r="H113" i="24" s="1"/>
  <c r="C113" i="24"/>
  <c r="F112" i="24"/>
  <c r="G112" i="24" s="1"/>
  <c r="H112" i="24" s="1"/>
  <c r="C112" i="24"/>
  <c r="F111" i="24"/>
  <c r="G111" i="24" s="1"/>
  <c r="H111" i="24" s="1"/>
  <c r="C111" i="24"/>
  <c r="F110" i="24"/>
  <c r="G110" i="24" s="1"/>
  <c r="H110" i="24" s="1"/>
  <c r="C110" i="24"/>
  <c r="F109" i="24"/>
  <c r="G109" i="24" s="1"/>
  <c r="H109" i="24" s="1"/>
  <c r="C109" i="24"/>
  <c r="F108" i="24"/>
  <c r="G108" i="24" s="1"/>
  <c r="H108" i="24" s="1"/>
  <c r="C108" i="24"/>
  <c r="F107" i="24"/>
  <c r="G107" i="24" s="1"/>
  <c r="H107" i="24" s="1"/>
  <c r="C107" i="24"/>
  <c r="F106" i="24"/>
  <c r="G106" i="24" s="1"/>
  <c r="H106" i="24" s="1"/>
  <c r="C106" i="24"/>
  <c r="F105" i="24"/>
  <c r="G105" i="24" s="1"/>
  <c r="H105" i="24" s="1"/>
  <c r="C105" i="24"/>
  <c r="F104" i="24"/>
  <c r="G104" i="24" s="1"/>
  <c r="H104" i="24" s="1"/>
  <c r="C104" i="24"/>
  <c r="F103" i="24"/>
  <c r="G103" i="24" s="1"/>
  <c r="H103" i="24" s="1"/>
  <c r="C103" i="24"/>
  <c r="F102" i="24"/>
  <c r="G102" i="24" s="1"/>
  <c r="H102" i="24" s="1"/>
  <c r="C102" i="24"/>
  <c r="F101" i="24"/>
  <c r="G101" i="24" s="1"/>
  <c r="H101" i="24" s="1"/>
  <c r="C101" i="24"/>
  <c r="F100" i="24"/>
  <c r="G100" i="24" s="1"/>
  <c r="H100" i="24" s="1"/>
  <c r="C100" i="24"/>
  <c r="F99" i="24"/>
  <c r="G99" i="24" s="1"/>
  <c r="H99" i="24" s="1"/>
  <c r="C99" i="24"/>
  <c r="F98" i="24"/>
  <c r="G98" i="24" s="1"/>
  <c r="H98" i="24" s="1"/>
  <c r="C98" i="24"/>
  <c r="F97" i="24"/>
  <c r="G97" i="24" s="1"/>
  <c r="H97" i="24" s="1"/>
  <c r="H122" i="24" s="1"/>
  <c r="C97" i="24"/>
  <c r="K91" i="24"/>
  <c r="D91" i="24"/>
  <c r="K92" i="24" s="1"/>
  <c r="F90" i="24"/>
  <c r="G90" i="24" s="1"/>
  <c r="H90" i="24" s="1"/>
  <c r="C90" i="24"/>
  <c r="F89" i="24"/>
  <c r="G89" i="24" s="1"/>
  <c r="H89" i="24" s="1"/>
  <c r="C89" i="24"/>
  <c r="F88" i="24"/>
  <c r="G88" i="24" s="1"/>
  <c r="H88" i="24" s="1"/>
  <c r="C88" i="24"/>
  <c r="F87" i="24"/>
  <c r="G87" i="24" s="1"/>
  <c r="H87" i="24" s="1"/>
  <c r="C87" i="24"/>
  <c r="F86" i="24"/>
  <c r="G86" i="24" s="1"/>
  <c r="H86" i="24" s="1"/>
  <c r="C86" i="24"/>
  <c r="F85" i="24"/>
  <c r="G85" i="24" s="1"/>
  <c r="H85" i="24" s="1"/>
  <c r="C85" i="24"/>
  <c r="F84" i="24"/>
  <c r="G84" i="24" s="1"/>
  <c r="H84" i="24" s="1"/>
  <c r="C84" i="24"/>
  <c r="F83" i="24"/>
  <c r="G83" i="24" s="1"/>
  <c r="H83" i="24" s="1"/>
  <c r="C83" i="24"/>
  <c r="F82" i="24"/>
  <c r="G82" i="24" s="1"/>
  <c r="H82" i="24" s="1"/>
  <c r="C82" i="24"/>
  <c r="F81" i="24"/>
  <c r="G81" i="24" s="1"/>
  <c r="H81" i="24" s="1"/>
  <c r="C81" i="24"/>
  <c r="F80" i="24"/>
  <c r="G80" i="24" s="1"/>
  <c r="H80" i="24" s="1"/>
  <c r="C80" i="24"/>
  <c r="F79" i="24"/>
  <c r="G79" i="24" s="1"/>
  <c r="H79" i="24" s="1"/>
  <c r="C79" i="24"/>
  <c r="F78" i="24"/>
  <c r="G78" i="24" s="1"/>
  <c r="H78" i="24" s="1"/>
  <c r="C78" i="24"/>
  <c r="F77" i="24"/>
  <c r="G77" i="24" s="1"/>
  <c r="H77" i="24" s="1"/>
  <c r="C77" i="24"/>
  <c r="F76" i="24"/>
  <c r="G76" i="24" s="1"/>
  <c r="H76" i="24" s="1"/>
  <c r="C76" i="24"/>
  <c r="F75" i="24"/>
  <c r="G75" i="24" s="1"/>
  <c r="H75" i="24" s="1"/>
  <c r="C75" i="24"/>
  <c r="F74" i="24"/>
  <c r="G74" i="24" s="1"/>
  <c r="H74" i="24" s="1"/>
  <c r="C74" i="24"/>
  <c r="F73" i="24"/>
  <c r="G73" i="24" s="1"/>
  <c r="H73" i="24" s="1"/>
  <c r="C73" i="24"/>
  <c r="F72" i="24"/>
  <c r="G72" i="24" s="1"/>
  <c r="H72" i="24" s="1"/>
  <c r="C72" i="24"/>
  <c r="F71" i="24"/>
  <c r="G71" i="24" s="1"/>
  <c r="H71" i="24" s="1"/>
  <c r="C71" i="24"/>
  <c r="F70" i="24"/>
  <c r="G70" i="24" s="1"/>
  <c r="H70" i="24" s="1"/>
  <c r="C70" i="24"/>
  <c r="F69" i="24"/>
  <c r="G69" i="24" s="1"/>
  <c r="H69" i="24" s="1"/>
  <c r="C69" i="24"/>
  <c r="F68" i="24"/>
  <c r="G68" i="24" s="1"/>
  <c r="H68" i="24" s="1"/>
  <c r="C68" i="24"/>
  <c r="F67" i="24"/>
  <c r="G67" i="24" s="1"/>
  <c r="H67" i="24" s="1"/>
  <c r="C67" i="24"/>
  <c r="F66" i="24"/>
  <c r="G66" i="24" s="1"/>
  <c r="H66" i="24" s="1"/>
  <c r="H91" i="24" s="1"/>
  <c r="C66" i="24"/>
  <c r="K61" i="24"/>
  <c r="D61" i="24"/>
  <c r="K62" i="24" s="1"/>
  <c r="G60" i="24"/>
  <c r="H60" i="24" s="1"/>
  <c r="C60" i="24"/>
  <c r="H59" i="24"/>
  <c r="G59" i="24"/>
  <c r="C59" i="24"/>
  <c r="H58" i="24"/>
  <c r="G58" i="24"/>
  <c r="C58" i="24"/>
  <c r="G57" i="24"/>
  <c r="H57" i="24" s="1"/>
  <c r="C57" i="24"/>
  <c r="G56" i="24"/>
  <c r="H56" i="24" s="1"/>
  <c r="C56" i="24"/>
  <c r="C55" i="24"/>
  <c r="C54" i="24"/>
  <c r="C53" i="24"/>
  <c r="G52" i="24"/>
  <c r="H52" i="24" s="1"/>
  <c r="C52" i="24"/>
  <c r="G51" i="24"/>
  <c r="H51" i="24" s="1"/>
  <c r="C51" i="24"/>
  <c r="H50" i="24"/>
  <c r="G50" i="24"/>
  <c r="C50" i="24"/>
  <c r="H49" i="24"/>
  <c r="G49" i="24"/>
  <c r="C49" i="24"/>
  <c r="G48" i="24"/>
  <c r="H48" i="24" s="1"/>
  <c r="C48" i="24"/>
  <c r="G47" i="24"/>
  <c r="H47" i="24" s="1"/>
  <c r="C47" i="24"/>
  <c r="H46" i="24"/>
  <c r="G46" i="24"/>
  <c r="C46" i="24"/>
  <c r="H45" i="24"/>
  <c r="G45" i="24"/>
  <c r="C45" i="24"/>
  <c r="G44" i="24"/>
  <c r="H44" i="24" s="1"/>
  <c r="C44" i="24"/>
  <c r="G43" i="24"/>
  <c r="H43" i="24" s="1"/>
  <c r="C43" i="24"/>
  <c r="H42" i="24"/>
  <c r="G42" i="24"/>
  <c r="C42" i="24"/>
  <c r="H41" i="24"/>
  <c r="G41" i="24"/>
  <c r="C41" i="24"/>
  <c r="H40" i="24"/>
  <c r="G40" i="24"/>
  <c r="C40" i="24"/>
  <c r="G39" i="24"/>
  <c r="H39" i="24" s="1"/>
  <c r="C39" i="24"/>
  <c r="H38" i="24"/>
  <c r="G38" i="24"/>
  <c r="C38" i="24"/>
  <c r="H37" i="24"/>
  <c r="G37" i="24"/>
  <c r="C37" i="24"/>
  <c r="G36" i="24"/>
  <c r="H36" i="24" s="1"/>
  <c r="C36" i="24"/>
  <c r="K30" i="24"/>
  <c r="D30" i="24"/>
  <c r="K31" i="24" s="1"/>
  <c r="G29" i="24"/>
  <c r="H29" i="24" s="1"/>
  <c r="F29" i="24"/>
  <c r="C29" i="24"/>
  <c r="G28" i="24"/>
  <c r="H28" i="24" s="1"/>
  <c r="F28" i="24"/>
  <c r="C28" i="24"/>
  <c r="F27" i="24"/>
  <c r="G27" i="24" s="1"/>
  <c r="H27" i="24" s="1"/>
  <c r="C27" i="24"/>
  <c r="F26" i="24"/>
  <c r="G26" i="24" s="1"/>
  <c r="H26" i="24" s="1"/>
  <c r="C26" i="24"/>
  <c r="F25" i="24"/>
  <c r="G25" i="24" s="1"/>
  <c r="H25" i="24" s="1"/>
  <c r="C25" i="24"/>
  <c r="F24" i="24"/>
  <c r="G24" i="24" s="1"/>
  <c r="H24" i="24" s="1"/>
  <c r="C24" i="24"/>
  <c r="F23" i="24"/>
  <c r="G23" i="24" s="1"/>
  <c r="H23" i="24" s="1"/>
  <c r="C23" i="24"/>
  <c r="F22" i="24"/>
  <c r="G22" i="24" s="1"/>
  <c r="H22" i="24" s="1"/>
  <c r="C22" i="24"/>
  <c r="F21" i="24"/>
  <c r="G21" i="24" s="1"/>
  <c r="H21" i="24" s="1"/>
  <c r="C21" i="24"/>
  <c r="F20" i="24"/>
  <c r="G20" i="24" s="1"/>
  <c r="H20" i="24" s="1"/>
  <c r="C20" i="24"/>
  <c r="F19" i="24"/>
  <c r="G19" i="24" s="1"/>
  <c r="H19" i="24" s="1"/>
  <c r="C19" i="24"/>
  <c r="F18" i="24"/>
  <c r="G18" i="24" s="1"/>
  <c r="H18" i="24" s="1"/>
  <c r="C18" i="24"/>
  <c r="F17" i="24"/>
  <c r="G17" i="24" s="1"/>
  <c r="H17" i="24" s="1"/>
  <c r="C17" i="24"/>
  <c r="F16" i="24"/>
  <c r="G16" i="24" s="1"/>
  <c r="H16" i="24" s="1"/>
  <c r="C16" i="24"/>
  <c r="F15" i="24"/>
  <c r="G15" i="24" s="1"/>
  <c r="H15" i="24" s="1"/>
  <c r="C15" i="24"/>
  <c r="F14" i="24"/>
  <c r="G14" i="24" s="1"/>
  <c r="H14" i="24" s="1"/>
  <c r="C14" i="24"/>
  <c r="F13" i="24"/>
  <c r="G13" i="24" s="1"/>
  <c r="H13" i="24" s="1"/>
  <c r="C13" i="24"/>
  <c r="F12" i="24"/>
  <c r="G12" i="24" s="1"/>
  <c r="H12" i="24" s="1"/>
  <c r="C12" i="24"/>
  <c r="F11" i="24"/>
  <c r="G11" i="24" s="1"/>
  <c r="H11" i="24" s="1"/>
  <c r="C11" i="24"/>
  <c r="F10" i="24"/>
  <c r="G10" i="24" s="1"/>
  <c r="H10" i="24" s="1"/>
  <c r="C10" i="24"/>
  <c r="F9" i="24"/>
  <c r="G9" i="24" s="1"/>
  <c r="H9" i="24" s="1"/>
  <c r="C9" i="24"/>
  <c r="F8" i="24"/>
  <c r="G8" i="24" s="1"/>
  <c r="H8" i="24" s="1"/>
  <c r="C8" i="24"/>
  <c r="F7" i="24"/>
  <c r="G7" i="24" s="1"/>
  <c r="H7" i="24" s="1"/>
  <c r="C7" i="24"/>
  <c r="F6" i="24"/>
  <c r="G6" i="24" s="1"/>
  <c r="H6" i="24" s="1"/>
  <c r="C6" i="24"/>
  <c r="F5" i="24"/>
  <c r="G5" i="24" s="1"/>
  <c r="H5" i="24" s="1"/>
  <c r="H30" i="24" s="1"/>
  <c r="C5" i="24"/>
  <c r="K153" i="23"/>
  <c r="D153" i="23"/>
  <c r="K154" i="23" s="1"/>
  <c r="G152" i="23"/>
  <c r="H152" i="23" s="1"/>
  <c r="F152" i="23"/>
  <c r="C152" i="23"/>
  <c r="G151" i="23"/>
  <c r="H151" i="23" s="1"/>
  <c r="F151" i="23"/>
  <c r="C151" i="23"/>
  <c r="F150" i="23"/>
  <c r="G150" i="23" s="1"/>
  <c r="H150" i="23" s="1"/>
  <c r="C150" i="23"/>
  <c r="F149" i="23"/>
  <c r="G149" i="23" s="1"/>
  <c r="H149" i="23" s="1"/>
  <c r="C149" i="23"/>
  <c r="G148" i="23"/>
  <c r="H148" i="23" s="1"/>
  <c r="F148" i="23"/>
  <c r="C148" i="23"/>
  <c r="G147" i="23"/>
  <c r="H147" i="23" s="1"/>
  <c r="F147" i="23"/>
  <c r="C147" i="23"/>
  <c r="F146" i="23"/>
  <c r="G146" i="23" s="1"/>
  <c r="H146" i="23" s="1"/>
  <c r="C146" i="23"/>
  <c r="F145" i="23"/>
  <c r="G145" i="23" s="1"/>
  <c r="H145" i="23" s="1"/>
  <c r="C145" i="23"/>
  <c r="G144" i="23"/>
  <c r="H144" i="23" s="1"/>
  <c r="F144" i="23"/>
  <c r="C144" i="23"/>
  <c r="F143" i="23"/>
  <c r="G143" i="23" s="1"/>
  <c r="H143" i="23" s="1"/>
  <c r="C143" i="23"/>
  <c r="F142" i="23"/>
  <c r="G142" i="23" s="1"/>
  <c r="H142" i="23" s="1"/>
  <c r="C142" i="23"/>
  <c r="F141" i="23"/>
  <c r="G141" i="23" s="1"/>
  <c r="H141" i="23" s="1"/>
  <c r="C141" i="23"/>
  <c r="G140" i="23"/>
  <c r="H140" i="23" s="1"/>
  <c r="F140" i="23"/>
  <c r="C140" i="23"/>
  <c r="F139" i="23"/>
  <c r="G139" i="23" s="1"/>
  <c r="H139" i="23" s="1"/>
  <c r="C139" i="23"/>
  <c r="F138" i="23"/>
  <c r="G138" i="23" s="1"/>
  <c r="H138" i="23" s="1"/>
  <c r="C138" i="23"/>
  <c r="G137" i="23"/>
  <c r="H137" i="23" s="1"/>
  <c r="F137" i="23"/>
  <c r="C137" i="23"/>
  <c r="G136" i="23"/>
  <c r="H136" i="23" s="1"/>
  <c r="F136" i="23"/>
  <c r="C136" i="23"/>
  <c r="F135" i="23"/>
  <c r="G135" i="23" s="1"/>
  <c r="H135" i="23" s="1"/>
  <c r="C135" i="23"/>
  <c r="F134" i="23"/>
  <c r="G134" i="23" s="1"/>
  <c r="H134" i="23" s="1"/>
  <c r="C134" i="23"/>
  <c r="G133" i="23"/>
  <c r="H133" i="23" s="1"/>
  <c r="F133" i="23"/>
  <c r="C133" i="23"/>
  <c r="G132" i="23"/>
  <c r="H132" i="23" s="1"/>
  <c r="F132" i="23"/>
  <c r="C132" i="23"/>
  <c r="F131" i="23"/>
  <c r="G131" i="23" s="1"/>
  <c r="H131" i="23" s="1"/>
  <c r="C131" i="23"/>
  <c r="F130" i="23"/>
  <c r="G130" i="23" s="1"/>
  <c r="H130" i="23" s="1"/>
  <c r="C130" i="23"/>
  <c r="G129" i="23"/>
  <c r="H129" i="23" s="1"/>
  <c r="F129" i="23"/>
  <c r="C129" i="23"/>
  <c r="G128" i="23"/>
  <c r="H128" i="23" s="1"/>
  <c r="F128" i="23"/>
  <c r="C128" i="23"/>
  <c r="K122" i="23"/>
  <c r="D122" i="23"/>
  <c r="K123" i="23" s="1"/>
  <c r="F121" i="23"/>
  <c r="G121" i="23" s="1"/>
  <c r="H121" i="23" s="1"/>
  <c r="C121" i="23"/>
  <c r="G120" i="23"/>
  <c r="H120" i="23" s="1"/>
  <c r="F120" i="23"/>
  <c r="C120" i="23"/>
  <c r="G119" i="23"/>
  <c r="H119" i="23" s="1"/>
  <c r="F119" i="23"/>
  <c r="C119" i="23"/>
  <c r="F118" i="23"/>
  <c r="G118" i="23" s="1"/>
  <c r="H118" i="23" s="1"/>
  <c r="C118" i="23"/>
  <c r="F117" i="23"/>
  <c r="G117" i="23" s="1"/>
  <c r="H117" i="23" s="1"/>
  <c r="C117" i="23"/>
  <c r="G116" i="23"/>
  <c r="H116" i="23" s="1"/>
  <c r="F116" i="23"/>
  <c r="C116" i="23"/>
  <c r="G115" i="23"/>
  <c r="H115" i="23" s="1"/>
  <c r="F115" i="23"/>
  <c r="C115" i="23"/>
  <c r="F114" i="23"/>
  <c r="G114" i="23" s="1"/>
  <c r="H114" i="23" s="1"/>
  <c r="C114" i="23"/>
  <c r="F113" i="23"/>
  <c r="G113" i="23" s="1"/>
  <c r="H113" i="23" s="1"/>
  <c r="C113" i="23"/>
  <c r="G112" i="23"/>
  <c r="H112" i="23" s="1"/>
  <c r="F112" i="23"/>
  <c r="C112" i="23"/>
  <c r="G111" i="23"/>
  <c r="H111" i="23" s="1"/>
  <c r="F111" i="23"/>
  <c r="C111" i="23"/>
  <c r="F110" i="23"/>
  <c r="G110" i="23" s="1"/>
  <c r="H110" i="23" s="1"/>
  <c r="C110" i="23"/>
  <c r="F109" i="23"/>
  <c r="G109" i="23" s="1"/>
  <c r="H109" i="23" s="1"/>
  <c r="C109" i="23"/>
  <c r="G108" i="23"/>
  <c r="H108" i="23" s="1"/>
  <c r="F108" i="23"/>
  <c r="C108" i="23"/>
  <c r="G107" i="23"/>
  <c r="H107" i="23" s="1"/>
  <c r="F107" i="23"/>
  <c r="C107" i="23"/>
  <c r="F106" i="23"/>
  <c r="G106" i="23" s="1"/>
  <c r="H106" i="23" s="1"/>
  <c r="C106" i="23"/>
  <c r="F105" i="23"/>
  <c r="G105" i="23" s="1"/>
  <c r="H105" i="23" s="1"/>
  <c r="C105" i="23"/>
  <c r="G104" i="23"/>
  <c r="H104" i="23" s="1"/>
  <c r="F104" i="23"/>
  <c r="C104" i="23"/>
  <c r="G103" i="23"/>
  <c r="H103" i="23" s="1"/>
  <c r="F103" i="23"/>
  <c r="C103" i="23"/>
  <c r="F102" i="23"/>
  <c r="G102" i="23" s="1"/>
  <c r="H102" i="23" s="1"/>
  <c r="C102" i="23"/>
  <c r="F101" i="23"/>
  <c r="G101" i="23" s="1"/>
  <c r="H101" i="23" s="1"/>
  <c r="C101" i="23"/>
  <c r="G100" i="23"/>
  <c r="H100" i="23" s="1"/>
  <c r="F100" i="23"/>
  <c r="C100" i="23"/>
  <c r="G99" i="23"/>
  <c r="H99" i="23" s="1"/>
  <c r="F99" i="23"/>
  <c r="C99" i="23"/>
  <c r="F98" i="23"/>
  <c r="G98" i="23" s="1"/>
  <c r="H98" i="23" s="1"/>
  <c r="C98" i="23"/>
  <c r="F97" i="23"/>
  <c r="G97" i="23" s="1"/>
  <c r="H97" i="23" s="1"/>
  <c r="H122" i="23" s="1"/>
  <c r="C97" i="23"/>
  <c r="K91" i="23"/>
  <c r="D91" i="23"/>
  <c r="K92" i="23" s="1"/>
  <c r="G90" i="23"/>
  <c r="H90" i="23" s="1"/>
  <c r="F90" i="23"/>
  <c r="C90" i="23"/>
  <c r="F89" i="23"/>
  <c r="G89" i="23" s="1"/>
  <c r="H89" i="23" s="1"/>
  <c r="C89" i="23"/>
  <c r="F88" i="23"/>
  <c r="G88" i="23" s="1"/>
  <c r="H88" i="23" s="1"/>
  <c r="C88" i="23"/>
  <c r="G87" i="23"/>
  <c r="H87" i="23" s="1"/>
  <c r="F87" i="23"/>
  <c r="C87" i="23"/>
  <c r="G86" i="23"/>
  <c r="H86" i="23" s="1"/>
  <c r="F86" i="23"/>
  <c r="C86" i="23"/>
  <c r="F85" i="23"/>
  <c r="G85" i="23" s="1"/>
  <c r="H85" i="23" s="1"/>
  <c r="C85" i="23"/>
  <c r="F84" i="23"/>
  <c r="G84" i="23" s="1"/>
  <c r="H84" i="23" s="1"/>
  <c r="C84" i="23"/>
  <c r="G83" i="23"/>
  <c r="H83" i="23" s="1"/>
  <c r="F83" i="23"/>
  <c r="C83" i="23"/>
  <c r="G82" i="23"/>
  <c r="H82" i="23" s="1"/>
  <c r="F82" i="23"/>
  <c r="C82" i="23"/>
  <c r="F81" i="23"/>
  <c r="G81" i="23" s="1"/>
  <c r="H81" i="23" s="1"/>
  <c r="C81" i="23"/>
  <c r="F80" i="23"/>
  <c r="G80" i="23" s="1"/>
  <c r="H80" i="23" s="1"/>
  <c r="C80" i="23"/>
  <c r="G79" i="23"/>
  <c r="H79" i="23" s="1"/>
  <c r="F79" i="23"/>
  <c r="C79" i="23"/>
  <c r="G78" i="23"/>
  <c r="H78" i="23" s="1"/>
  <c r="F78" i="23"/>
  <c r="C78" i="23"/>
  <c r="F77" i="23"/>
  <c r="G77" i="23" s="1"/>
  <c r="H77" i="23" s="1"/>
  <c r="C77" i="23"/>
  <c r="F76" i="23"/>
  <c r="G76" i="23" s="1"/>
  <c r="H76" i="23" s="1"/>
  <c r="C76" i="23"/>
  <c r="G75" i="23"/>
  <c r="H75" i="23" s="1"/>
  <c r="F75" i="23"/>
  <c r="C75" i="23"/>
  <c r="G74" i="23"/>
  <c r="H74" i="23" s="1"/>
  <c r="F74" i="23"/>
  <c r="C74" i="23"/>
  <c r="F73" i="23"/>
  <c r="G73" i="23" s="1"/>
  <c r="H73" i="23" s="1"/>
  <c r="C73" i="23"/>
  <c r="F72" i="23"/>
  <c r="G72" i="23" s="1"/>
  <c r="H72" i="23" s="1"/>
  <c r="C72" i="23"/>
  <c r="G71" i="23"/>
  <c r="H71" i="23" s="1"/>
  <c r="F71" i="23"/>
  <c r="C71" i="23"/>
  <c r="G70" i="23"/>
  <c r="H70" i="23" s="1"/>
  <c r="F70" i="23"/>
  <c r="C70" i="23"/>
  <c r="F69" i="23"/>
  <c r="G69" i="23" s="1"/>
  <c r="H69" i="23" s="1"/>
  <c r="C69" i="23"/>
  <c r="F68" i="23"/>
  <c r="G68" i="23" s="1"/>
  <c r="H68" i="23" s="1"/>
  <c r="C68" i="23"/>
  <c r="G67" i="23"/>
  <c r="H67" i="23" s="1"/>
  <c r="F67" i="23"/>
  <c r="C67" i="23"/>
  <c r="G66" i="23"/>
  <c r="H66" i="23" s="1"/>
  <c r="F66" i="23"/>
  <c r="C66" i="23"/>
  <c r="K61" i="23"/>
  <c r="D61" i="23"/>
  <c r="K62" i="23" s="1"/>
  <c r="G60" i="23"/>
  <c r="H60" i="23" s="1"/>
  <c r="C60" i="23"/>
  <c r="H59" i="23"/>
  <c r="G59" i="23"/>
  <c r="C59" i="23"/>
  <c r="G58" i="23"/>
  <c r="H58" i="23" s="1"/>
  <c r="C58" i="23"/>
  <c r="H57" i="23"/>
  <c r="G57" i="23"/>
  <c r="C57" i="23"/>
  <c r="G56" i="23"/>
  <c r="H56" i="23" s="1"/>
  <c r="C56" i="23"/>
  <c r="C55" i="23"/>
  <c r="C54" i="23"/>
  <c r="C53" i="23"/>
  <c r="H52" i="23"/>
  <c r="G52" i="23"/>
  <c r="C52" i="23"/>
  <c r="G51" i="23"/>
  <c r="H51" i="23" s="1"/>
  <c r="C51" i="23"/>
  <c r="G50" i="23"/>
  <c r="H50" i="23" s="1"/>
  <c r="C50" i="23"/>
  <c r="H49" i="23"/>
  <c r="G49" i="23"/>
  <c r="C49" i="23"/>
  <c r="G48" i="23"/>
  <c r="H48" i="23" s="1"/>
  <c r="C48" i="23"/>
  <c r="H47" i="23"/>
  <c r="G47" i="23"/>
  <c r="C47" i="23"/>
  <c r="G46" i="23"/>
  <c r="H46" i="23" s="1"/>
  <c r="C46" i="23"/>
  <c r="H45" i="23"/>
  <c r="G45" i="23"/>
  <c r="C45" i="23"/>
  <c r="H44" i="23"/>
  <c r="G44" i="23"/>
  <c r="C44" i="23"/>
  <c r="G43" i="23"/>
  <c r="H43" i="23" s="1"/>
  <c r="C43" i="23"/>
  <c r="G42" i="23"/>
  <c r="H42" i="23" s="1"/>
  <c r="C42" i="23"/>
  <c r="H41" i="23"/>
  <c r="G41" i="23"/>
  <c r="C41" i="23"/>
  <c r="G40" i="23"/>
  <c r="H40" i="23" s="1"/>
  <c r="C40" i="23"/>
  <c r="H39" i="23"/>
  <c r="G39" i="23"/>
  <c r="C39" i="23"/>
  <c r="G38" i="23"/>
  <c r="H38" i="23" s="1"/>
  <c r="C38" i="23"/>
  <c r="G37" i="23"/>
  <c r="H37" i="23" s="1"/>
  <c r="C37" i="23"/>
  <c r="H36" i="23"/>
  <c r="G36" i="23"/>
  <c r="C36" i="23"/>
  <c r="K30" i="23"/>
  <c r="D30" i="23"/>
  <c r="K31" i="23" s="1"/>
  <c r="G29" i="23"/>
  <c r="H29" i="23" s="1"/>
  <c r="F29" i="23"/>
  <c r="C29" i="23"/>
  <c r="G28" i="23"/>
  <c r="H28" i="23" s="1"/>
  <c r="F28" i="23"/>
  <c r="C28" i="23"/>
  <c r="G27" i="23"/>
  <c r="H27" i="23" s="1"/>
  <c r="F27" i="23"/>
  <c r="C27" i="23"/>
  <c r="G26" i="23"/>
  <c r="H26" i="23" s="1"/>
  <c r="F26" i="23"/>
  <c r="C26" i="23"/>
  <c r="G25" i="23"/>
  <c r="H25" i="23" s="1"/>
  <c r="F25" i="23"/>
  <c r="C25" i="23"/>
  <c r="G24" i="23"/>
  <c r="H24" i="23" s="1"/>
  <c r="F24" i="23"/>
  <c r="C24" i="23"/>
  <c r="G23" i="23"/>
  <c r="H23" i="23" s="1"/>
  <c r="F23" i="23"/>
  <c r="C23" i="23"/>
  <c r="G22" i="23"/>
  <c r="H22" i="23" s="1"/>
  <c r="F22" i="23"/>
  <c r="C22" i="23"/>
  <c r="G21" i="23"/>
  <c r="H21" i="23" s="1"/>
  <c r="F21" i="23"/>
  <c r="C21" i="23"/>
  <c r="G20" i="23"/>
  <c r="H20" i="23" s="1"/>
  <c r="F20" i="23"/>
  <c r="C20" i="23"/>
  <c r="G19" i="23"/>
  <c r="H19" i="23" s="1"/>
  <c r="F19" i="23"/>
  <c r="C19" i="23"/>
  <c r="G18" i="23"/>
  <c r="H18" i="23" s="1"/>
  <c r="F18" i="23"/>
  <c r="C18" i="23"/>
  <c r="G17" i="23"/>
  <c r="H17" i="23" s="1"/>
  <c r="F17" i="23"/>
  <c r="C17" i="23"/>
  <c r="G16" i="23"/>
  <c r="H16" i="23" s="1"/>
  <c r="F16" i="23"/>
  <c r="C16" i="23"/>
  <c r="G15" i="23"/>
  <c r="H15" i="23" s="1"/>
  <c r="F15" i="23"/>
  <c r="C15" i="23"/>
  <c r="G14" i="23"/>
  <c r="H14" i="23" s="1"/>
  <c r="F14" i="23"/>
  <c r="C14" i="23"/>
  <c r="G13" i="23"/>
  <c r="H13" i="23" s="1"/>
  <c r="F13" i="23"/>
  <c r="C13" i="23"/>
  <c r="G12" i="23"/>
  <c r="H12" i="23" s="1"/>
  <c r="F12" i="23"/>
  <c r="C12" i="23"/>
  <c r="G11" i="23"/>
  <c r="H11" i="23" s="1"/>
  <c r="F11" i="23"/>
  <c r="C11" i="23"/>
  <c r="G10" i="23"/>
  <c r="H10" i="23" s="1"/>
  <c r="F10" i="23"/>
  <c r="C10" i="23"/>
  <c r="G9" i="23"/>
  <c r="H9" i="23" s="1"/>
  <c r="F9" i="23"/>
  <c r="C9" i="23"/>
  <c r="G8" i="23"/>
  <c r="H8" i="23" s="1"/>
  <c r="F8" i="23"/>
  <c r="C8" i="23"/>
  <c r="G7" i="23"/>
  <c r="H7" i="23" s="1"/>
  <c r="F7" i="23"/>
  <c r="C7" i="23"/>
  <c r="G6" i="23"/>
  <c r="H6" i="23" s="1"/>
  <c r="F6" i="23"/>
  <c r="C6" i="23"/>
  <c r="G5" i="23"/>
  <c r="H5" i="23" s="1"/>
  <c r="F5" i="23"/>
  <c r="C5" i="23"/>
  <c r="K153" i="22"/>
  <c r="D153" i="22"/>
  <c r="K154" i="22" s="1"/>
  <c r="F152" i="22"/>
  <c r="G152" i="22" s="1"/>
  <c r="H152" i="22" s="1"/>
  <c r="C152" i="22"/>
  <c r="F151" i="22"/>
  <c r="G151" i="22" s="1"/>
  <c r="H151" i="22" s="1"/>
  <c r="C151" i="22"/>
  <c r="F150" i="22"/>
  <c r="G150" i="22" s="1"/>
  <c r="H150" i="22" s="1"/>
  <c r="C150" i="22"/>
  <c r="F149" i="22"/>
  <c r="G149" i="22" s="1"/>
  <c r="H149" i="22" s="1"/>
  <c r="C149" i="22"/>
  <c r="F148" i="22"/>
  <c r="G148" i="22" s="1"/>
  <c r="H148" i="22" s="1"/>
  <c r="C148" i="22"/>
  <c r="F147" i="22"/>
  <c r="G147" i="22" s="1"/>
  <c r="H147" i="22" s="1"/>
  <c r="C147" i="22"/>
  <c r="F146" i="22"/>
  <c r="G146" i="22" s="1"/>
  <c r="H146" i="22" s="1"/>
  <c r="C146" i="22"/>
  <c r="F145" i="22"/>
  <c r="G145" i="22" s="1"/>
  <c r="H145" i="22" s="1"/>
  <c r="C145" i="22"/>
  <c r="F144" i="22"/>
  <c r="G144" i="22" s="1"/>
  <c r="H144" i="22" s="1"/>
  <c r="C144" i="22"/>
  <c r="F143" i="22"/>
  <c r="G143" i="22" s="1"/>
  <c r="H143" i="22" s="1"/>
  <c r="C143" i="22"/>
  <c r="F142" i="22"/>
  <c r="G142" i="22" s="1"/>
  <c r="H142" i="22" s="1"/>
  <c r="C142" i="22"/>
  <c r="F141" i="22"/>
  <c r="G141" i="22" s="1"/>
  <c r="H141" i="22" s="1"/>
  <c r="C141" i="22"/>
  <c r="F140" i="22"/>
  <c r="G140" i="22" s="1"/>
  <c r="H140" i="22" s="1"/>
  <c r="C140" i="22"/>
  <c r="F139" i="22"/>
  <c r="G139" i="22" s="1"/>
  <c r="H139" i="22" s="1"/>
  <c r="C139" i="22"/>
  <c r="F138" i="22"/>
  <c r="G138" i="22" s="1"/>
  <c r="H138" i="22" s="1"/>
  <c r="C138" i="22"/>
  <c r="F137" i="22"/>
  <c r="G137" i="22" s="1"/>
  <c r="H137" i="22" s="1"/>
  <c r="C137" i="22"/>
  <c r="F136" i="22"/>
  <c r="G136" i="22" s="1"/>
  <c r="H136" i="22" s="1"/>
  <c r="C136" i="22"/>
  <c r="F135" i="22"/>
  <c r="G135" i="22" s="1"/>
  <c r="H135" i="22" s="1"/>
  <c r="C135" i="22"/>
  <c r="F134" i="22"/>
  <c r="G134" i="22" s="1"/>
  <c r="H134" i="22" s="1"/>
  <c r="C134" i="22"/>
  <c r="F133" i="22"/>
  <c r="G133" i="22" s="1"/>
  <c r="H133" i="22" s="1"/>
  <c r="C133" i="22"/>
  <c r="F132" i="22"/>
  <c r="G132" i="22" s="1"/>
  <c r="H132" i="22" s="1"/>
  <c r="C132" i="22"/>
  <c r="F131" i="22"/>
  <c r="G131" i="22" s="1"/>
  <c r="H131" i="22" s="1"/>
  <c r="C131" i="22"/>
  <c r="F130" i="22"/>
  <c r="G130" i="22" s="1"/>
  <c r="H130" i="22" s="1"/>
  <c r="C130" i="22"/>
  <c r="F129" i="22"/>
  <c r="G129" i="22" s="1"/>
  <c r="H129" i="22" s="1"/>
  <c r="C129" i="22"/>
  <c r="F128" i="22"/>
  <c r="G128" i="22" s="1"/>
  <c r="H128" i="22" s="1"/>
  <c r="H153" i="22" s="1"/>
  <c r="C128" i="22"/>
  <c r="K122" i="22"/>
  <c r="D122" i="22"/>
  <c r="K123" i="22" s="1"/>
  <c r="F121" i="22"/>
  <c r="G121" i="22" s="1"/>
  <c r="H121" i="22" s="1"/>
  <c r="C121" i="22"/>
  <c r="F120" i="22"/>
  <c r="G120" i="22" s="1"/>
  <c r="H120" i="22" s="1"/>
  <c r="C120" i="22"/>
  <c r="F119" i="22"/>
  <c r="G119" i="22" s="1"/>
  <c r="H119" i="22" s="1"/>
  <c r="C119" i="22"/>
  <c r="F118" i="22"/>
  <c r="G118" i="22" s="1"/>
  <c r="H118" i="22" s="1"/>
  <c r="C118" i="22"/>
  <c r="F117" i="22"/>
  <c r="G117" i="22" s="1"/>
  <c r="H117" i="22" s="1"/>
  <c r="C117" i="22"/>
  <c r="F116" i="22"/>
  <c r="G116" i="22" s="1"/>
  <c r="H116" i="22" s="1"/>
  <c r="C116" i="22"/>
  <c r="F115" i="22"/>
  <c r="G115" i="22" s="1"/>
  <c r="H115" i="22" s="1"/>
  <c r="C115" i="22"/>
  <c r="F114" i="22"/>
  <c r="G114" i="22" s="1"/>
  <c r="H114" i="22" s="1"/>
  <c r="C114" i="22"/>
  <c r="F113" i="22"/>
  <c r="G113" i="22" s="1"/>
  <c r="H113" i="22" s="1"/>
  <c r="C113" i="22"/>
  <c r="F112" i="22"/>
  <c r="G112" i="22" s="1"/>
  <c r="H112" i="22" s="1"/>
  <c r="C112" i="22"/>
  <c r="F111" i="22"/>
  <c r="G111" i="22" s="1"/>
  <c r="H111" i="22" s="1"/>
  <c r="C111" i="22"/>
  <c r="F110" i="22"/>
  <c r="G110" i="22" s="1"/>
  <c r="H110" i="22" s="1"/>
  <c r="C110" i="22"/>
  <c r="F109" i="22"/>
  <c r="G109" i="22" s="1"/>
  <c r="H109" i="22" s="1"/>
  <c r="C109" i="22"/>
  <c r="F108" i="22"/>
  <c r="G108" i="22" s="1"/>
  <c r="H108" i="22" s="1"/>
  <c r="C108" i="22"/>
  <c r="F107" i="22"/>
  <c r="G107" i="22" s="1"/>
  <c r="H107" i="22" s="1"/>
  <c r="C107" i="22"/>
  <c r="F106" i="22"/>
  <c r="G106" i="22" s="1"/>
  <c r="H106" i="22" s="1"/>
  <c r="C106" i="22"/>
  <c r="F105" i="22"/>
  <c r="G105" i="22" s="1"/>
  <c r="H105" i="22" s="1"/>
  <c r="C105" i="22"/>
  <c r="F104" i="22"/>
  <c r="G104" i="22" s="1"/>
  <c r="H104" i="22" s="1"/>
  <c r="C104" i="22"/>
  <c r="F103" i="22"/>
  <c r="G103" i="22" s="1"/>
  <c r="H103" i="22" s="1"/>
  <c r="C103" i="22"/>
  <c r="F102" i="22"/>
  <c r="G102" i="22" s="1"/>
  <c r="H102" i="22" s="1"/>
  <c r="C102" i="22"/>
  <c r="F101" i="22"/>
  <c r="G101" i="22" s="1"/>
  <c r="H101" i="22" s="1"/>
  <c r="C101" i="22"/>
  <c r="F100" i="22"/>
  <c r="G100" i="22" s="1"/>
  <c r="H100" i="22" s="1"/>
  <c r="C100" i="22"/>
  <c r="F99" i="22"/>
  <c r="G99" i="22" s="1"/>
  <c r="H99" i="22" s="1"/>
  <c r="C99" i="22"/>
  <c r="F98" i="22"/>
  <c r="G98" i="22" s="1"/>
  <c r="H98" i="22" s="1"/>
  <c r="C98" i="22"/>
  <c r="F97" i="22"/>
  <c r="G97" i="22" s="1"/>
  <c r="H97" i="22" s="1"/>
  <c r="H122" i="22" s="1"/>
  <c r="C97" i="22"/>
  <c r="K91" i="22"/>
  <c r="D91" i="22"/>
  <c r="K92" i="22" s="1"/>
  <c r="F90" i="22"/>
  <c r="G90" i="22" s="1"/>
  <c r="H90" i="22" s="1"/>
  <c r="C90" i="22"/>
  <c r="F89" i="22"/>
  <c r="G89" i="22" s="1"/>
  <c r="H89" i="22" s="1"/>
  <c r="C89" i="22"/>
  <c r="F88" i="22"/>
  <c r="G88" i="22" s="1"/>
  <c r="H88" i="22" s="1"/>
  <c r="C88" i="22"/>
  <c r="F87" i="22"/>
  <c r="G87" i="22" s="1"/>
  <c r="H87" i="22" s="1"/>
  <c r="C87" i="22"/>
  <c r="F86" i="22"/>
  <c r="G86" i="22" s="1"/>
  <c r="H86" i="22" s="1"/>
  <c r="C86" i="22"/>
  <c r="F85" i="22"/>
  <c r="G85" i="22" s="1"/>
  <c r="H85" i="22" s="1"/>
  <c r="C85" i="22"/>
  <c r="F84" i="22"/>
  <c r="G84" i="22" s="1"/>
  <c r="H84" i="22" s="1"/>
  <c r="C84" i="22"/>
  <c r="F83" i="22"/>
  <c r="G83" i="22" s="1"/>
  <c r="H83" i="22" s="1"/>
  <c r="C83" i="22"/>
  <c r="F82" i="22"/>
  <c r="G82" i="22" s="1"/>
  <c r="H82" i="22" s="1"/>
  <c r="C82" i="22"/>
  <c r="F81" i="22"/>
  <c r="G81" i="22" s="1"/>
  <c r="H81" i="22" s="1"/>
  <c r="C81" i="22"/>
  <c r="F80" i="22"/>
  <c r="G80" i="22" s="1"/>
  <c r="H80" i="22" s="1"/>
  <c r="C80" i="22"/>
  <c r="F79" i="22"/>
  <c r="G79" i="22" s="1"/>
  <c r="H79" i="22" s="1"/>
  <c r="C79" i="22"/>
  <c r="F78" i="22"/>
  <c r="G78" i="22" s="1"/>
  <c r="H78" i="22" s="1"/>
  <c r="C78" i="22"/>
  <c r="F77" i="22"/>
  <c r="G77" i="22" s="1"/>
  <c r="H77" i="22" s="1"/>
  <c r="C77" i="22"/>
  <c r="F76" i="22"/>
  <c r="G76" i="22" s="1"/>
  <c r="H76" i="22" s="1"/>
  <c r="C76" i="22"/>
  <c r="F75" i="22"/>
  <c r="G75" i="22" s="1"/>
  <c r="H75" i="22" s="1"/>
  <c r="C75" i="22"/>
  <c r="F74" i="22"/>
  <c r="G74" i="22" s="1"/>
  <c r="H74" i="22" s="1"/>
  <c r="C74" i="22"/>
  <c r="F73" i="22"/>
  <c r="G73" i="22" s="1"/>
  <c r="H73" i="22" s="1"/>
  <c r="C73" i="22"/>
  <c r="F72" i="22"/>
  <c r="G72" i="22" s="1"/>
  <c r="H72" i="22" s="1"/>
  <c r="C72" i="22"/>
  <c r="F71" i="22"/>
  <c r="G71" i="22" s="1"/>
  <c r="H71" i="22" s="1"/>
  <c r="C71" i="22"/>
  <c r="F70" i="22"/>
  <c r="G70" i="22" s="1"/>
  <c r="H70" i="22" s="1"/>
  <c r="C70" i="22"/>
  <c r="F69" i="22"/>
  <c r="G69" i="22" s="1"/>
  <c r="H69" i="22" s="1"/>
  <c r="C69" i="22"/>
  <c r="F68" i="22"/>
  <c r="G68" i="22" s="1"/>
  <c r="H68" i="22" s="1"/>
  <c r="C68" i="22"/>
  <c r="F67" i="22"/>
  <c r="G67" i="22" s="1"/>
  <c r="H67" i="22" s="1"/>
  <c r="C67" i="22"/>
  <c r="F66" i="22"/>
  <c r="G66" i="22" s="1"/>
  <c r="H66" i="22" s="1"/>
  <c r="H91" i="22" s="1"/>
  <c r="C66" i="22"/>
  <c r="K61" i="22"/>
  <c r="D61" i="22"/>
  <c r="K62" i="22" s="1"/>
  <c r="G60" i="22"/>
  <c r="H60" i="22" s="1"/>
  <c r="C60" i="22"/>
  <c r="H59" i="22"/>
  <c r="G59" i="22"/>
  <c r="C59" i="22"/>
  <c r="G58" i="22"/>
  <c r="H58" i="22" s="1"/>
  <c r="C58" i="22"/>
  <c r="G57" i="22"/>
  <c r="H57" i="22" s="1"/>
  <c r="C57" i="22"/>
  <c r="G56" i="22"/>
  <c r="H56" i="22" s="1"/>
  <c r="C56" i="22"/>
  <c r="C55" i="22"/>
  <c r="C54" i="22"/>
  <c r="C53" i="22"/>
  <c r="G52" i="22"/>
  <c r="H52" i="22" s="1"/>
  <c r="C52" i="22"/>
  <c r="G51" i="22"/>
  <c r="H51" i="22" s="1"/>
  <c r="C51" i="22"/>
  <c r="G50" i="22"/>
  <c r="H50" i="22" s="1"/>
  <c r="C50" i="22"/>
  <c r="H49" i="22"/>
  <c r="G49" i="22"/>
  <c r="C49" i="22"/>
  <c r="G48" i="22"/>
  <c r="H48" i="22" s="1"/>
  <c r="C48" i="22"/>
  <c r="G47" i="22"/>
  <c r="H47" i="22" s="1"/>
  <c r="C47" i="22"/>
  <c r="G46" i="22"/>
  <c r="H46" i="22" s="1"/>
  <c r="C46" i="22"/>
  <c r="H45" i="22"/>
  <c r="G45" i="22"/>
  <c r="C45" i="22"/>
  <c r="G44" i="22"/>
  <c r="H44" i="22" s="1"/>
  <c r="C44" i="22"/>
  <c r="G43" i="22"/>
  <c r="H43" i="22" s="1"/>
  <c r="C43" i="22"/>
  <c r="G42" i="22"/>
  <c r="H42" i="22" s="1"/>
  <c r="C42" i="22"/>
  <c r="H41" i="22"/>
  <c r="G41" i="22"/>
  <c r="C41" i="22"/>
  <c r="G40" i="22"/>
  <c r="H40" i="22" s="1"/>
  <c r="C40" i="22"/>
  <c r="G39" i="22"/>
  <c r="H39" i="22" s="1"/>
  <c r="C39" i="22"/>
  <c r="G38" i="22"/>
  <c r="H38" i="22" s="1"/>
  <c r="C38" i="22"/>
  <c r="H37" i="22"/>
  <c r="G37" i="22"/>
  <c r="C37" i="22"/>
  <c r="G36" i="22"/>
  <c r="H36" i="22" s="1"/>
  <c r="C36" i="22"/>
  <c r="K31" i="22"/>
  <c r="K30" i="22"/>
  <c r="D30" i="22"/>
  <c r="F29" i="22"/>
  <c r="G29" i="22" s="1"/>
  <c r="H29" i="22" s="1"/>
  <c r="C29" i="22"/>
  <c r="F28" i="22"/>
  <c r="G28" i="22" s="1"/>
  <c r="H28" i="22" s="1"/>
  <c r="C28" i="22"/>
  <c r="F27" i="22"/>
  <c r="G27" i="22" s="1"/>
  <c r="H27" i="22" s="1"/>
  <c r="C27" i="22"/>
  <c r="F26" i="22"/>
  <c r="G26" i="22" s="1"/>
  <c r="H26" i="22" s="1"/>
  <c r="C26" i="22"/>
  <c r="F25" i="22"/>
  <c r="G25" i="22" s="1"/>
  <c r="H25" i="22" s="1"/>
  <c r="C25" i="22"/>
  <c r="F24" i="22"/>
  <c r="G24" i="22" s="1"/>
  <c r="H24" i="22" s="1"/>
  <c r="C24" i="22"/>
  <c r="F23" i="22"/>
  <c r="G23" i="22" s="1"/>
  <c r="H23" i="22" s="1"/>
  <c r="C23" i="22"/>
  <c r="F22" i="22"/>
  <c r="G22" i="22" s="1"/>
  <c r="H22" i="22" s="1"/>
  <c r="C22" i="22"/>
  <c r="F21" i="22"/>
  <c r="G21" i="22" s="1"/>
  <c r="H21" i="22" s="1"/>
  <c r="C21" i="22"/>
  <c r="F20" i="22"/>
  <c r="G20" i="22" s="1"/>
  <c r="H20" i="22" s="1"/>
  <c r="C20" i="22"/>
  <c r="F19" i="22"/>
  <c r="G19" i="22" s="1"/>
  <c r="H19" i="22" s="1"/>
  <c r="C19" i="22"/>
  <c r="F18" i="22"/>
  <c r="G18" i="22" s="1"/>
  <c r="H18" i="22" s="1"/>
  <c r="C18" i="22"/>
  <c r="F17" i="22"/>
  <c r="G17" i="22" s="1"/>
  <c r="H17" i="22" s="1"/>
  <c r="C17" i="22"/>
  <c r="F16" i="22"/>
  <c r="G16" i="22" s="1"/>
  <c r="H16" i="22" s="1"/>
  <c r="C16" i="22"/>
  <c r="F15" i="22"/>
  <c r="G15" i="22" s="1"/>
  <c r="H15" i="22" s="1"/>
  <c r="C15" i="22"/>
  <c r="F14" i="22"/>
  <c r="G14" i="22" s="1"/>
  <c r="H14" i="22" s="1"/>
  <c r="C14" i="22"/>
  <c r="F13" i="22"/>
  <c r="G13" i="22" s="1"/>
  <c r="H13" i="22" s="1"/>
  <c r="C13" i="22"/>
  <c r="F12" i="22"/>
  <c r="G12" i="22" s="1"/>
  <c r="H12" i="22" s="1"/>
  <c r="C12" i="22"/>
  <c r="F11" i="22"/>
  <c r="G11" i="22" s="1"/>
  <c r="H11" i="22" s="1"/>
  <c r="C11" i="22"/>
  <c r="F10" i="22"/>
  <c r="G10" i="22" s="1"/>
  <c r="H10" i="22" s="1"/>
  <c r="C10" i="22"/>
  <c r="F9" i="22"/>
  <c r="G9" i="22" s="1"/>
  <c r="H9" i="22" s="1"/>
  <c r="C9" i="22"/>
  <c r="F8" i="22"/>
  <c r="G8" i="22" s="1"/>
  <c r="H8" i="22" s="1"/>
  <c r="C8" i="22"/>
  <c r="F7" i="22"/>
  <c r="G7" i="22" s="1"/>
  <c r="H7" i="22" s="1"/>
  <c r="C7" i="22"/>
  <c r="F6" i="22"/>
  <c r="G6" i="22" s="1"/>
  <c r="H6" i="22" s="1"/>
  <c r="C6" i="22"/>
  <c r="F5" i="22"/>
  <c r="G5" i="22" s="1"/>
  <c r="H5" i="22" s="1"/>
  <c r="C5" i="22"/>
  <c r="K153" i="21"/>
  <c r="D153" i="21"/>
  <c r="K154" i="21" s="1"/>
  <c r="F152" i="21"/>
  <c r="G152" i="21" s="1"/>
  <c r="H152" i="21" s="1"/>
  <c r="C152" i="21"/>
  <c r="F151" i="21"/>
  <c r="G151" i="21" s="1"/>
  <c r="H151" i="21" s="1"/>
  <c r="C151" i="21"/>
  <c r="F150" i="21"/>
  <c r="G150" i="21" s="1"/>
  <c r="H150" i="21" s="1"/>
  <c r="C150" i="21"/>
  <c r="F149" i="21"/>
  <c r="G149" i="21" s="1"/>
  <c r="H149" i="21" s="1"/>
  <c r="C149" i="21"/>
  <c r="F148" i="21"/>
  <c r="G148" i="21" s="1"/>
  <c r="H148" i="21" s="1"/>
  <c r="C148" i="21"/>
  <c r="F147" i="21"/>
  <c r="G147" i="21" s="1"/>
  <c r="H147" i="21" s="1"/>
  <c r="C147" i="21"/>
  <c r="F146" i="21"/>
  <c r="G146" i="21" s="1"/>
  <c r="H146" i="21" s="1"/>
  <c r="C146" i="21"/>
  <c r="F145" i="21"/>
  <c r="G145" i="21" s="1"/>
  <c r="H145" i="21" s="1"/>
  <c r="C145" i="21"/>
  <c r="F144" i="21"/>
  <c r="G144" i="21" s="1"/>
  <c r="H144" i="21" s="1"/>
  <c r="C144" i="21"/>
  <c r="F143" i="21"/>
  <c r="G143" i="21" s="1"/>
  <c r="H143" i="21" s="1"/>
  <c r="C143" i="21"/>
  <c r="F142" i="21"/>
  <c r="G142" i="21" s="1"/>
  <c r="H142" i="21" s="1"/>
  <c r="C142" i="21"/>
  <c r="F141" i="21"/>
  <c r="G141" i="21" s="1"/>
  <c r="H141" i="21" s="1"/>
  <c r="C141" i="21"/>
  <c r="F140" i="21"/>
  <c r="G140" i="21" s="1"/>
  <c r="H140" i="21" s="1"/>
  <c r="C140" i="21"/>
  <c r="F139" i="21"/>
  <c r="G139" i="21" s="1"/>
  <c r="H139" i="21" s="1"/>
  <c r="C139" i="21"/>
  <c r="F138" i="21"/>
  <c r="G138" i="21" s="1"/>
  <c r="H138" i="21" s="1"/>
  <c r="C138" i="21"/>
  <c r="F137" i="21"/>
  <c r="G137" i="21" s="1"/>
  <c r="H137" i="21" s="1"/>
  <c r="C137" i="21"/>
  <c r="F136" i="21"/>
  <c r="G136" i="21" s="1"/>
  <c r="H136" i="21" s="1"/>
  <c r="C136" i="21"/>
  <c r="F135" i="21"/>
  <c r="G135" i="21" s="1"/>
  <c r="H135" i="21" s="1"/>
  <c r="C135" i="21"/>
  <c r="F134" i="21"/>
  <c r="G134" i="21" s="1"/>
  <c r="H134" i="21" s="1"/>
  <c r="C134" i="21"/>
  <c r="F133" i="21"/>
  <c r="G133" i="21" s="1"/>
  <c r="H133" i="21" s="1"/>
  <c r="C133" i="21"/>
  <c r="F132" i="21"/>
  <c r="G132" i="21" s="1"/>
  <c r="H132" i="21" s="1"/>
  <c r="C132" i="21"/>
  <c r="F131" i="21"/>
  <c r="G131" i="21" s="1"/>
  <c r="H131" i="21" s="1"/>
  <c r="C131" i="21"/>
  <c r="F130" i="21"/>
  <c r="G130" i="21" s="1"/>
  <c r="H130" i="21" s="1"/>
  <c r="C130" i="21"/>
  <c r="F129" i="21"/>
  <c r="G129" i="21" s="1"/>
  <c r="H129" i="21" s="1"/>
  <c r="C129" i="21"/>
  <c r="F128" i="21"/>
  <c r="G128" i="21" s="1"/>
  <c r="H128" i="21" s="1"/>
  <c r="C128" i="21"/>
  <c r="K122" i="21"/>
  <c r="D122" i="21"/>
  <c r="K123" i="21" s="1"/>
  <c r="F121" i="21"/>
  <c r="G121" i="21" s="1"/>
  <c r="H121" i="21" s="1"/>
  <c r="C121" i="21"/>
  <c r="F120" i="21"/>
  <c r="G120" i="21" s="1"/>
  <c r="H120" i="21" s="1"/>
  <c r="C120" i="21"/>
  <c r="F119" i="21"/>
  <c r="G119" i="21" s="1"/>
  <c r="H119" i="21" s="1"/>
  <c r="C119" i="21"/>
  <c r="F118" i="21"/>
  <c r="G118" i="21" s="1"/>
  <c r="H118" i="21" s="1"/>
  <c r="C118" i="21"/>
  <c r="F117" i="21"/>
  <c r="G117" i="21" s="1"/>
  <c r="H117" i="21" s="1"/>
  <c r="C117" i="21"/>
  <c r="F116" i="21"/>
  <c r="G116" i="21" s="1"/>
  <c r="H116" i="21" s="1"/>
  <c r="C116" i="21"/>
  <c r="F115" i="21"/>
  <c r="G115" i="21" s="1"/>
  <c r="H115" i="21" s="1"/>
  <c r="C115" i="21"/>
  <c r="F114" i="21"/>
  <c r="G114" i="21" s="1"/>
  <c r="H114" i="21" s="1"/>
  <c r="C114" i="21"/>
  <c r="F113" i="21"/>
  <c r="G113" i="21" s="1"/>
  <c r="H113" i="21" s="1"/>
  <c r="C113" i="21"/>
  <c r="F112" i="21"/>
  <c r="G112" i="21" s="1"/>
  <c r="H112" i="21" s="1"/>
  <c r="C112" i="21"/>
  <c r="F111" i="21"/>
  <c r="G111" i="21" s="1"/>
  <c r="H111" i="21" s="1"/>
  <c r="C111" i="21"/>
  <c r="F110" i="21"/>
  <c r="G110" i="21" s="1"/>
  <c r="H110" i="21" s="1"/>
  <c r="C110" i="21"/>
  <c r="F109" i="21"/>
  <c r="G109" i="21" s="1"/>
  <c r="H109" i="21" s="1"/>
  <c r="C109" i="21"/>
  <c r="F108" i="21"/>
  <c r="G108" i="21" s="1"/>
  <c r="H108" i="21" s="1"/>
  <c r="C108" i="21"/>
  <c r="F107" i="21"/>
  <c r="G107" i="21" s="1"/>
  <c r="H107" i="21" s="1"/>
  <c r="C107" i="21"/>
  <c r="F106" i="21"/>
  <c r="G106" i="21" s="1"/>
  <c r="H106" i="21" s="1"/>
  <c r="C106" i="21"/>
  <c r="F105" i="21"/>
  <c r="G105" i="21" s="1"/>
  <c r="H105" i="21" s="1"/>
  <c r="C105" i="21"/>
  <c r="F104" i="21"/>
  <c r="G104" i="21" s="1"/>
  <c r="H104" i="21" s="1"/>
  <c r="C104" i="21"/>
  <c r="F103" i="21"/>
  <c r="G103" i="21" s="1"/>
  <c r="H103" i="21" s="1"/>
  <c r="C103" i="21"/>
  <c r="F102" i="21"/>
  <c r="G102" i="21" s="1"/>
  <c r="H102" i="21" s="1"/>
  <c r="C102" i="21"/>
  <c r="F101" i="21"/>
  <c r="G101" i="21" s="1"/>
  <c r="H101" i="21" s="1"/>
  <c r="C101" i="21"/>
  <c r="F100" i="21"/>
  <c r="G100" i="21" s="1"/>
  <c r="H100" i="21" s="1"/>
  <c r="C100" i="21"/>
  <c r="F99" i="21"/>
  <c r="G99" i="21" s="1"/>
  <c r="H99" i="21" s="1"/>
  <c r="C99" i="21"/>
  <c r="F98" i="21"/>
  <c r="G98" i="21" s="1"/>
  <c r="H98" i="21" s="1"/>
  <c r="C98" i="21"/>
  <c r="F97" i="21"/>
  <c r="G97" i="21" s="1"/>
  <c r="H97" i="21" s="1"/>
  <c r="C97" i="21"/>
  <c r="K91" i="21"/>
  <c r="D91" i="21"/>
  <c r="K92" i="21" s="1"/>
  <c r="F90" i="21"/>
  <c r="G90" i="21" s="1"/>
  <c r="H90" i="21" s="1"/>
  <c r="C90" i="21"/>
  <c r="F89" i="21"/>
  <c r="G89" i="21" s="1"/>
  <c r="H89" i="21" s="1"/>
  <c r="C89" i="21"/>
  <c r="F88" i="21"/>
  <c r="G88" i="21" s="1"/>
  <c r="H88" i="21" s="1"/>
  <c r="C88" i="21"/>
  <c r="F87" i="21"/>
  <c r="G87" i="21" s="1"/>
  <c r="H87" i="21" s="1"/>
  <c r="C87" i="21"/>
  <c r="F86" i="21"/>
  <c r="G86" i="21" s="1"/>
  <c r="H86" i="21" s="1"/>
  <c r="C86" i="21"/>
  <c r="F85" i="21"/>
  <c r="G85" i="21" s="1"/>
  <c r="H85" i="21" s="1"/>
  <c r="C85" i="21"/>
  <c r="F84" i="21"/>
  <c r="G84" i="21" s="1"/>
  <c r="H84" i="21" s="1"/>
  <c r="C84" i="21"/>
  <c r="F83" i="21"/>
  <c r="G83" i="21" s="1"/>
  <c r="H83" i="21" s="1"/>
  <c r="C83" i="21"/>
  <c r="F82" i="21"/>
  <c r="G82" i="21" s="1"/>
  <c r="H82" i="21" s="1"/>
  <c r="C82" i="21"/>
  <c r="F81" i="21"/>
  <c r="G81" i="21" s="1"/>
  <c r="H81" i="21" s="1"/>
  <c r="C81" i="21"/>
  <c r="F80" i="21"/>
  <c r="G80" i="21" s="1"/>
  <c r="H80" i="21" s="1"/>
  <c r="C80" i="21"/>
  <c r="F79" i="21"/>
  <c r="G79" i="21" s="1"/>
  <c r="H79" i="21" s="1"/>
  <c r="C79" i="21"/>
  <c r="F78" i="21"/>
  <c r="G78" i="21" s="1"/>
  <c r="H78" i="21" s="1"/>
  <c r="C78" i="21"/>
  <c r="F77" i="21"/>
  <c r="G77" i="21" s="1"/>
  <c r="H77" i="21" s="1"/>
  <c r="C77" i="21"/>
  <c r="F76" i="21"/>
  <c r="G76" i="21" s="1"/>
  <c r="H76" i="21" s="1"/>
  <c r="C76" i="21"/>
  <c r="F75" i="21"/>
  <c r="G75" i="21" s="1"/>
  <c r="H75" i="21" s="1"/>
  <c r="C75" i="21"/>
  <c r="F74" i="21"/>
  <c r="G74" i="21" s="1"/>
  <c r="H74" i="21" s="1"/>
  <c r="C74" i="21"/>
  <c r="F73" i="21"/>
  <c r="G73" i="21" s="1"/>
  <c r="H73" i="21" s="1"/>
  <c r="C73" i="21"/>
  <c r="F72" i="21"/>
  <c r="G72" i="21" s="1"/>
  <c r="H72" i="21" s="1"/>
  <c r="C72" i="21"/>
  <c r="F71" i="21"/>
  <c r="G71" i="21" s="1"/>
  <c r="H71" i="21" s="1"/>
  <c r="C71" i="21"/>
  <c r="F70" i="21"/>
  <c r="G70" i="21" s="1"/>
  <c r="H70" i="21" s="1"/>
  <c r="C70" i="21"/>
  <c r="F69" i="21"/>
  <c r="G69" i="21" s="1"/>
  <c r="H69" i="21" s="1"/>
  <c r="C69" i="21"/>
  <c r="F68" i="21"/>
  <c r="G68" i="21" s="1"/>
  <c r="H68" i="21" s="1"/>
  <c r="C68" i="21"/>
  <c r="F67" i="21"/>
  <c r="G67" i="21" s="1"/>
  <c r="H67" i="21" s="1"/>
  <c r="C67" i="21"/>
  <c r="F66" i="21"/>
  <c r="G66" i="21" s="1"/>
  <c r="H66" i="21" s="1"/>
  <c r="C66" i="21"/>
  <c r="K61" i="21"/>
  <c r="D61" i="21"/>
  <c r="K62" i="21" s="1"/>
  <c r="G60" i="21"/>
  <c r="H60" i="21" s="1"/>
  <c r="C60" i="21"/>
  <c r="H59" i="21"/>
  <c r="G59" i="21"/>
  <c r="C59" i="21"/>
  <c r="G58" i="21"/>
  <c r="H58" i="21" s="1"/>
  <c r="C58" i="21"/>
  <c r="G57" i="21"/>
  <c r="H57" i="21" s="1"/>
  <c r="C57" i="21"/>
  <c r="G56" i="21"/>
  <c r="H56" i="21" s="1"/>
  <c r="C56" i="21"/>
  <c r="C55" i="21"/>
  <c r="C54" i="21"/>
  <c r="C53" i="21"/>
  <c r="G52" i="21"/>
  <c r="H52" i="21" s="1"/>
  <c r="C52" i="21"/>
  <c r="G51" i="21"/>
  <c r="H51" i="21" s="1"/>
  <c r="C51" i="21"/>
  <c r="H50" i="21"/>
  <c r="G50" i="21"/>
  <c r="C50" i="21"/>
  <c r="H49" i="21"/>
  <c r="G49" i="21"/>
  <c r="C49" i="21"/>
  <c r="H48" i="21"/>
  <c r="G48" i="21"/>
  <c r="C48" i="21"/>
  <c r="G47" i="21"/>
  <c r="H47" i="21" s="1"/>
  <c r="C47" i="21"/>
  <c r="H46" i="21"/>
  <c r="G46" i="21"/>
  <c r="C46" i="21"/>
  <c r="H45" i="21"/>
  <c r="G45" i="21"/>
  <c r="C45" i="21"/>
  <c r="G44" i="21"/>
  <c r="H44" i="21" s="1"/>
  <c r="C44" i="21"/>
  <c r="G43" i="21"/>
  <c r="H43" i="21" s="1"/>
  <c r="C43" i="21"/>
  <c r="H42" i="21"/>
  <c r="G42" i="21"/>
  <c r="C42" i="21"/>
  <c r="H41" i="21"/>
  <c r="G41" i="21"/>
  <c r="C41" i="21"/>
  <c r="H40" i="21"/>
  <c r="G40" i="21"/>
  <c r="C40" i="21"/>
  <c r="G39" i="21"/>
  <c r="H39" i="21" s="1"/>
  <c r="C39" i="21"/>
  <c r="H38" i="21"/>
  <c r="G38" i="21"/>
  <c r="C38" i="21"/>
  <c r="H37" i="21"/>
  <c r="G37" i="21"/>
  <c r="C37" i="21"/>
  <c r="G36" i="21"/>
  <c r="H36" i="21" s="1"/>
  <c r="C36" i="21"/>
  <c r="K30" i="21"/>
  <c r="D30" i="21"/>
  <c r="K31" i="21" s="1"/>
  <c r="G29" i="21"/>
  <c r="H29" i="21" s="1"/>
  <c r="F29" i="21"/>
  <c r="C29" i="21"/>
  <c r="G28" i="21"/>
  <c r="H28" i="21" s="1"/>
  <c r="F28" i="21"/>
  <c r="C28" i="21"/>
  <c r="F27" i="21"/>
  <c r="G27" i="21" s="1"/>
  <c r="H27" i="21" s="1"/>
  <c r="C27" i="21"/>
  <c r="G26" i="21"/>
  <c r="H26" i="21" s="1"/>
  <c r="F26" i="21"/>
  <c r="C26" i="21"/>
  <c r="H25" i="21"/>
  <c r="G25" i="21"/>
  <c r="F25" i="21"/>
  <c r="C25" i="21"/>
  <c r="H24" i="21"/>
  <c r="G24" i="21"/>
  <c r="F24" i="21"/>
  <c r="C24" i="21"/>
  <c r="H23" i="21"/>
  <c r="G23" i="21"/>
  <c r="F23" i="21"/>
  <c r="C23" i="21"/>
  <c r="H22" i="21"/>
  <c r="G22" i="21"/>
  <c r="F22" i="21"/>
  <c r="C22" i="21"/>
  <c r="H21" i="21"/>
  <c r="G21" i="21"/>
  <c r="F21" i="21"/>
  <c r="C21" i="21"/>
  <c r="H20" i="21"/>
  <c r="G20" i="21"/>
  <c r="F20" i="21"/>
  <c r="C20" i="21"/>
  <c r="H19" i="21"/>
  <c r="G19" i="21"/>
  <c r="F19" i="21"/>
  <c r="C19" i="21"/>
  <c r="H18" i="21"/>
  <c r="G18" i="21"/>
  <c r="F18" i="21"/>
  <c r="C18" i="21"/>
  <c r="H17" i="21"/>
  <c r="G17" i="21"/>
  <c r="F17" i="21"/>
  <c r="C17" i="21"/>
  <c r="H16" i="21"/>
  <c r="G16" i="21"/>
  <c r="F16" i="21"/>
  <c r="C16" i="21"/>
  <c r="H15" i="21"/>
  <c r="G15" i="21"/>
  <c r="F15" i="21"/>
  <c r="C15" i="21"/>
  <c r="H14" i="21"/>
  <c r="G14" i="21"/>
  <c r="F14" i="21"/>
  <c r="C14" i="21"/>
  <c r="H13" i="21"/>
  <c r="G13" i="21"/>
  <c r="F13" i="21"/>
  <c r="C13" i="21"/>
  <c r="H12" i="21"/>
  <c r="G12" i="21"/>
  <c r="F12" i="21"/>
  <c r="C12" i="21"/>
  <c r="H11" i="21"/>
  <c r="G11" i="21"/>
  <c r="F11" i="21"/>
  <c r="C11" i="21"/>
  <c r="H10" i="21"/>
  <c r="G10" i="21"/>
  <c r="F10" i="21"/>
  <c r="C10" i="21"/>
  <c r="H9" i="21"/>
  <c r="G9" i="21"/>
  <c r="F9" i="21"/>
  <c r="C9" i="21"/>
  <c r="H8" i="21"/>
  <c r="G8" i="21"/>
  <c r="F8" i="21"/>
  <c r="C8" i="21"/>
  <c r="H7" i="21"/>
  <c r="G7" i="21"/>
  <c r="F7" i="21"/>
  <c r="C7" i="21"/>
  <c r="H6" i="21"/>
  <c r="G6" i="21"/>
  <c r="F6" i="21"/>
  <c r="C6" i="21"/>
  <c r="H5" i="21"/>
  <c r="G5" i="21"/>
  <c r="F5" i="21"/>
  <c r="C5" i="21"/>
  <c r="K153" i="20"/>
  <c r="D153" i="20"/>
  <c r="K154" i="20" s="1"/>
  <c r="F152" i="20"/>
  <c r="G152" i="20" s="1"/>
  <c r="H152" i="20" s="1"/>
  <c r="C152" i="20"/>
  <c r="F151" i="20"/>
  <c r="G151" i="20" s="1"/>
  <c r="H151" i="20" s="1"/>
  <c r="C151" i="20"/>
  <c r="F150" i="20"/>
  <c r="G150" i="20" s="1"/>
  <c r="H150" i="20" s="1"/>
  <c r="C150" i="20"/>
  <c r="F149" i="20"/>
  <c r="G149" i="20" s="1"/>
  <c r="H149" i="20" s="1"/>
  <c r="C149" i="20"/>
  <c r="F148" i="20"/>
  <c r="G148" i="20" s="1"/>
  <c r="H148" i="20" s="1"/>
  <c r="C148" i="20"/>
  <c r="F147" i="20"/>
  <c r="G147" i="20" s="1"/>
  <c r="H147" i="20" s="1"/>
  <c r="C147" i="20"/>
  <c r="F146" i="20"/>
  <c r="G146" i="20" s="1"/>
  <c r="H146" i="20" s="1"/>
  <c r="C146" i="20"/>
  <c r="F145" i="20"/>
  <c r="G145" i="20" s="1"/>
  <c r="H145" i="20" s="1"/>
  <c r="C145" i="20"/>
  <c r="F144" i="20"/>
  <c r="G144" i="20" s="1"/>
  <c r="H144" i="20" s="1"/>
  <c r="C144" i="20"/>
  <c r="F143" i="20"/>
  <c r="G143" i="20" s="1"/>
  <c r="H143" i="20" s="1"/>
  <c r="C143" i="20"/>
  <c r="F142" i="20"/>
  <c r="G142" i="20" s="1"/>
  <c r="H142" i="20" s="1"/>
  <c r="C142" i="20"/>
  <c r="F141" i="20"/>
  <c r="G141" i="20" s="1"/>
  <c r="H141" i="20" s="1"/>
  <c r="C141" i="20"/>
  <c r="F140" i="20"/>
  <c r="G140" i="20" s="1"/>
  <c r="H140" i="20" s="1"/>
  <c r="C140" i="20"/>
  <c r="F139" i="20"/>
  <c r="G139" i="20" s="1"/>
  <c r="H139" i="20" s="1"/>
  <c r="C139" i="20"/>
  <c r="F138" i="20"/>
  <c r="G138" i="20" s="1"/>
  <c r="H138" i="20" s="1"/>
  <c r="C138" i="20"/>
  <c r="F137" i="20"/>
  <c r="G137" i="20" s="1"/>
  <c r="H137" i="20" s="1"/>
  <c r="C137" i="20"/>
  <c r="F136" i="20"/>
  <c r="G136" i="20" s="1"/>
  <c r="H136" i="20" s="1"/>
  <c r="C136" i="20"/>
  <c r="F135" i="20"/>
  <c r="G135" i="20" s="1"/>
  <c r="H135" i="20" s="1"/>
  <c r="C135" i="20"/>
  <c r="F134" i="20"/>
  <c r="G134" i="20" s="1"/>
  <c r="H134" i="20" s="1"/>
  <c r="C134" i="20"/>
  <c r="F133" i="20"/>
  <c r="G133" i="20" s="1"/>
  <c r="H133" i="20" s="1"/>
  <c r="C133" i="20"/>
  <c r="F132" i="20"/>
  <c r="G132" i="20" s="1"/>
  <c r="H132" i="20" s="1"/>
  <c r="C132" i="20"/>
  <c r="F131" i="20"/>
  <c r="G131" i="20" s="1"/>
  <c r="H131" i="20" s="1"/>
  <c r="C131" i="20"/>
  <c r="F130" i="20"/>
  <c r="G130" i="20" s="1"/>
  <c r="H130" i="20" s="1"/>
  <c r="C130" i="20"/>
  <c r="F129" i="20"/>
  <c r="G129" i="20" s="1"/>
  <c r="H129" i="20" s="1"/>
  <c r="C129" i="20"/>
  <c r="F128" i="20"/>
  <c r="G128" i="20" s="1"/>
  <c r="H128" i="20" s="1"/>
  <c r="H153" i="20" s="1"/>
  <c r="C128" i="20"/>
  <c r="K122" i="20"/>
  <c r="D122" i="20"/>
  <c r="K123" i="20" s="1"/>
  <c r="F121" i="20"/>
  <c r="G121" i="20" s="1"/>
  <c r="H121" i="20" s="1"/>
  <c r="C121" i="20"/>
  <c r="F120" i="20"/>
  <c r="G120" i="20" s="1"/>
  <c r="H120" i="20" s="1"/>
  <c r="C120" i="20"/>
  <c r="F119" i="20"/>
  <c r="G119" i="20" s="1"/>
  <c r="H119" i="20" s="1"/>
  <c r="C119" i="20"/>
  <c r="F118" i="20"/>
  <c r="G118" i="20" s="1"/>
  <c r="H118" i="20" s="1"/>
  <c r="C118" i="20"/>
  <c r="F117" i="20"/>
  <c r="G117" i="20" s="1"/>
  <c r="H117" i="20" s="1"/>
  <c r="C117" i="20"/>
  <c r="F116" i="20"/>
  <c r="G116" i="20" s="1"/>
  <c r="H116" i="20" s="1"/>
  <c r="C116" i="20"/>
  <c r="F115" i="20"/>
  <c r="G115" i="20" s="1"/>
  <c r="H115" i="20" s="1"/>
  <c r="C115" i="20"/>
  <c r="F114" i="20"/>
  <c r="G114" i="20" s="1"/>
  <c r="H114" i="20" s="1"/>
  <c r="C114" i="20"/>
  <c r="F113" i="20"/>
  <c r="G113" i="20" s="1"/>
  <c r="H113" i="20" s="1"/>
  <c r="C113" i="20"/>
  <c r="F112" i="20"/>
  <c r="G112" i="20" s="1"/>
  <c r="H112" i="20" s="1"/>
  <c r="C112" i="20"/>
  <c r="F111" i="20"/>
  <c r="G111" i="20" s="1"/>
  <c r="H111" i="20" s="1"/>
  <c r="C111" i="20"/>
  <c r="F110" i="20"/>
  <c r="G110" i="20" s="1"/>
  <c r="H110" i="20" s="1"/>
  <c r="C110" i="20"/>
  <c r="F109" i="20"/>
  <c r="G109" i="20" s="1"/>
  <c r="H109" i="20" s="1"/>
  <c r="C109" i="20"/>
  <c r="F108" i="20"/>
  <c r="G108" i="20" s="1"/>
  <c r="H108" i="20" s="1"/>
  <c r="C108" i="20"/>
  <c r="F107" i="20"/>
  <c r="G107" i="20" s="1"/>
  <c r="H107" i="20" s="1"/>
  <c r="C107" i="20"/>
  <c r="F106" i="20"/>
  <c r="G106" i="20" s="1"/>
  <c r="H106" i="20" s="1"/>
  <c r="C106" i="20"/>
  <c r="F105" i="20"/>
  <c r="G105" i="20" s="1"/>
  <c r="H105" i="20" s="1"/>
  <c r="C105" i="20"/>
  <c r="F104" i="20"/>
  <c r="G104" i="20" s="1"/>
  <c r="H104" i="20" s="1"/>
  <c r="C104" i="20"/>
  <c r="F103" i="20"/>
  <c r="G103" i="20" s="1"/>
  <c r="H103" i="20" s="1"/>
  <c r="C103" i="20"/>
  <c r="F102" i="20"/>
  <c r="G102" i="20" s="1"/>
  <c r="H102" i="20" s="1"/>
  <c r="C102" i="20"/>
  <c r="F101" i="20"/>
  <c r="G101" i="20" s="1"/>
  <c r="H101" i="20" s="1"/>
  <c r="C101" i="20"/>
  <c r="F100" i="20"/>
  <c r="G100" i="20" s="1"/>
  <c r="H100" i="20" s="1"/>
  <c r="C100" i="20"/>
  <c r="F99" i="20"/>
  <c r="G99" i="20" s="1"/>
  <c r="H99" i="20" s="1"/>
  <c r="C99" i="20"/>
  <c r="F98" i="20"/>
  <c r="G98" i="20" s="1"/>
  <c r="H98" i="20" s="1"/>
  <c r="C98" i="20"/>
  <c r="F97" i="20"/>
  <c r="G97" i="20" s="1"/>
  <c r="H97" i="20" s="1"/>
  <c r="H122" i="20" s="1"/>
  <c r="C97" i="20"/>
  <c r="K91" i="20"/>
  <c r="D91" i="20"/>
  <c r="K92" i="20" s="1"/>
  <c r="F90" i="20"/>
  <c r="G90" i="20" s="1"/>
  <c r="H90" i="20" s="1"/>
  <c r="C90" i="20"/>
  <c r="F89" i="20"/>
  <c r="G89" i="20" s="1"/>
  <c r="H89" i="20" s="1"/>
  <c r="C89" i="20"/>
  <c r="F88" i="20"/>
  <c r="G88" i="20" s="1"/>
  <c r="H88" i="20" s="1"/>
  <c r="C88" i="20"/>
  <c r="F87" i="20"/>
  <c r="G87" i="20" s="1"/>
  <c r="H87" i="20" s="1"/>
  <c r="C87" i="20"/>
  <c r="F86" i="20"/>
  <c r="G86" i="20" s="1"/>
  <c r="H86" i="20" s="1"/>
  <c r="C86" i="20"/>
  <c r="F85" i="20"/>
  <c r="G85" i="20" s="1"/>
  <c r="H85" i="20" s="1"/>
  <c r="C85" i="20"/>
  <c r="F84" i="20"/>
  <c r="G84" i="20" s="1"/>
  <c r="H84" i="20" s="1"/>
  <c r="C84" i="20"/>
  <c r="F83" i="20"/>
  <c r="G83" i="20" s="1"/>
  <c r="H83" i="20" s="1"/>
  <c r="C83" i="20"/>
  <c r="F82" i="20"/>
  <c r="G82" i="20" s="1"/>
  <c r="H82" i="20" s="1"/>
  <c r="C82" i="20"/>
  <c r="F81" i="20"/>
  <c r="G81" i="20" s="1"/>
  <c r="H81" i="20" s="1"/>
  <c r="C81" i="20"/>
  <c r="F80" i="20"/>
  <c r="G80" i="20" s="1"/>
  <c r="H80" i="20" s="1"/>
  <c r="C80" i="20"/>
  <c r="F79" i="20"/>
  <c r="G79" i="20" s="1"/>
  <c r="H79" i="20" s="1"/>
  <c r="C79" i="20"/>
  <c r="F78" i="20"/>
  <c r="G78" i="20" s="1"/>
  <c r="H78" i="20" s="1"/>
  <c r="C78" i="20"/>
  <c r="F77" i="20"/>
  <c r="G77" i="20" s="1"/>
  <c r="H77" i="20" s="1"/>
  <c r="C77" i="20"/>
  <c r="F76" i="20"/>
  <c r="G76" i="20" s="1"/>
  <c r="H76" i="20" s="1"/>
  <c r="C76" i="20"/>
  <c r="F75" i="20"/>
  <c r="G75" i="20" s="1"/>
  <c r="H75" i="20" s="1"/>
  <c r="C75" i="20"/>
  <c r="F74" i="20"/>
  <c r="G74" i="20" s="1"/>
  <c r="H74" i="20" s="1"/>
  <c r="C74" i="20"/>
  <c r="F73" i="20"/>
  <c r="G73" i="20" s="1"/>
  <c r="H73" i="20" s="1"/>
  <c r="C73" i="20"/>
  <c r="F72" i="20"/>
  <c r="G72" i="20" s="1"/>
  <c r="H72" i="20" s="1"/>
  <c r="C72" i="20"/>
  <c r="F71" i="20"/>
  <c r="G71" i="20" s="1"/>
  <c r="H71" i="20" s="1"/>
  <c r="C71" i="20"/>
  <c r="F70" i="20"/>
  <c r="G70" i="20" s="1"/>
  <c r="H70" i="20" s="1"/>
  <c r="C70" i="20"/>
  <c r="F69" i="20"/>
  <c r="G69" i="20" s="1"/>
  <c r="H69" i="20" s="1"/>
  <c r="C69" i="20"/>
  <c r="F68" i="20"/>
  <c r="G68" i="20" s="1"/>
  <c r="H68" i="20" s="1"/>
  <c r="C68" i="20"/>
  <c r="F67" i="20"/>
  <c r="G67" i="20" s="1"/>
  <c r="H67" i="20" s="1"/>
  <c r="C67" i="20"/>
  <c r="F66" i="20"/>
  <c r="G66" i="20" s="1"/>
  <c r="H66" i="20" s="1"/>
  <c r="H91" i="20" s="1"/>
  <c r="C66" i="20"/>
  <c r="K61" i="20"/>
  <c r="D61" i="20"/>
  <c r="K62" i="20" s="1"/>
  <c r="G60" i="20"/>
  <c r="H60" i="20" s="1"/>
  <c r="C60" i="20"/>
  <c r="H59" i="20"/>
  <c r="G59" i="20"/>
  <c r="C59" i="20"/>
  <c r="G58" i="20"/>
  <c r="H58" i="20" s="1"/>
  <c r="C58" i="20"/>
  <c r="G57" i="20"/>
  <c r="H57" i="20" s="1"/>
  <c r="C57" i="20"/>
  <c r="G56" i="20"/>
  <c r="H56" i="20" s="1"/>
  <c r="C56" i="20"/>
  <c r="C55" i="20"/>
  <c r="C54" i="20"/>
  <c r="C53" i="20"/>
  <c r="G52" i="20"/>
  <c r="H52" i="20" s="1"/>
  <c r="C52" i="20"/>
  <c r="G51" i="20"/>
  <c r="H51" i="20" s="1"/>
  <c r="C51" i="20"/>
  <c r="G50" i="20"/>
  <c r="H50" i="20" s="1"/>
  <c r="C50" i="20"/>
  <c r="H49" i="20"/>
  <c r="G49" i="20"/>
  <c r="C49" i="20"/>
  <c r="G48" i="20"/>
  <c r="H48" i="20" s="1"/>
  <c r="C48" i="20"/>
  <c r="G47" i="20"/>
  <c r="H47" i="20" s="1"/>
  <c r="C47" i="20"/>
  <c r="G46" i="20"/>
  <c r="H46" i="20" s="1"/>
  <c r="C46" i="20"/>
  <c r="H45" i="20"/>
  <c r="G45" i="20"/>
  <c r="C45" i="20"/>
  <c r="G44" i="20"/>
  <c r="H44" i="20" s="1"/>
  <c r="C44" i="20"/>
  <c r="G43" i="20"/>
  <c r="H43" i="20" s="1"/>
  <c r="C43" i="20"/>
  <c r="G42" i="20"/>
  <c r="H42" i="20" s="1"/>
  <c r="C42" i="20"/>
  <c r="H41" i="20"/>
  <c r="G41" i="20"/>
  <c r="C41" i="20"/>
  <c r="G40" i="20"/>
  <c r="H40" i="20" s="1"/>
  <c r="C40" i="20"/>
  <c r="G39" i="20"/>
  <c r="H39" i="20" s="1"/>
  <c r="C39" i="20"/>
  <c r="G38" i="20"/>
  <c r="H38" i="20" s="1"/>
  <c r="C38" i="20"/>
  <c r="H37" i="20"/>
  <c r="G37" i="20"/>
  <c r="C37" i="20"/>
  <c r="G36" i="20"/>
  <c r="H36" i="20" s="1"/>
  <c r="C36" i="20"/>
  <c r="K31" i="20"/>
  <c r="K30" i="20"/>
  <c r="D30" i="20"/>
  <c r="F29" i="20"/>
  <c r="G29" i="20" s="1"/>
  <c r="H29" i="20" s="1"/>
  <c r="C29" i="20"/>
  <c r="F28" i="20"/>
  <c r="G28" i="20" s="1"/>
  <c r="H28" i="20" s="1"/>
  <c r="C28" i="20"/>
  <c r="F27" i="20"/>
  <c r="G27" i="20" s="1"/>
  <c r="H27" i="20" s="1"/>
  <c r="C27" i="20"/>
  <c r="F26" i="20"/>
  <c r="G26" i="20" s="1"/>
  <c r="H26" i="20" s="1"/>
  <c r="C26" i="20"/>
  <c r="F25" i="20"/>
  <c r="G25" i="20" s="1"/>
  <c r="H25" i="20" s="1"/>
  <c r="C25" i="20"/>
  <c r="F24" i="20"/>
  <c r="G24" i="20" s="1"/>
  <c r="H24" i="20" s="1"/>
  <c r="C24" i="20"/>
  <c r="F23" i="20"/>
  <c r="G23" i="20" s="1"/>
  <c r="H23" i="20" s="1"/>
  <c r="C23" i="20"/>
  <c r="F22" i="20"/>
  <c r="G22" i="20" s="1"/>
  <c r="H22" i="20" s="1"/>
  <c r="C22" i="20"/>
  <c r="F21" i="20"/>
  <c r="G21" i="20" s="1"/>
  <c r="H21" i="20" s="1"/>
  <c r="C21" i="20"/>
  <c r="F20" i="20"/>
  <c r="G20" i="20" s="1"/>
  <c r="H20" i="20" s="1"/>
  <c r="C20" i="20"/>
  <c r="F19" i="20"/>
  <c r="G19" i="20" s="1"/>
  <c r="H19" i="20" s="1"/>
  <c r="C19" i="20"/>
  <c r="F18" i="20"/>
  <c r="G18" i="20" s="1"/>
  <c r="H18" i="20" s="1"/>
  <c r="C18" i="20"/>
  <c r="F17" i="20"/>
  <c r="G17" i="20" s="1"/>
  <c r="H17" i="20" s="1"/>
  <c r="C17" i="20"/>
  <c r="F16" i="20"/>
  <c r="G16" i="20" s="1"/>
  <c r="H16" i="20" s="1"/>
  <c r="C16" i="20"/>
  <c r="F15" i="20"/>
  <c r="G15" i="20" s="1"/>
  <c r="H15" i="20" s="1"/>
  <c r="C15" i="20"/>
  <c r="F14" i="20"/>
  <c r="G14" i="20" s="1"/>
  <c r="H14" i="20" s="1"/>
  <c r="C14" i="20"/>
  <c r="F13" i="20"/>
  <c r="G13" i="20" s="1"/>
  <c r="H13" i="20" s="1"/>
  <c r="C13" i="20"/>
  <c r="F12" i="20"/>
  <c r="G12" i="20" s="1"/>
  <c r="H12" i="20" s="1"/>
  <c r="C12" i="20"/>
  <c r="F11" i="20"/>
  <c r="G11" i="20" s="1"/>
  <c r="H11" i="20" s="1"/>
  <c r="C11" i="20"/>
  <c r="F10" i="20"/>
  <c r="G10" i="20" s="1"/>
  <c r="H10" i="20" s="1"/>
  <c r="C10" i="20"/>
  <c r="F9" i="20"/>
  <c r="G9" i="20" s="1"/>
  <c r="H9" i="20" s="1"/>
  <c r="C9" i="20"/>
  <c r="F8" i="20"/>
  <c r="G8" i="20" s="1"/>
  <c r="H8" i="20" s="1"/>
  <c r="C8" i="20"/>
  <c r="F7" i="20"/>
  <c r="G7" i="20" s="1"/>
  <c r="H7" i="20" s="1"/>
  <c r="C7" i="20"/>
  <c r="F6" i="20"/>
  <c r="G6" i="20" s="1"/>
  <c r="H6" i="20" s="1"/>
  <c r="C6" i="20"/>
  <c r="F5" i="20"/>
  <c r="G5" i="20" s="1"/>
  <c r="H5" i="20" s="1"/>
  <c r="C5" i="20"/>
  <c r="K153" i="19"/>
  <c r="D153" i="19"/>
  <c r="K154" i="19" s="1"/>
  <c r="F152" i="19"/>
  <c r="G152" i="19" s="1"/>
  <c r="H152" i="19" s="1"/>
  <c r="C152" i="19"/>
  <c r="F151" i="19"/>
  <c r="G151" i="19" s="1"/>
  <c r="H151" i="19" s="1"/>
  <c r="C151" i="19"/>
  <c r="F150" i="19"/>
  <c r="G150" i="19" s="1"/>
  <c r="H150" i="19" s="1"/>
  <c r="C150" i="19"/>
  <c r="F149" i="19"/>
  <c r="G149" i="19" s="1"/>
  <c r="H149" i="19" s="1"/>
  <c r="C149" i="19"/>
  <c r="F148" i="19"/>
  <c r="G148" i="19" s="1"/>
  <c r="H148" i="19" s="1"/>
  <c r="C148" i="19"/>
  <c r="F147" i="19"/>
  <c r="G147" i="19" s="1"/>
  <c r="H147" i="19" s="1"/>
  <c r="C147" i="19"/>
  <c r="F146" i="19"/>
  <c r="G146" i="19" s="1"/>
  <c r="H146" i="19" s="1"/>
  <c r="C146" i="19"/>
  <c r="F145" i="19"/>
  <c r="G145" i="19" s="1"/>
  <c r="H145" i="19" s="1"/>
  <c r="C145" i="19"/>
  <c r="F144" i="19"/>
  <c r="G144" i="19" s="1"/>
  <c r="H144" i="19" s="1"/>
  <c r="C144" i="19"/>
  <c r="F143" i="19"/>
  <c r="G143" i="19" s="1"/>
  <c r="H143" i="19" s="1"/>
  <c r="C143" i="19"/>
  <c r="F142" i="19"/>
  <c r="G142" i="19" s="1"/>
  <c r="H142" i="19" s="1"/>
  <c r="C142" i="19"/>
  <c r="F141" i="19"/>
  <c r="G141" i="19" s="1"/>
  <c r="H141" i="19" s="1"/>
  <c r="C141" i="19"/>
  <c r="F140" i="19"/>
  <c r="G140" i="19" s="1"/>
  <c r="H140" i="19" s="1"/>
  <c r="C140" i="19"/>
  <c r="F139" i="19"/>
  <c r="G139" i="19" s="1"/>
  <c r="H139" i="19" s="1"/>
  <c r="C139" i="19"/>
  <c r="F138" i="19"/>
  <c r="G138" i="19" s="1"/>
  <c r="H138" i="19" s="1"/>
  <c r="C138" i="19"/>
  <c r="F137" i="19"/>
  <c r="G137" i="19" s="1"/>
  <c r="H137" i="19" s="1"/>
  <c r="C137" i="19"/>
  <c r="F136" i="19"/>
  <c r="G136" i="19" s="1"/>
  <c r="H136" i="19" s="1"/>
  <c r="C136" i="19"/>
  <c r="F135" i="19"/>
  <c r="G135" i="19" s="1"/>
  <c r="H135" i="19" s="1"/>
  <c r="C135" i="19"/>
  <c r="F134" i="19"/>
  <c r="G134" i="19" s="1"/>
  <c r="H134" i="19" s="1"/>
  <c r="C134" i="19"/>
  <c r="F133" i="19"/>
  <c r="G133" i="19" s="1"/>
  <c r="H133" i="19" s="1"/>
  <c r="C133" i="19"/>
  <c r="F132" i="19"/>
  <c r="G132" i="19" s="1"/>
  <c r="H132" i="19" s="1"/>
  <c r="C132" i="19"/>
  <c r="F131" i="19"/>
  <c r="G131" i="19" s="1"/>
  <c r="H131" i="19" s="1"/>
  <c r="C131" i="19"/>
  <c r="F130" i="19"/>
  <c r="G130" i="19" s="1"/>
  <c r="H130" i="19" s="1"/>
  <c r="C130" i="19"/>
  <c r="F129" i="19"/>
  <c r="G129" i="19" s="1"/>
  <c r="H129" i="19" s="1"/>
  <c r="C129" i="19"/>
  <c r="F128" i="19"/>
  <c r="G128" i="19" s="1"/>
  <c r="H128" i="19" s="1"/>
  <c r="H153" i="19" s="1"/>
  <c r="C128" i="19"/>
  <c r="K122" i="19"/>
  <c r="D122" i="19"/>
  <c r="K123" i="19" s="1"/>
  <c r="F121" i="19"/>
  <c r="G121" i="19" s="1"/>
  <c r="H121" i="19" s="1"/>
  <c r="C121" i="19"/>
  <c r="F120" i="19"/>
  <c r="G120" i="19" s="1"/>
  <c r="H120" i="19" s="1"/>
  <c r="C120" i="19"/>
  <c r="F119" i="19"/>
  <c r="G119" i="19" s="1"/>
  <c r="H119" i="19" s="1"/>
  <c r="C119" i="19"/>
  <c r="F118" i="19"/>
  <c r="G118" i="19" s="1"/>
  <c r="H118" i="19" s="1"/>
  <c r="C118" i="19"/>
  <c r="F117" i="19"/>
  <c r="G117" i="19" s="1"/>
  <c r="H117" i="19" s="1"/>
  <c r="C117" i="19"/>
  <c r="F116" i="19"/>
  <c r="G116" i="19" s="1"/>
  <c r="H116" i="19" s="1"/>
  <c r="C116" i="19"/>
  <c r="F115" i="19"/>
  <c r="G115" i="19" s="1"/>
  <c r="H115" i="19" s="1"/>
  <c r="C115" i="19"/>
  <c r="F114" i="19"/>
  <c r="G114" i="19" s="1"/>
  <c r="H114" i="19" s="1"/>
  <c r="C114" i="19"/>
  <c r="F113" i="19"/>
  <c r="G113" i="19" s="1"/>
  <c r="H113" i="19" s="1"/>
  <c r="C113" i="19"/>
  <c r="F112" i="19"/>
  <c r="G112" i="19" s="1"/>
  <c r="H112" i="19" s="1"/>
  <c r="C112" i="19"/>
  <c r="F111" i="19"/>
  <c r="G111" i="19" s="1"/>
  <c r="H111" i="19" s="1"/>
  <c r="C111" i="19"/>
  <c r="F110" i="19"/>
  <c r="G110" i="19" s="1"/>
  <c r="H110" i="19" s="1"/>
  <c r="C110" i="19"/>
  <c r="F109" i="19"/>
  <c r="G109" i="19" s="1"/>
  <c r="H109" i="19" s="1"/>
  <c r="C109" i="19"/>
  <c r="F108" i="19"/>
  <c r="G108" i="19" s="1"/>
  <c r="H108" i="19" s="1"/>
  <c r="C108" i="19"/>
  <c r="F107" i="19"/>
  <c r="G107" i="19" s="1"/>
  <c r="H107" i="19" s="1"/>
  <c r="C107" i="19"/>
  <c r="F106" i="19"/>
  <c r="G106" i="19" s="1"/>
  <c r="H106" i="19" s="1"/>
  <c r="C106" i="19"/>
  <c r="F105" i="19"/>
  <c r="G105" i="19" s="1"/>
  <c r="H105" i="19" s="1"/>
  <c r="C105" i="19"/>
  <c r="F104" i="19"/>
  <c r="G104" i="19" s="1"/>
  <c r="H104" i="19" s="1"/>
  <c r="C104" i="19"/>
  <c r="F103" i="19"/>
  <c r="G103" i="19" s="1"/>
  <c r="H103" i="19" s="1"/>
  <c r="C103" i="19"/>
  <c r="F102" i="19"/>
  <c r="G102" i="19" s="1"/>
  <c r="H102" i="19" s="1"/>
  <c r="C102" i="19"/>
  <c r="F101" i="19"/>
  <c r="G101" i="19" s="1"/>
  <c r="H101" i="19" s="1"/>
  <c r="C101" i="19"/>
  <c r="F100" i="19"/>
  <c r="G100" i="19" s="1"/>
  <c r="H100" i="19" s="1"/>
  <c r="C100" i="19"/>
  <c r="F99" i="19"/>
  <c r="G99" i="19" s="1"/>
  <c r="H99" i="19" s="1"/>
  <c r="C99" i="19"/>
  <c r="F98" i="19"/>
  <c r="G98" i="19" s="1"/>
  <c r="H98" i="19" s="1"/>
  <c r="C98" i="19"/>
  <c r="F97" i="19"/>
  <c r="G97" i="19" s="1"/>
  <c r="H97" i="19" s="1"/>
  <c r="H122" i="19" s="1"/>
  <c r="C97" i="19"/>
  <c r="K91" i="19"/>
  <c r="D91" i="19"/>
  <c r="K92" i="19" s="1"/>
  <c r="F90" i="19"/>
  <c r="G90" i="19" s="1"/>
  <c r="H90" i="19" s="1"/>
  <c r="C90" i="19"/>
  <c r="F89" i="19"/>
  <c r="G89" i="19" s="1"/>
  <c r="H89" i="19" s="1"/>
  <c r="C89" i="19"/>
  <c r="F88" i="19"/>
  <c r="G88" i="19" s="1"/>
  <c r="H88" i="19" s="1"/>
  <c r="C88" i="19"/>
  <c r="F87" i="19"/>
  <c r="G87" i="19" s="1"/>
  <c r="H87" i="19" s="1"/>
  <c r="C87" i="19"/>
  <c r="F86" i="19"/>
  <c r="G86" i="19" s="1"/>
  <c r="H86" i="19" s="1"/>
  <c r="C86" i="19"/>
  <c r="F85" i="19"/>
  <c r="G85" i="19" s="1"/>
  <c r="H85" i="19" s="1"/>
  <c r="C85" i="19"/>
  <c r="F84" i="19"/>
  <c r="G84" i="19" s="1"/>
  <c r="H84" i="19" s="1"/>
  <c r="C84" i="19"/>
  <c r="F83" i="19"/>
  <c r="G83" i="19" s="1"/>
  <c r="H83" i="19" s="1"/>
  <c r="C83" i="19"/>
  <c r="F82" i="19"/>
  <c r="G82" i="19" s="1"/>
  <c r="H82" i="19" s="1"/>
  <c r="C82" i="19"/>
  <c r="F81" i="19"/>
  <c r="G81" i="19" s="1"/>
  <c r="H81" i="19" s="1"/>
  <c r="C81" i="19"/>
  <c r="F80" i="19"/>
  <c r="G80" i="19" s="1"/>
  <c r="H80" i="19" s="1"/>
  <c r="C80" i="19"/>
  <c r="F79" i="19"/>
  <c r="G79" i="19" s="1"/>
  <c r="H79" i="19" s="1"/>
  <c r="C79" i="19"/>
  <c r="F78" i="19"/>
  <c r="G78" i="19" s="1"/>
  <c r="H78" i="19" s="1"/>
  <c r="C78" i="19"/>
  <c r="F77" i="19"/>
  <c r="G77" i="19" s="1"/>
  <c r="H77" i="19" s="1"/>
  <c r="C77" i="19"/>
  <c r="F76" i="19"/>
  <c r="G76" i="19" s="1"/>
  <c r="H76" i="19" s="1"/>
  <c r="C76" i="19"/>
  <c r="F75" i="19"/>
  <c r="G75" i="19" s="1"/>
  <c r="H75" i="19" s="1"/>
  <c r="C75" i="19"/>
  <c r="F74" i="19"/>
  <c r="G74" i="19" s="1"/>
  <c r="H74" i="19" s="1"/>
  <c r="C74" i="19"/>
  <c r="F73" i="19"/>
  <c r="G73" i="19" s="1"/>
  <c r="H73" i="19" s="1"/>
  <c r="C73" i="19"/>
  <c r="F72" i="19"/>
  <c r="G72" i="19" s="1"/>
  <c r="H72" i="19" s="1"/>
  <c r="C72" i="19"/>
  <c r="F71" i="19"/>
  <c r="G71" i="19" s="1"/>
  <c r="H71" i="19" s="1"/>
  <c r="C71" i="19"/>
  <c r="F70" i="19"/>
  <c r="G70" i="19" s="1"/>
  <c r="H70" i="19" s="1"/>
  <c r="C70" i="19"/>
  <c r="F69" i="19"/>
  <c r="G69" i="19" s="1"/>
  <c r="H69" i="19" s="1"/>
  <c r="C69" i="19"/>
  <c r="F68" i="19"/>
  <c r="G68" i="19" s="1"/>
  <c r="H68" i="19" s="1"/>
  <c r="C68" i="19"/>
  <c r="F67" i="19"/>
  <c r="G67" i="19" s="1"/>
  <c r="H67" i="19" s="1"/>
  <c r="C67" i="19"/>
  <c r="F66" i="19"/>
  <c r="G66" i="19" s="1"/>
  <c r="H66" i="19" s="1"/>
  <c r="H91" i="19" s="1"/>
  <c r="C66" i="19"/>
  <c r="K61" i="19"/>
  <c r="D61" i="19"/>
  <c r="K62" i="19" s="1"/>
  <c r="G60" i="19"/>
  <c r="H60" i="19" s="1"/>
  <c r="C60" i="19"/>
  <c r="H59" i="19"/>
  <c r="G59" i="19"/>
  <c r="C59" i="19"/>
  <c r="G58" i="19"/>
  <c r="H58" i="19" s="1"/>
  <c r="C58" i="19"/>
  <c r="G57" i="19"/>
  <c r="H57" i="19" s="1"/>
  <c r="C57" i="19"/>
  <c r="H56" i="19"/>
  <c r="G56" i="19"/>
  <c r="C56" i="19"/>
  <c r="C55" i="19"/>
  <c r="C54" i="19"/>
  <c r="C53" i="19"/>
  <c r="H52" i="19"/>
  <c r="G52" i="19"/>
  <c r="C52" i="19"/>
  <c r="G51" i="19"/>
  <c r="H51" i="19" s="1"/>
  <c r="C51" i="19"/>
  <c r="H50" i="19"/>
  <c r="G50" i="19"/>
  <c r="C50" i="19"/>
  <c r="H49" i="19"/>
  <c r="G49" i="19"/>
  <c r="C49" i="19"/>
  <c r="G48" i="19"/>
  <c r="H48" i="19" s="1"/>
  <c r="C48" i="19"/>
  <c r="G47" i="19"/>
  <c r="H47" i="19" s="1"/>
  <c r="C47" i="19"/>
  <c r="H46" i="19"/>
  <c r="G46" i="19"/>
  <c r="C46" i="19"/>
  <c r="G45" i="19"/>
  <c r="H45" i="19" s="1"/>
  <c r="C45" i="19"/>
  <c r="G44" i="19"/>
  <c r="H44" i="19" s="1"/>
  <c r="C44" i="19"/>
  <c r="G43" i="19"/>
  <c r="H43" i="19" s="1"/>
  <c r="C43" i="19"/>
  <c r="H42" i="19"/>
  <c r="G42" i="19"/>
  <c r="C42" i="19"/>
  <c r="G41" i="19"/>
  <c r="H41" i="19" s="1"/>
  <c r="C41" i="19"/>
  <c r="G40" i="19"/>
  <c r="H40" i="19" s="1"/>
  <c r="C40" i="19"/>
  <c r="G39" i="19"/>
  <c r="H39" i="19" s="1"/>
  <c r="C39" i="19"/>
  <c r="H38" i="19"/>
  <c r="G38" i="19"/>
  <c r="C38" i="19"/>
  <c r="G37" i="19"/>
  <c r="H37" i="19" s="1"/>
  <c r="C37" i="19"/>
  <c r="H36" i="19"/>
  <c r="H61" i="19" s="1"/>
  <c r="G36" i="19"/>
  <c r="C36" i="19"/>
  <c r="K30" i="19"/>
  <c r="D30" i="19"/>
  <c r="K31" i="19" s="1"/>
  <c r="F29" i="19"/>
  <c r="G29" i="19" s="1"/>
  <c r="H29" i="19" s="1"/>
  <c r="C29" i="19"/>
  <c r="G28" i="19"/>
  <c r="H28" i="19" s="1"/>
  <c r="F28" i="19"/>
  <c r="C28" i="19"/>
  <c r="G27" i="19"/>
  <c r="H27" i="19" s="1"/>
  <c r="F27" i="19"/>
  <c r="C27" i="19"/>
  <c r="F26" i="19"/>
  <c r="G26" i="19" s="1"/>
  <c r="H26" i="19" s="1"/>
  <c r="C26" i="19"/>
  <c r="F25" i="19"/>
  <c r="G25" i="19" s="1"/>
  <c r="H25" i="19" s="1"/>
  <c r="C25" i="19"/>
  <c r="F24" i="19"/>
  <c r="G24" i="19" s="1"/>
  <c r="H24" i="19" s="1"/>
  <c r="C24" i="19"/>
  <c r="F23" i="19"/>
  <c r="G23" i="19" s="1"/>
  <c r="H23" i="19" s="1"/>
  <c r="C23" i="19"/>
  <c r="F22" i="19"/>
  <c r="G22" i="19" s="1"/>
  <c r="H22" i="19" s="1"/>
  <c r="C22" i="19"/>
  <c r="F21" i="19"/>
  <c r="G21" i="19" s="1"/>
  <c r="H21" i="19" s="1"/>
  <c r="C21" i="19"/>
  <c r="F20" i="19"/>
  <c r="G20" i="19" s="1"/>
  <c r="H20" i="19" s="1"/>
  <c r="C20" i="19"/>
  <c r="F19" i="19"/>
  <c r="G19" i="19" s="1"/>
  <c r="H19" i="19" s="1"/>
  <c r="C19" i="19"/>
  <c r="F18" i="19"/>
  <c r="G18" i="19" s="1"/>
  <c r="H18" i="19" s="1"/>
  <c r="C18" i="19"/>
  <c r="F17" i="19"/>
  <c r="G17" i="19" s="1"/>
  <c r="H17" i="19" s="1"/>
  <c r="C17" i="19"/>
  <c r="F16" i="19"/>
  <c r="G16" i="19" s="1"/>
  <c r="H16" i="19" s="1"/>
  <c r="C16" i="19"/>
  <c r="F15" i="19"/>
  <c r="G15" i="19" s="1"/>
  <c r="H15" i="19" s="1"/>
  <c r="C15" i="19"/>
  <c r="F14" i="19"/>
  <c r="G14" i="19" s="1"/>
  <c r="H14" i="19" s="1"/>
  <c r="C14" i="19"/>
  <c r="F13" i="19"/>
  <c r="G13" i="19" s="1"/>
  <c r="H13" i="19" s="1"/>
  <c r="C13" i="19"/>
  <c r="F12" i="19"/>
  <c r="G12" i="19" s="1"/>
  <c r="H12" i="19" s="1"/>
  <c r="C12" i="19"/>
  <c r="F11" i="19"/>
  <c r="G11" i="19" s="1"/>
  <c r="H11" i="19" s="1"/>
  <c r="C11" i="19"/>
  <c r="F10" i="19"/>
  <c r="G10" i="19" s="1"/>
  <c r="H10" i="19" s="1"/>
  <c r="C10" i="19"/>
  <c r="F9" i="19"/>
  <c r="G9" i="19" s="1"/>
  <c r="H9" i="19" s="1"/>
  <c r="C9" i="19"/>
  <c r="F8" i="19"/>
  <c r="G8" i="19" s="1"/>
  <c r="H8" i="19" s="1"/>
  <c r="C8" i="19"/>
  <c r="F7" i="19"/>
  <c r="G7" i="19" s="1"/>
  <c r="H7" i="19" s="1"/>
  <c r="C7" i="19"/>
  <c r="F6" i="19"/>
  <c r="G6" i="19" s="1"/>
  <c r="H6" i="19" s="1"/>
  <c r="C6" i="19"/>
  <c r="F5" i="19"/>
  <c r="G5" i="19" s="1"/>
  <c r="H5" i="19" s="1"/>
  <c r="H30" i="19" s="1"/>
  <c r="C5" i="19"/>
  <c r="K153" i="18"/>
  <c r="D153" i="18"/>
  <c r="K154" i="18" s="1"/>
  <c r="F152" i="18"/>
  <c r="G152" i="18" s="1"/>
  <c r="H152" i="18" s="1"/>
  <c r="C152" i="18"/>
  <c r="F151" i="18"/>
  <c r="G151" i="18" s="1"/>
  <c r="H151" i="18" s="1"/>
  <c r="C151" i="18"/>
  <c r="F150" i="18"/>
  <c r="G150" i="18" s="1"/>
  <c r="H150" i="18" s="1"/>
  <c r="C150" i="18"/>
  <c r="F149" i="18"/>
  <c r="G149" i="18" s="1"/>
  <c r="H149" i="18" s="1"/>
  <c r="C149" i="18"/>
  <c r="F148" i="18"/>
  <c r="G148" i="18" s="1"/>
  <c r="H148" i="18" s="1"/>
  <c r="C148" i="18"/>
  <c r="F147" i="18"/>
  <c r="G147" i="18" s="1"/>
  <c r="H147" i="18" s="1"/>
  <c r="C147" i="18"/>
  <c r="F146" i="18"/>
  <c r="G146" i="18" s="1"/>
  <c r="H146" i="18" s="1"/>
  <c r="C146" i="18"/>
  <c r="F145" i="18"/>
  <c r="G145" i="18" s="1"/>
  <c r="H145" i="18" s="1"/>
  <c r="C145" i="18"/>
  <c r="F144" i="18"/>
  <c r="G144" i="18" s="1"/>
  <c r="H144" i="18" s="1"/>
  <c r="C144" i="18"/>
  <c r="F143" i="18"/>
  <c r="G143" i="18" s="1"/>
  <c r="H143" i="18" s="1"/>
  <c r="C143" i="18"/>
  <c r="F142" i="18"/>
  <c r="G142" i="18" s="1"/>
  <c r="H142" i="18" s="1"/>
  <c r="C142" i="18"/>
  <c r="F141" i="18"/>
  <c r="G141" i="18" s="1"/>
  <c r="H141" i="18" s="1"/>
  <c r="C141" i="18"/>
  <c r="F140" i="18"/>
  <c r="G140" i="18" s="1"/>
  <c r="H140" i="18" s="1"/>
  <c r="C140" i="18"/>
  <c r="F139" i="18"/>
  <c r="G139" i="18" s="1"/>
  <c r="H139" i="18" s="1"/>
  <c r="C139" i="18"/>
  <c r="F138" i="18"/>
  <c r="G138" i="18" s="1"/>
  <c r="H138" i="18" s="1"/>
  <c r="C138" i="18"/>
  <c r="F137" i="18"/>
  <c r="G137" i="18" s="1"/>
  <c r="H137" i="18" s="1"/>
  <c r="C137" i="18"/>
  <c r="F136" i="18"/>
  <c r="G136" i="18" s="1"/>
  <c r="H136" i="18" s="1"/>
  <c r="C136" i="18"/>
  <c r="F135" i="18"/>
  <c r="G135" i="18" s="1"/>
  <c r="H135" i="18" s="1"/>
  <c r="C135" i="18"/>
  <c r="F134" i="18"/>
  <c r="G134" i="18" s="1"/>
  <c r="H134" i="18" s="1"/>
  <c r="C134" i="18"/>
  <c r="F133" i="18"/>
  <c r="G133" i="18" s="1"/>
  <c r="H133" i="18" s="1"/>
  <c r="C133" i="18"/>
  <c r="F132" i="18"/>
  <c r="G132" i="18" s="1"/>
  <c r="H132" i="18" s="1"/>
  <c r="C132" i="18"/>
  <c r="F131" i="18"/>
  <c r="G131" i="18" s="1"/>
  <c r="H131" i="18" s="1"/>
  <c r="C131" i="18"/>
  <c r="F130" i="18"/>
  <c r="G130" i="18" s="1"/>
  <c r="H130" i="18" s="1"/>
  <c r="C130" i="18"/>
  <c r="F129" i="18"/>
  <c r="G129" i="18" s="1"/>
  <c r="H129" i="18" s="1"/>
  <c r="C129" i="18"/>
  <c r="F128" i="18"/>
  <c r="G128" i="18" s="1"/>
  <c r="H128" i="18" s="1"/>
  <c r="H153" i="18" s="1"/>
  <c r="C128" i="18"/>
  <c r="K122" i="18"/>
  <c r="D122" i="18"/>
  <c r="K123" i="18" s="1"/>
  <c r="F121" i="18"/>
  <c r="G121" i="18" s="1"/>
  <c r="H121" i="18" s="1"/>
  <c r="C121" i="18"/>
  <c r="F120" i="18"/>
  <c r="G120" i="18" s="1"/>
  <c r="H120" i="18" s="1"/>
  <c r="C120" i="18"/>
  <c r="F119" i="18"/>
  <c r="G119" i="18" s="1"/>
  <c r="H119" i="18" s="1"/>
  <c r="C119" i="18"/>
  <c r="F118" i="18"/>
  <c r="G118" i="18" s="1"/>
  <c r="H118" i="18" s="1"/>
  <c r="C118" i="18"/>
  <c r="F117" i="18"/>
  <c r="G117" i="18" s="1"/>
  <c r="H117" i="18" s="1"/>
  <c r="C117" i="18"/>
  <c r="F116" i="18"/>
  <c r="G116" i="18" s="1"/>
  <c r="H116" i="18" s="1"/>
  <c r="C116" i="18"/>
  <c r="F115" i="18"/>
  <c r="G115" i="18" s="1"/>
  <c r="H115" i="18" s="1"/>
  <c r="C115" i="18"/>
  <c r="F114" i="18"/>
  <c r="G114" i="18" s="1"/>
  <c r="H114" i="18" s="1"/>
  <c r="C114" i="18"/>
  <c r="F113" i="18"/>
  <c r="G113" i="18" s="1"/>
  <c r="H113" i="18" s="1"/>
  <c r="C113" i="18"/>
  <c r="F112" i="18"/>
  <c r="G112" i="18" s="1"/>
  <c r="H112" i="18" s="1"/>
  <c r="C112" i="18"/>
  <c r="F111" i="18"/>
  <c r="G111" i="18" s="1"/>
  <c r="H111" i="18" s="1"/>
  <c r="C111" i="18"/>
  <c r="F110" i="18"/>
  <c r="G110" i="18" s="1"/>
  <c r="H110" i="18" s="1"/>
  <c r="C110" i="18"/>
  <c r="F109" i="18"/>
  <c r="G109" i="18" s="1"/>
  <c r="H109" i="18" s="1"/>
  <c r="C109" i="18"/>
  <c r="F108" i="18"/>
  <c r="G108" i="18" s="1"/>
  <c r="H108" i="18" s="1"/>
  <c r="C108" i="18"/>
  <c r="F107" i="18"/>
  <c r="G107" i="18" s="1"/>
  <c r="H107" i="18" s="1"/>
  <c r="C107" i="18"/>
  <c r="F106" i="18"/>
  <c r="G106" i="18" s="1"/>
  <c r="H106" i="18" s="1"/>
  <c r="C106" i="18"/>
  <c r="F105" i="18"/>
  <c r="G105" i="18" s="1"/>
  <c r="H105" i="18" s="1"/>
  <c r="C105" i="18"/>
  <c r="F104" i="18"/>
  <c r="G104" i="18" s="1"/>
  <c r="H104" i="18" s="1"/>
  <c r="C104" i="18"/>
  <c r="F103" i="18"/>
  <c r="G103" i="18" s="1"/>
  <c r="H103" i="18" s="1"/>
  <c r="C103" i="18"/>
  <c r="F102" i="18"/>
  <c r="G102" i="18" s="1"/>
  <c r="H102" i="18" s="1"/>
  <c r="C102" i="18"/>
  <c r="F101" i="18"/>
  <c r="G101" i="18" s="1"/>
  <c r="H101" i="18" s="1"/>
  <c r="C101" i="18"/>
  <c r="F100" i="18"/>
  <c r="G100" i="18" s="1"/>
  <c r="H100" i="18" s="1"/>
  <c r="C100" i="18"/>
  <c r="F99" i="18"/>
  <c r="G99" i="18" s="1"/>
  <c r="H99" i="18" s="1"/>
  <c r="C99" i="18"/>
  <c r="F98" i="18"/>
  <c r="G98" i="18" s="1"/>
  <c r="H98" i="18" s="1"/>
  <c r="H122" i="18" s="1"/>
  <c r="C98" i="18"/>
  <c r="F97" i="18"/>
  <c r="G97" i="18" s="1"/>
  <c r="H97" i="18" s="1"/>
  <c r="C97" i="18"/>
  <c r="K91" i="18"/>
  <c r="D91" i="18"/>
  <c r="K92" i="18" s="1"/>
  <c r="F90" i="18"/>
  <c r="G90" i="18" s="1"/>
  <c r="H90" i="18" s="1"/>
  <c r="C90" i="18"/>
  <c r="F89" i="18"/>
  <c r="G89" i="18" s="1"/>
  <c r="H89" i="18" s="1"/>
  <c r="C89" i="18"/>
  <c r="F88" i="18"/>
  <c r="G88" i="18" s="1"/>
  <c r="H88" i="18" s="1"/>
  <c r="C88" i="18"/>
  <c r="F87" i="18"/>
  <c r="G87" i="18" s="1"/>
  <c r="H87" i="18" s="1"/>
  <c r="C87" i="18"/>
  <c r="F86" i="18"/>
  <c r="G86" i="18" s="1"/>
  <c r="H86" i="18" s="1"/>
  <c r="C86" i="18"/>
  <c r="F85" i="18"/>
  <c r="G85" i="18" s="1"/>
  <c r="H85" i="18" s="1"/>
  <c r="C85" i="18"/>
  <c r="F84" i="18"/>
  <c r="G84" i="18" s="1"/>
  <c r="H84" i="18" s="1"/>
  <c r="C84" i="18"/>
  <c r="F83" i="18"/>
  <c r="G83" i="18" s="1"/>
  <c r="H83" i="18" s="1"/>
  <c r="C83" i="18"/>
  <c r="F82" i="18"/>
  <c r="G82" i="18" s="1"/>
  <c r="H82" i="18" s="1"/>
  <c r="C82" i="18"/>
  <c r="F81" i="18"/>
  <c r="G81" i="18" s="1"/>
  <c r="H81" i="18" s="1"/>
  <c r="C81" i="18"/>
  <c r="F80" i="18"/>
  <c r="G80" i="18" s="1"/>
  <c r="H80" i="18" s="1"/>
  <c r="C80" i="18"/>
  <c r="F79" i="18"/>
  <c r="G79" i="18" s="1"/>
  <c r="H79" i="18" s="1"/>
  <c r="C79" i="18"/>
  <c r="F78" i="18"/>
  <c r="G78" i="18" s="1"/>
  <c r="H78" i="18" s="1"/>
  <c r="C78" i="18"/>
  <c r="F77" i="18"/>
  <c r="G77" i="18" s="1"/>
  <c r="H77" i="18" s="1"/>
  <c r="C77" i="18"/>
  <c r="F76" i="18"/>
  <c r="G76" i="18" s="1"/>
  <c r="H76" i="18" s="1"/>
  <c r="C76" i="18"/>
  <c r="F75" i="18"/>
  <c r="G75" i="18" s="1"/>
  <c r="H75" i="18" s="1"/>
  <c r="C75" i="18"/>
  <c r="F74" i="18"/>
  <c r="G74" i="18" s="1"/>
  <c r="H74" i="18" s="1"/>
  <c r="C74" i="18"/>
  <c r="F73" i="18"/>
  <c r="G73" i="18" s="1"/>
  <c r="H73" i="18" s="1"/>
  <c r="C73" i="18"/>
  <c r="F72" i="18"/>
  <c r="G72" i="18" s="1"/>
  <c r="H72" i="18" s="1"/>
  <c r="C72" i="18"/>
  <c r="F71" i="18"/>
  <c r="G71" i="18" s="1"/>
  <c r="H71" i="18" s="1"/>
  <c r="C71" i="18"/>
  <c r="F70" i="18"/>
  <c r="G70" i="18" s="1"/>
  <c r="H70" i="18" s="1"/>
  <c r="C70" i="18"/>
  <c r="F69" i="18"/>
  <c r="G69" i="18" s="1"/>
  <c r="H69" i="18" s="1"/>
  <c r="C69" i="18"/>
  <c r="F68" i="18"/>
  <c r="G68" i="18" s="1"/>
  <c r="H68" i="18" s="1"/>
  <c r="C68" i="18"/>
  <c r="F67" i="18"/>
  <c r="G67" i="18" s="1"/>
  <c r="H67" i="18" s="1"/>
  <c r="H91" i="18" s="1"/>
  <c r="C67" i="18"/>
  <c r="F66" i="18"/>
  <c r="G66" i="18" s="1"/>
  <c r="H66" i="18" s="1"/>
  <c r="C66" i="18"/>
  <c r="K61" i="18"/>
  <c r="D61" i="18"/>
  <c r="K62" i="18" s="1"/>
  <c r="G60" i="18"/>
  <c r="H60" i="18" s="1"/>
  <c r="C60" i="18"/>
  <c r="H59" i="18"/>
  <c r="G59" i="18"/>
  <c r="C59" i="18"/>
  <c r="H58" i="18"/>
  <c r="G58" i="18"/>
  <c r="C58" i="18"/>
  <c r="G57" i="18"/>
  <c r="H57" i="18" s="1"/>
  <c r="C57" i="18"/>
  <c r="G56" i="18"/>
  <c r="H56" i="18" s="1"/>
  <c r="C56" i="18"/>
  <c r="C55" i="18"/>
  <c r="C54" i="18"/>
  <c r="C53" i="18"/>
  <c r="G52" i="18"/>
  <c r="H52" i="18" s="1"/>
  <c r="C52" i="18"/>
  <c r="G51" i="18"/>
  <c r="H51" i="18" s="1"/>
  <c r="C51" i="18"/>
  <c r="G50" i="18"/>
  <c r="H50" i="18" s="1"/>
  <c r="C50" i="18"/>
  <c r="H49" i="18"/>
  <c r="G49" i="18"/>
  <c r="C49" i="18"/>
  <c r="H48" i="18"/>
  <c r="G48" i="18"/>
  <c r="C48" i="18"/>
  <c r="G47" i="18"/>
  <c r="H47" i="18" s="1"/>
  <c r="C47" i="18"/>
  <c r="G46" i="18"/>
  <c r="H46" i="18" s="1"/>
  <c r="C46" i="18"/>
  <c r="H45" i="18"/>
  <c r="G45" i="18"/>
  <c r="C45" i="18"/>
  <c r="G44" i="18"/>
  <c r="H44" i="18" s="1"/>
  <c r="C44" i="18"/>
  <c r="G43" i="18"/>
  <c r="H43" i="18" s="1"/>
  <c r="C43" i="18"/>
  <c r="G42" i="18"/>
  <c r="H42" i="18" s="1"/>
  <c r="C42" i="18"/>
  <c r="H41" i="18"/>
  <c r="G41" i="18"/>
  <c r="C41" i="18"/>
  <c r="H40" i="18"/>
  <c r="G40" i="18"/>
  <c r="C40" i="18"/>
  <c r="G39" i="18"/>
  <c r="H39" i="18" s="1"/>
  <c r="C39" i="18"/>
  <c r="G38" i="18"/>
  <c r="H38" i="18" s="1"/>
  <c r="C38" i="18"/>
  <c r="H37" i="18"/>
  <c r="G37" i="18"/>
  <c r="C37" i="18"/>
  <c r="G36" i="18"/>
  <c r="H36" i="18" s="1"/>
  <c r="H61" i="18" s="1"/>
  <c r="C36" i="18"/>
  <c r="K30" i="18"/>
  <c r="D30" i="18"/>
  <c r="K31" i="18" s="1"/>
  <c r="F29" i="18"/>
  <c r="G29" i="18" s="1"/>
  <c r="H29" i="18" s="1"/>
  <c r="C29" i="18"/>
  <c r="F28" i="18"/>
  <c r="G28" i="18" s="1"/>
  <c r="H28" i="18" s="1"/>
  <c r="C28" i="18"/>
  <c r="F27" i="18"/>
  <c r="G27" i="18" s="1"/>
  <c r="H27" i="18" s="1"/>
  <c r="C27" i="18"/>
  <c r="F26" i="18"/>
  <c r="G26" i="18" s="1"/>
  <c r="H26" i="18" s="1"/>
  <c r="C26" i="18"/>
  <c r="F25" i="18"/>
  <c r="G25" i="18" s="1"/>
  <c r="H25" i="18" s="1"/>
  <c r="C25" i="18"/>
  <c r="F24" i="18"/>
  <c r="G24" i="18" s="1"/>
  <c r="H24" i="18" s="1"/>
  <c r="C24" i="18"/>
  <c r="F23" i="18"/>
  <c r="G23" i="18" s="1"/>
  <c r="H23" i="18" s="1"/>
  <c r="C23" i="18"/>
  <c r="F22" i="18"/>
  <c r="G22" i="18" s="1"/>
  <c r="H22" i="18" s="1"/>
  <c r="C22" i="18"/>
  <c r="F21" i="18"/>
  <c r="G21" i="18" s="1"/>
  <c r="H21" i="18" s="1"/>
  <c r="C21" i="18"/>
  <c r="F20" i="18"/>
  <c r="G20" i="18" s="1"/>
  <c r="H20" i="18" s="1"/>
  <c r="C20" i="18"/>
  <c r="F19" i="18"/>
  <c r="G19" i="18" s="1"/>
  <c r="H19" i="18" s="1"/>
  <c r="C19" i="18"/>
  <c r="F18" i="18"/>
  <c r="G18" i="18" s="1"/>
  <c r="H18" i="18" s="1"/>
  <c r="C18" i="18"/>
  <c r="F17" i="18"/>
  <c r="G17" i="18" s="1"/>
  <c r="H17" i="18" s="1"/>
  <c r="C17" i="18"/>
  <c r="F16" i="18"/>
  <c r="G16" i="18" s="1"/>
  <c r="H16" i="18" s="1"/>
  <c r="C16" i="18"/>
  <c r="F15" i="18"/>
  <c r="G15" i="18" s="1"/>
  <c r="H15" i="18" s="1"/>
  <c r="C15" i="18"/>
  <c r="F14" i="18"/>
  <c r="G14" i="18" s="1"/>
  <c r="H14" i="18" s="1"/>
  <c r="C14" i="18"/>
  <c r="F13" i="18"/>
  <c r="G13" i="18" s="1"/>
  <c r="H13" i="18" s="1"/>
  <c r="C13" i="18"/>
  <c r="F12" i="18"/>
  <c r="G12" i="18" s="1"/>
  <c r="H12" i="18" s="1"/>
  <c r="C12" i="18"/>
  <c r="F11" i="18"/>
  <c r="G11" i="18" s="1"/>
  <c r="H11" i="18" s="1"/>
  <c r="C11" i="18"/>
  <c r="F10" i="18"/>
  <c r="G10" i="18" s="1"/>
  <c r="H10" i="18" s="1"/>
  <c r="C10" i="18"/>
  <c r="F9" i="18"/>
  <c r="G9" i="18" s="1"/>
  <c r="H9" i="18" s="1"/>
  <c r="C9" i="18"/>
  <c r="F8" i="18"/>
  <c r="G8" i="18" s="1"/>
  <c r="H8" i="18" s="1"/>
  <c r="C8" i="18"/>
  <c r="F7" i="18"/>
  <c r="G7" i="18" s="1"/>
  <c r="H7" i="18" s="1"/>
  <c r="C7" i="18"/>
  <c r="F6" i="18"/>
  <c r="G6" i="18" s="1"/>
  <c r="H6" i="18" s="1"/>
  <c r="C6" i="18"/>
  <c r="F5" i="18"/>
  <c r="G5" i="18" s="1"/>
  <c r="H5" i="18" s="1"/>
  <c r="H30" i="18" s="1"/>
  <c r="C5" i="18"/>
  <c r="K153" i="17"/>
  <c r="D153" i="17"/>
  <c r="K154" i="17" s="1"/>
  <c r="F152" i="17"/>
  <c r="G152" i="17" s="1"/>
  <c r="H152" i="17" s="1"/>
  <c r="C152" i="17"/>
  <c r="F151" i="17"/>
  <c r="G151" i="17" s="1"/>
  <c r="H151" i="17" s="1"/>
  <c r="C151" i="17"/>
  <c r="F150" i="17"/>
  <c r="G150" i="17" s="1"/>
  <c r="H150" i="17" s="1"/>
  <c r="C150" i="17"/>
  <c r="F149" i="17"/>
  <c r="G149" i="17" s="1"/>
  <c r="H149" i="17" s="1"/>
  <c r="C149" i="17"/>
  <c r="F148" i="17"/>
  <c r="G148" i="17" s="1"/>
  <c r="H148" i="17" s="1"/>
  <c r="C148" i="17"/>
  <c r="F147" i="17"/>
  <c r="G147" i="17" s="1"/>
  <c r="H147" i="17" s="1"/>
  <c r="C147" i="17"/>
  <c r="F146" i="17"/>
  <c r="G146" i="17" s="1"/>
  <c r="H146" i="17" s="1"/>
  <c r="C146" i="17"/>
  <c r="F145" i="17"/>
  <c r="G145" i="17" s="1"/>
  <c r="H145" i="17" s="1"/>
  <c r="C145" i="17"/>
  <c r="F144" i="17"/>
  <c r="G144" i="17" s="1"/>
  <c r="H144" i="17" s="1"/>
  <c r="C144" i="17"/>
  <c r="F143" i="17"/>
  <c r="G143" i="17" s="1"/>
  <c r="H143" i="17" s="1"/>
  <c r="C143" i="17"/>
  <c r="F142" i="17"/>
  <c r="G142" i="17" s="1"/>
  <c r="H142" i="17" s="1"/>
  <c r="C142" i="17"/>
  <c r="F141" i="17"/>
  <c r="G141" i="17" s="1"/>
  <c r="H141" i="17" s="1"/>
  <c r="C141" i="17"/>
  <c r="F140" i="17"/>
  <c r="G140" i="17" s="1"/>
  <c r="H140" i="17" s="1"/>
  <c r="C140" i="17"/>
  <c r="F139" i="17"/>
  <c r="G139" i="17" s="1"/>
  <c r="H139" i="17" s="1"/>
  <c r="C139" i="17"/>
  <c r="F138" i="17"/>
  <c r="G138" i="17" s="1"/>
  <c r="H138" i="17" s="1"/>
  <c r="C138" i="17"/>
  <c r="F137" i="17"/>
  <c r="G137" i="17" s="1"/>
  <c r="H137" i="17" s="1"/>
  <c r="C137" i="17"/>
  <c r="F136" i="17"/>
  <c r="G136" i="17" s="1"/>
  <c r="H136" i="17" s="1"/>
  <c r="C136" i="17"/>
  <c r="F135" i="17"/>
  <c r="G135" i="17" s="1"/>
  <c r="H135" i="17" s="1"/>
  <c r="C135" i="17"/>
  <c r="F134" i="17"/>
  <c r="G134" i="17" s="1"/>
  <c r="H134" i="17" s="1"/>
  <c r="C134" i="17"/>
  <c r="F133" i="17"/>
  <c r="G133" i="17" s="1"/>
  <c r="H133" i="17" s="1"/>
  <c r="C133" i="17"/>
  <c r="F132" i="17"/>
  <c r="G132" i="17" s="1"/>
  <c r="H132" i="17" s="1"/>
  <c r="C132" i="17"/>
  <c r="F131" i="17"/>
  <c r="G131" i="17" s="1"/>
  <c r="H131" i="17" s="1"/>
  <c r="C131" i="17"/>
  <c r="F130" i="17"/>
  <c r="G130" i="17" s="1"/>
  <c r="H130" i="17" s="1"/>
  <c r="C130" i="17"/>
  <c r="F129" i="17"/>
  <c r="G129" i="17" s="1"/>
  <c r="H129" i="17" s="1"/>
  <c r="C129" i="17"/>
  <c r="F128" i="17"/>
  <c r="G128" i="17" s="1"/>
  <c r="H128" i="17" s="1"/>
  <c r="H153" i="17" s="1"/>
  <c r="C128" i="17"/>
  <c r="K122" i="17"/>
  <c r="D122" i="17"/>
  <c r="K123" i="17" s="1"/>
  <c r="F121" i="17"/>
  <c r="G121" i="17" s="1"/>
  <c r="H121" i="17" s="1"/>
  <c r="C121" i="17"/>
  <c r="F120" i="17"/>
  <c r="G120" i="17" s="1"/>
  <c r="H120" i="17" s="1"/>
  <c r="C120" i="17"/>
  <c r="F119" i="17"/>
  <c r="G119" i="17" s="1"/>
  <c r="H119" i="17" s="1"/>
  <c r="C119" i="17"/>
  <c r="F118" i="17"/>
  <c r="G118" i="17" s="1"/>
  <c r="H118" i="17" s="1"/>
  <c r="C118" i="17"/>
  <c r="F117" i="17"/>
  <c r="G117" i="17" s="1"/>
  <c r="H117" i="17" s="1"/>
  <c r="C117" i="17"/>
  <c r="F116" i="17"/>
  <c r="G116" i="17" s="1"/>
  <c r="H116" i="17" s="1"/>
  <c r="C116" i="17"/>
  <c r="F115" i="17"/>
  <c r="G115" i="17" s="1"/>
  <c r="H115" i="17" s="1"/>
  <c r="C115" i="17"/>
  <c r="F114" i="17"/>
  <c r="G114" i="17" s="1"/>
  <c r="H114" i="17" s="1"/>
  <c r="C114" i="17"/>
  <c r="F113" i="17"/>
  <c r="G113" i="17" s="1"/>
  <c r="H113" i="17" s="1"/>
  <c r="C113" i="17"/>
  <c r="F112" i="17"/>
  <c r="G112" i="17" s="1"/>
  <c r="H112" i="17" s="1"/>
  <c r="C112" i="17"/>
  <c r="F111" i="17"/>
  <c r="G111" i="17" s="1"/>
  <c r="H111" i="17" s="1"/>
  <c r="C111" i="17"/>
  <c r="F110" i="17"/>
  <c r="G110" i="17" s="1"/>
  <c r="H110" i="17" s="1"/>
  <c r="C110" i="17"/>
  <c r="F109" i="17"/>
  <c r="G109" i="17" s="1"/>
  <c r="H109" i="17" s="1"/>
  <c r="C109" i="17"/>
  <c r="F108" i="17"/>
  <c r="G108" i="17" s="1"/>
  <c r="H108" i="17" s="1"/>
  <c r="C108" i="17"/>
  <c r="F107" i="17"/>
  <c r="G107" i="17" s="1"/>
  <c r="H107" i="17" s="1"/>
  <c r="C107" i="17"/>
  <c r="F106" i="17"/>
  <c r="G106" i="17" s="1"/>
  <c r="H106" i="17" s="1"/>
  <c r="C106" i="17"/>
  <c r="F105" i="17"/>
  <c r="G105" i="17" s="1"/>
  <c r="H105" i="17" s="1"/>
  <c r="C105" i="17"/>
  <c r="F104" i="17"/>
  <c r="G104" i="17" s="1"/>
  <c r="H104" i="17" s="1"/>
  <c r="C104" i="17"/>
  <c r="F103" i="17"/>
  <c r="G103" i="17" s="1"/>
  <c r="H103" i="17" s="1"/>
  <c r="C103" i="17"/>
  <c r="F102" i="17"/>
  <c r="G102" i="17" s="1"/>
  <c r="H102" i="17" s="1"/>
  <c r="C102" i="17"/>
  <c r="F101" i="17"/>
  <c r="G101" i="17" s="1"/>
  <c r="H101" i="17" s="1"/>
  <c r="C101" i="17"/>
  <c r="F100" i="17"/>
  <c r="G100" i="17" s="1"/>
  <c r="H100" i="17" s="1"/>
  <c r="C100" i="17"/>
  <c r="F99" i="17"/>
  <c r="G99" i="17" s="1"/>
  <c r="H99" i="17" s="1"/>
  <c r="C99" i="17"/>
  <c r="F98" i="17"/>
  <c r="G98" i="17" s="1"/>
  <c r="H98" i="17" s="1"/>
  <c r="C98" i="17"/>
  <c r="F97" i="17"/>
  <c r="G97" i="17" s="1"/>
  <c r="H97" i="17" s="1"/>
  <c r="H122" i="17" s="1"/>
  <c r="C97" i="17"/>
  <c r="K91" i="17"/>
  <c r="D91" i="17"/>
  <c r="K92" i="17" s="1"/>
  <c r="F90" i="17"/>
  <c r="G90" i="17" s="1"/>
  <c r="H90" i="17" s="1"/>
  <c r="C90" i="17"/>
  <c r="F89" i="17"/>
  <c r="G89" i="17" s="1"/>
  <c r="H89" i="17" s="1"/>
  <c r="C89" i="17"/>
  <c r="F88" i="17"/>
  <c r="G88" i="17" s="1"/>
  <c r="H88" i="17" s="1"/>
  <c r="C88" i="17"/>
  <c r="F87" i="17"/>
  <c r="G87" i="17" s="1"/>
  <c r="H87" i="17" s="1"/>
  <c r="C87" i="17"/>
  <c r="F86" i="17"/>
  <c r="G86" i="17" s="1"/>
  <c r="H86" i="17" s="1"/>
  <c r="C86" i="17"/>
  <c r="F85" i="17"/>
  <c r="G85" i="17" s="1"/>
  <c r="H85" i="17" s="1"/>
  <c r="C85" i="17"/>
  <c r="F84" i="17"/>
  <c r="G84" i="17" s="1"/>
  <c r="H84" i="17" s="1"/>
  <c r="C84" i="17"/>
  <c r="F83" i="17"/>
  <c r="G83" i="17" s="1"/>
  <c r="H83" i="17" s="1"/>
  <c r="C83" i="17"/>
  <c r="F82" i="17"/>
  <c r="G82" i="17" s="1"/>
  <c r="H82" i="17" s="1"/>
  <c r="C82" i="17"/>
  <c r="F81" i="17"/>
  <c r="G81" i="17" s="1"/>
  <c r="H81" i="17" s="1"/>
  <c r="C81" i="17"/>
  <c r="F80" i="17"/>
  <c r="G80" i="17" s="1"/>
  <c r="H80" i="17" s="1"/>
  <c r="C80" i="17"/>
  <c r="F79" i="17"/>
  <c r="G79" i="17" s="1"/>
  <c r="H79" i="17" s="1"/>
  <c r="C79" i="17"/>
  <c r="F78" i="17"/>
  <c r="G78" i="17" s="1"/>
  <c r="H78" i="17" s="1"/>
  <c r="C78" i="17"/>
  <c r="F77" i="17"/>
  <c r="G77" i="17" s="1"/>
  <c r="H77" i="17" s="1"/>
  <c r="C77" i="17"/>
  <c r="F76" i="17"/>
  <c r="G76" i="17" s="1"/>
  <c r="H76" i="17" s="1"/>
  <c r="C76" i="17"/>
  <c r="F75" i="17"/>
  <c r="G75" i="17" s="1"/>
  <c r="H75" i="17" s="1"/>
  <c r="C75" i="17"/>
  <c r="F74" i="17"/>
  <c r="G74" i="17" s="1"/>
  <c r="H74" i="17" s="1"/>
  <c r="C74" i="17"/>
  <c r="F73" i="17"/>
  <c r="G73" i="17" s="1"/>
  <c r="H73" i="17" s="1"/>
  <c r="C73" i="17"/>
  <c r="F72" i="17"/>
  <c r="G72" i="17" s="1"/>
  <c r="H72" i="17" s="1"/>
  <c r="C72" i="17"/>
  <c r="F71" i="17"/>
  <c r="G71" i="17" s="1"/>
  <c r="H71" i="17" s="1"/>
  <c r="C71" i="17"/>
  <c r="F70" i="17"/>
  <c r="G70" i="17" s="1"/>
  <c r="H70" i="17" s="1"/>
  <c r="C70" i="17"/>
  <c r="F69" i="17"/>
  <c r="G69" i="17" s="1"/>
  <c r="H69" i="17" s="1"/>
  <c r="C69" i="17"/>
  <c r="F68" i="17"/>
  <c r="G68" i="17" s="1"/>
  <c r="H68" i="17" s="1"/>
  <c r="C68" i="17"/>
  <c r="F67" i="17"/>
  <c r="G67" i="17" s="1"/>
  <c r="H67" i="17" s="1"/>
  <c r="C67" i="17"/>
  <c r="F66" i="17"/>
  <c r="G66" i="17" s="1"/>
  <c r="H66" i="17" s="1"/>
  <c r="H91" i="17" s="1"/>
  <c r="C66" i="17"/>
  <c r="K61" i="17"/>
  <c r="D61" i="17"/>
  <c r="K62" i="17" s="1"/>
  <c r="G60" i="17"/>
  <c r="H60" i="17" s="1"/>
  <c r="C60" i="17"/>
  <c r="H59" i="17"/>
  <c r="G59" i="17"/>
  <c r="C59" i="17"/>
  <c r="G58" i="17"/>
  <c r="H58" i="17" s="1"/>
  <c r="C58" i="17"/>
  <c r="G57" i="17"/>
  <c r="H57" i="17" s="1"/>
  <c r="C57" i="17"/>
  <c r="G56" i="17"/>
  <c r="H56" i="17" s="1"/>
  <c r="C56" i="17"/>
  <c r="C55" i="17"/>
  <c r="C54" i="17"/>
  <c r="C53" i="17"/>
  <c r="G52" i="17"/>
  <c r="H52" i="17" s="1"/>
  <c r="C52" i="17"/>
  <c r="G51" i="17"/>
  <c r="H51" i="17" s="1"/>
  <c r="C51" i="17"/>
  <c r="H50" i="17"/>
  <c r="G50" i="17"/>
  <c r="C50" i="17"/>
  <c r="H49" i="17"/>
  <c r="G49" i="17"/>
  <c r="C49" i="17"/>
  <c r="G48" i="17"/>
  <c r="H48" i="17" s="1"/>
  <c r="C48" i="17"/>
  <c r="G47" i="17"/>
  <c r="H47" i="17" s="1"/>
  <c r="C47" i="17"/>
  <c r="H46" i="17"/>
  <c r="G46" i="17"/>
  <c r="C46" i="17"/>
  <c r="H45" i="17"/>
  <c r="G45" i="17"/>
  <c r="C45" i="17"/>
  <c r="G44" i="17"/>
  <c r="H44" i="17" s="1"/>
  <c r="C44" i="17"/>
  <c r="G43" i="17"/>
  <c r="H43" i="17" s="1"/>
  <c r="C43" i="17"/>
  <c r="H42" i="17"/>
  <c r="G42" i="17"/>
  <c r="C42" i="17"/>
  <c r="H41" i="17"/>
  <c r="G41" i="17"/>
  <c r="C41" i="17"/>
  <c r="H40" i="17"/>
  <c r="G40" i="17"/>
  <c r="C40" i="17"/>
  <c r="G39" i="17"/>
  <c r="H39" i="17" s="1"/>
  <c r="C39" i="17"/>
  <c r="H38" i="17"/>
  <c r="G38" i="17"/>
  <c r="C38" i="17"/>
  <c r="H37" i="17"/>
  <c r="G37" i="17"/>
  <c r="C37" i="17"/>
  <c r="G36" i="17"/>
  <c r="H36" i="17" s="1"/>
  <c r="C36" i="17"/>
  <c r="K30" i="17"/>
  <c r="D30" i="17"/>
  <c r="K31" i="17" s="1"/>
  <c r="F29" i="17"/>
  <c r="G29" i="17" s="1"/>
  <c r="H29" i="17" s="1"/>
  <c r="C29" i="17"/>
  <c r="G28" i="17"/>
  <c r="H28" i="17" s="1"/>
  <c r="F28" i="17"/>
  <c r="C28" i="17"/>
  <c r="F27" i="17"/>
  <c r="G27" i="17" s="1"/>
  <c r="H27" i="17" s="1"/>
  <c r="C27" i="17"/>
  <c r="F26" i="17"/>
  <c r="G26" i="17" s="1"/>
  <c r="H26" i="17" s="1"/>
  <c r="C26" i="17"/>
  <c r="F25" i="17"/>
  <c r="G25" i="17" s="1"/>
  <c r="H25" i="17" s="1"/>
  <c r="C25" i="17"/>
  <c r="F24" i="17"/>
  <c r="G24" i="17" s="1"/>
  <c r="H24" i="17" s="1"/>
  <c r="C24" i="17"/>
  <c r="F23" i="17"/>
  <c r="G23" i="17" s="1"/>
  <c r="H23" i="17" s="1"/>
  <c r="C23" i="17"/>
  <c r="F22" i="17"/>
  <c r="G22" i="17" s="1"/>
  <c r="H22" i="17" s="1"/>
  <c r="C22" i="17"/>
  <c r="F21" i="17"/>
  <c r="G21" i="17" s="1"/>
  <c r="H21" i="17" s="1"/>
  <c r="C21" i="17"/>
  <c r="F20" i="17"/>
  <c r="G20" i="17" s="1"/>
  <c r="H20" i="17" s="1"/>
  <c r="C20" i="17"/>
  <c r="F19" i="17"/>
  <c r="G19" i="17" s="1"/>
  <c r="H19" i="17" s="1"/>
  <c r="C19" i="17"/>
  <c r="F18" i="17"/>
  <c r="G18" i="17" s="1"/>
  <c r="H18" i="17" s="1"/>
  <c r="C18" i="17"/>
  <c r="F17" i="17"/>
  <c r="G17" i="17" s="1"/>
  <c r="H17" i="17" s="1"/>
  <c r="C17" i="17"/>
  <c r="F16" i="17"/>
  <c r="G16" i="17" s="1"/>
  <c r="H16" i="17" s="1"/>
  <c r="C16" i="17"/>
  <c r="F15" i="17"/>
  <c r="G15" i="17" s="1"/>
  <c r="H15" i="17" s="1"/>
  <c r="C15" i="17"/>
  <c r="F14" i="17"/>
  <c r="G14" i="17" s="1"/>
  <c r="H14" i="17" s="1"/>
  <c r="C14" i="17"/>
  <c r="F13" i="17"/>
  <c r="G13" i="17" s="1"/>
  <c r="H13" i="17" s="1"/>
  <c r="C13" i="17"/>
  <c r="F12" i="17"/>
  <c r="G12" i="17" s="1"/>
  <c r="H12" i="17" s="1"/>
  <c r="C12" i="17"/>
  <c r="F11" i="17"/>
  <c r="G11" i="17" s="1"/>
  <c r="H11" i="17" s="1"/>
  <c r="C11" i="17"/>
  <c r="F10" i="17"/>
  <c r="G10" i="17" s="1"/>
  <c r="H10" i="17" s="1"/>
  <c r="C10" i="17"/>
  <c r="F9" i="17"/>
  <c r="G9" i="17" s="1"/>
  <c r="H9" i="17" s="1"/>
  <c r="C9" i="17"/>
  <c r="F8" i="17"/>
  <c r="G8" i="17" s="1"/>
  <c r="H8" i="17" s="1"/>
  <c r="C8" i="17"/>
  <c r="F7" i="17"/>
  <c r="G7" i="17" s="1"/>
  <c r="H7" i="17" s="1"/>
  <c r="C7" i="17"/>
  <c r="F6" i="17"/>
  <c r="G6" i="17" s="1"/>
  <c r="H6" i="17" s="1"/>
  <c r="C6" i="17"/>
  <c r="F5" i="17"/>
  <c r="G5" i="17" s="1"/>
  <c r="H5" i="17" s="1"/>
  <c r="C5" i="17"/>
  <c r="K153" i="16"/>
  <c r="D153" i="16"/>
  <c r="K154" i="16" s="1"/>
  <c r="G152" i="16"/>
  <c r="H152" i="16" s="1"/>
  <c r="F152" i="16"/>
  <c r="C152" i="16"/>
  <c r="G151" i="16"/>
  <c r="H151" i="16" s="1"/>
  <c r="F151" i="16"/>
  <c r="C151" i="16"/>
  <c r="G150" i="16"/>
  <c r="H150" i="16" s="1"/>
  <c r="F150" i="16"/>
  <c r="C150" i="16"/>
  <c r="G149" i="16"/>
  <c r="H149" i="16" s="1"/>
  <c r="F149" i="16"/>
  <c r="C149" i="16"/>
  <c r="G148" i="16"/>
  <c r="H148" i="16" s="1"/>
  <c r="F148" i="16"/>
  <c r="C148" i="16"/>
  <c r="G147" i="16"/>
  <c r="H147" i="16" s="1"/>
  <c r="F147" i="16"/>
  <c r="C147" i="16"/>
  <c r="G146" i="16"/>
  <c r="H146" i="16" s="1"/>
  <c r="F146" i="16"/>
  <c r="C146" i="16"/>
  <c r="G145" i="16"/>
  <c r="H145" i="16" s="1"/>
  <c r="F145" i="16"/>
  <c r="C145" i="16"/>
  <c r="G144" i="16"/>
  <c r="H144" i="16" s="1"/>
  <c r="F144" i="16"/>
  <c r="C144" i="16"/>
  <c r="G143" i="16"/>
  <c r="H143" i="16" s="1"/>
  <c r="F143" i="16"/>
  <c r="C143" i="16"/>
  <c r="G142" i="16"/>
  <c r="H142" i="16" s="1"/>
  <c r="F142" i="16"/>
  <c r="C142" i="16"/>
  <c r="G141" i="16"/>
  <c r="H141" i="16" s="1"/>
  <c r="F141" i="16"/>
  <c r="C141" i="16"/>
  <c r="G140" i="16"/>
  <c r="H140" i="16" s="1"/>
  <c r="F140" i="16"/>
  <c r="C140" i="16"/>
  <c r="G139" i="16"/>
  <c r="H139" i="16" s="1"/>
  <c r="F139" i="16"/>
  <c r="C139" i="16"/>
  <c r="G138" i="16"/>
  <c r="H138" i="16" s="1"/>
  <c r="F138" i="16"/>
  <c r="C138" i="16"/>
  <c r="G137" i="16"/>
  <c r="H137" i="16" s="1"/>
  <c r="F137" i="16"/>
  <c r="C137" i="16"/>
  <c r="G136" i="16"/>
  <c r="H136" i="16" s="1"/>
  <c r="F136" i="16"/>
  <c r="C136" i="16"/>
  <c r="G135" i="16"/>
  <c r="H135" i="16" s="1"/>
  <c r="F135" i="16"/>
  <c r="C135" i="16"/>
  <c r="G134" i="16"/>
  <c r="H134" i="16" s="1"/>
  <c r="F134" i="16"/>
  <c r="C134" i="16"/>
  <c r="G133" i="16"/>
  <c r="H133" i="16" s="1"/>
  <c r="F133" i="16"/>
  <c r="C133" i="16"/>
  <c r="G132" i="16"/>
  <c r="H132" i="16" s="1"/>
  <c r="F132" i="16"/>
  <c r="C132" i="16"/>
  <c r="G131" i="16"/>
  <c r="H131" i="16" s="1"/>
  <c r="F131" i="16"/>
  <c r="C131" i="16"/>
  <c r="G130" i="16"/>
  <c r="H130" i="16" s="1"/>
  <c r="F130" i="16"/>
  <c r="C130" i="16"/>
  <c r="G129" i="16"/>
  <c r="H129" i="16" s="1"/>
  <c r="F129" i="16"/>
  <c r="C129" i="16"/>
  <c r="G128" i="16"/>
  <c r="H128" i="16" s="1"/>
  <c r="F128" i="16"/>
  <c r="C128" i="16"/>
  <c r="K122" i="16"/>
  <c r="D122" i="16"/>
  <c r="K123" i="16" s="1"/>
  <c r="G121" i="16"/>
  <c r="H121" i="16" s="1"/>
  <c r="F121" i="16"/>
  <c r="C121" i="16"/>
  <c r="G120" i="16"/>
  <c r="H120" i="16" s="1"/>
  <c r="F120" i="16"/>
  <c r="C120" i="16"/>
  <c r="G119" i="16"/>
  <c r="H119" i="16" s="1"/>
  <c r="F119" i="16"/>
  <c r="C119" i="16"/>
  <c r="G118" i="16"/>
  <c r="H118" i="16" s="1"/>
  <c r="F118" i="16"/>
  <c r="C118" i="16"/>
  <c r="G117" i="16"/>
  <c r="H117" i="16" s="1"/>
  <c r="F117" i="16"/>
  <c r="C117" i="16"/>
  <c r="G116" i="16"/>
  <c r="H116" i="16" s="1"/>
  <c r="F116" i="16"/>
  <c r="C116" i="16"/>
  <c r="G115" i="16"/>
  <c r="H115" i="16" s="1"/>
  <c r="F115" i="16"/>
  <c r="C115" i="16"/>
  <c r="G114" i="16"/>
  <c r="H114" i="16" s="1"/>
  <c r="F114" i="16"/>
  <c r="C114" i="16"/>
  <c r="G113" i="16"/>
  <c r="H113" i="16" s="1"/>
  <c r="F113" i="16"/>
  <c r="C113" i="16"/>
  <c r="G112" i="16"/>
  <c r="H112" i="16" s="1"/>
  <c r="F112" i="16"/>
  <c r="C112" i="16"/>
  <c r="G111" i="16"/>
  <c r="H111" i="16" s="1"/>
  <c r="F111" i="16"/>
  <c r="C111" i="16"/>
  <c r="G110" i="16"/>
  <c r="H110" i="16" s="1"/>
  <c r="F110" i="16"/>
  <c r="C110" i="16"/>
  <c r="G109" i="16"/>
  <c r="H109" i="16" s="1"/>
  <c r="F109" i="16"/>
  <c r="C109" i="16"/>
  <c r="G108" i="16"/>
  <c r="H108" i="16" s="1"/>
  <c r="F108" i="16"/>
  <c r="C108" i="16"/>
  <c r="G107" i="16"/>
  <c r="H107" i="16" s="1"/>
  <c r="F107" i="16"/>
  <c r="C107" i="16"/>
  <c r="G106" i="16"/>
  <c r="H106" i="16" s="1"/>
  <c r="F106" i="16"/>
  <c r="C106" i="16"/>
  <c r="G105" i="16"/>
  <c r="H105" i="16" s="1"/>
  <c r="F105" i="16"/>
  <c r="C105" i="16"/>
  <c r="G104" i="16"/>
  <c r="H104" i="16" s="1"/>
  <c r="F104" i="16"/>
  <c r="C104" i="16"/>
  <c r="G103" i="16"/>
  <c r="H103" i="16" s="1"/>
  <c r="F103" i="16"/>
  <c r="C103" i="16"/>
  <c r="G102" i="16"/>
  <c r="H102" i="16" s="1"/>
  <c r="F102" i="16"/>
  <c r="C102" i="16"/>
  <c r="G101" i="16"/>
  <c r="H101" i="16" s="1"/>
  <c r="F101" i="16"/>
  <c r="C101" i="16"/>
  <c r="G100" i="16"/>
  <c r="H100" i="16" s="1"/>
  <c r="F100" i="16"/>
  <c r="C100" i="16"/>
  <c r="G99" i="16"/>
  <c r="H99" i="16" s="1"/>
  <c r="F99" i="16"/>
  <c r="C99" i="16"/>
  <c r="G98" i="16"/>
  <c r="H98" i="16" s="1"/>
  <c r="F98" i="16"/>
  <c r="C98" i="16"/>
  <c r="G97" i="16"/>
  <c r="H97" i="16" s="1"/>
  <c r="H122" i="16" s="1"/>
  <c r="F97" i="16"/>
  <c r="C97" i="16"/>
  <c r="K91" i="16"/>
  <c r="D91" i="16"/>
  <c r="K92" i="16" s="1"/>
  <c r="G90" i="16"/>
  <c r="H90" i="16" s="1"/>
  <c r="F90" i="16"/>
  <c r="C90" i="16"/>
  <c r="G89" i="16"/>
  <c r="H89" i="16" s="1"/>
  <c r="F89" i="16"/>
  <c r="C89" i="16"/>
  <c r="G88" i="16"/>
  <c r="H88" i="16" s="1"/>
  <c r="F88" i="16"/>
  <c r="C88" i="16"/>
  <c r="G87" i="16"/>
  <c r="H87" i="16" s="1"/>
  <c r="F87" i="16"/>
  <c r="C87" i="16"/>
  <c r="G86" i="16"/>
  <c r="H86" i="16" s="1"/>
  <c r="F86" i="16"/>
  <c r="C86" i="16"/>
  <c r="G85" i="16"/>
  <c r="H85" i="16" s="1"/>
  <c r="F85" i="16"/>
  <c r="C85" i="16"/>
  <c r="F84" i="16"/>
  <c r="G84" i="16" s="1"/>
  <c r="H84" i="16" s="1"/>
  <c r="C84" i="16"/>
  <c r="F83" i="16"/>
  <c r="G83" i="16" s="1"/>
  <c r="H83" i="16" s="1"/>
  <c r="C83" i="16"/>
  <c r="F82" i="16"/>
  <c r="G82" i="16" s="1"/>
  <c r="H82" i="16" s="1"/>
  <c r="C82" i="16"/>
  <c r="G81" i="16"/>
  <c r="H81" i="16" s="1"/>
  <c r="F81" i="16"/>
  <c r="C81" i="16"/>
  <c r="F80" i="16"/>
  <c r="G80" i="16" s="1"/>
  <c r="H80" i="16" s="1"/>
  <c r="C80" i="16"/>
  <c r="F79" i="16"/>
  <c r="G79" i="16" s="1"/>
  <c r="H79" i="16" s="1"/>
  <c r="C79" i="16"/>
  <c r="F78" i="16"/>
  <c r="G78" i="16" s="1"/>
  <c r="H78" i="16" s="1"/>
  <c r="C78" i="16"/>
  <c r="G77" i="16"/>
  <c r="H77" i="16" s="1"/>
  <c r="F77" i="16"/>
  <c r="C77" i="16"/>
  <c r="F76" i="16"/>
  <c r="G76" i="16" s="1"/>
  <c r="H76" i="16" s="1"/>
  <c r="C76" i="16"/>
  <c r="F75" i="16"/>
  <c r="G75" i="16" s="1"/>
  <c r="H75" i="16" s="1"/>
  <c r="C75" i="16"/>
  <c r="F74" i="16"/>
  <c r="G74" i="16" s="1"/>
  <c r="H74" i="16" s="1"/>
  <c r="C74" i="16"/>
  <c r="G73" i="16"/>
  <c r="H73" i="16" s="1"/>
  <c r="F73" i="16"/>
  <c r="C73" i="16"/>
  <c r="F72" i="16"/>
  <c r="G72" i="16" s="1"/>
  <c r="H72" i="16" s="1"/>
  <c r="C72" i="16"/>
  <c r="F71" i="16"/>
  <c r="G71" i="16" s="1"/>
  <c r="H71" i="16" s="1"/>
  <c r="C71" i="16"/>
  <c r="F70" i="16"/>
  <c r="G70" i="16" s="1"/>
  <c r="H70" i="16" s="1"/>
  <c r="C70" i="16"/>
  <c r="G69" i="16"/>
  <c r="H69" i="16" s="1"/>
  <c r="F69" i="16"/>
  <c r="C69" i="16"/>
  <c r="F68" i="16"/>
  <c r="G68" i="16" s="1"/>
  <c r="H68" i="16" s="1"/>
  <c r="C68" i="16"/>
  <c r="F67" i="16"/>
  <c r="G67" i="16" s="1"/>
  <c r="H67" i="16" s="1"/>
  <c r="C67" i="16"/>
  <c r="F66" i="16"/>
  <c r="G66" i="16" s="1"/>
  <c r="H66" i="16" s="1"/>
  <c r="C66" i="16"/>
  <c r="K61" i="16"/>
  <c r="D61" i="16"/>
  <c r="K62" i="16" s="1"/>
  <c r="G60" i="16"/>
  <c r="H60" i="16" s="1"/>
  <c r="C60" i="16"/>
  <c r="H59" i="16"/>
  <c r="G59" i="16"/>
  <c r="C59" i="16"/>
  <c r="H58" i="16"/>
  <c r="G58" i="16"/>
  <c r="C58" i="16"/>
  <c r="G57" i="16"/>
  <c r="H57" i="16" s="1"/>
  <c r="C57" i="16"/>
  <c r="G56" i="16"/>
  <c r="H56" i="16" s="1"/>
  <c r="C56" i="16"/>
  <c r="C55" i="16"/>
  <c r="C54" i="16"/>
  <c r="C53" i="16"/>
  <c r="G52" i="16"/>
  <c r="H52" i="16" s="1"/>
  <c r="C52" i="16"/>
  <c r="G51" i="16"/>
  <c r="H51" i="16" s="1"/>
  <c r="C51" i="16"/>
  <c r="G50" i="16"/>
  <c r="H50" i="16" s="1"/>
  <c r="C50" i="16"/>
  <c r="H49" i="16"/>
  <c r="G49" i="16"/>
  <c r="C49" i="16"/>
  <c r="G48" i="16"/>
  <c r="H48" i="16" s="1"/>
  <c r="C48" i="16"/>
  <c r="G47" i="16"/>
  <c r="H47" i="16" s="1"/>
  <c r="C47" i="16"/>
  <c r="G46" i="16"/>
  <c r="H46" i="16" s="1"/>
  <c r="C46" i="16"/>
  <c r="H45" i="16"/>
  <c r="G45" i="16"/>
  <c r="C45" i="16"/>
  <c r="G44" i="16"/>
  <c r="H44" i="16" s="1"/>
  <c r="C44" i="16"/>
  <c r="H43" i="16"/>
  <c r="G43" i="16"/>
  <c r="C43" i="16"/>
  <c r="G42" i="16"/>
  <c r="H42" i="16" s="1"/>
  <c r="C42" i="16"/>
  <c r="H41" i="16"/>
  <c r="G41" i="16"/>
  <c r="C41" i="16"/>
  <c r="H40" i="16"/>
  <c r="G40" i="16"/>
  <c r="C40" i="16"/>
  <c r="G39" i="16"/>
  <c r="H39" i="16" s="1"/>
  <c r="C39" i="16"/>
  <c r="G38" i="16"/>
  <c r="H38" i="16" s="1"/>
  <c r="C38" i="16"/>
  <c r="H37" i="16"/>
  <c r="G37" i="16"/>
  <c r="C37" i="16"/>
  <c r="G36" i="16"/>
  <c r="H36" i="16" s="1"/>
  <c r="H61" i="16" s="1"/>
  <c r="C36" i="16"/>
  <c r="K30" i="16"/>
  <c r="D30" i="16"/>
  <c r="K31" i="16" s="1"/>
  <c r="F29" i="16"/>
  <c r="G29" i="16" s="1"/>
  <c r="H29" i="16" s="1"/>
  <c r="C29" i="16"/>
  <c r="F28" i="16"/>
  <c r="G28" i="16" s="1"/>
  <c r="H28" i="16" s="1"/>
  <c r="C28" i="16"/>
  <c r="F27" i="16"/>
  <c r="G27" i="16" s="1"/>
  <c r="H27" i="16" s="1"/>
  <c r="C27" i="16"/>
  <c r="F26" i="16"/>
  <c r="G26" i="16" s="1"/>
  <c r="H26" i="16" s="1"/>
  <c r="C26" i="16"/>
  <c r="F25" i="16"/>
  <c r="G25" i="16" s="1"/>
  <c r="H25" i="16" s="1"/>
  <c r="C25" i="16"/>
  <c r="F24" i="16"/>
  <c r="G24" i="16" s="1"/>
  <c r="H24" i="16" s="1"/>
  <c r="C24" i="16"/>
  <c r="F23" i="16"/>
  <c r="G23" i="16" s="1"/>
  <c r="H23" i="16" s="1"/>
  <c r="C23" i="16"/>
  <c r="F22" i="16"/>
  <c r="G22" i="16" s="1"/>
  <c r="H22" i="16" s="1"/>
  <c r="C22" i="16"/>
  <c r="F21" i="16"/>
  <c r="G21" i="16" s="1"/>
  <c r="H21" i="16" s="1"/>
  <c r="C21" i="16"/>
  <c r="F20" i="16"/>
  <c r="G20" i="16" s="1"/>
  <c r="H20" i="16" s="1"/>
  <c r="C20" i="16"/>
  <c r="F19" i="16"/>
  <c r="G19" i="16" s="1"/>
  <c r="H19" i="16" s="1"/>
  <c r="C19" i="16"/>
  <c r="F18" i="16"/>
  <c r="G18" i="16" s="1"/>
  <c r="H18" i="16" s="1"/>
  <c r="C18" i="16"/>
  <c r="F17" i="16"/>
  <c r="G17" i="16" s="1"/>
  <c r="H17" i="16" s="1"/>
  <c r="C17" i="16"/>
  <c r="F16" i="16"/>
  <c r="G16" i="16" s="1"/>
  <c r="H16" i="16" s="1"/>
  <c r="C16" i="16"/>
  <c r="F15" i="16"/>
  <c r="G15" i="16" s="1"/>
  <c r="H15" i="16" s="1"/>
  <c r="C15" i="16"/>
  <c r="F14" i="16"/>
  <c r="G14" i="16" s="1"/>
  <c r="H14" i="16" s="1"/>
  <c r="C14" i="16"/>
  <c r="F13" i="16"/>
  <c r="G13" i="16" s="1"/>
  <c r="H13" i="16" s="1"/>
  <c r="C13" i="16"/>
  <c r="F12" i="16"/>
  <c r="G12" i="16" s="1"/>
  <c r="H12" i="16" s="1"/>
  <c r="C12" i="16"/>
  <c r="F11" i="16"/>
  <c r="G11" i="16" s="1"/>
  <c r="H11" i="16" s="1"/>
  <c r="C11" i="16"/>
  <c r="F10" i="16"/>
  <c r="G10" i="16" s="1"/>
  <c r="H10" i="16" s="1"/>
  <c r="C10" i="16"/>
  <c r="F9" i="16"/>
  <c r="G9" i="16" s="1"/>
  <c r="H9" i="16" s="1"/>
  <c r="C9" i="16"/>
  <c r="F8" i="16"/>
  <c r="G8" i="16" s="1"/>
  <c r="H8" i="16" s="1"/>
  <c r="C8" i="16"/>
  <c r="F7" i="16"/>
  <c r="G7" i="16" s="1"/>
  <c r="H7" i="16" s="1"/>
  <c r="C7" i="16"/>
  <c r="F6" i="16"/>
  <c r="G6" i="16" s="1"/>
  <c r="H6" i="16" s="1"/>
  <c r="C6" i="16"/>
  <c r="F5" i="16"/>
  <c r="G5" i="16" s="1"/>
  <c r="H5" i="16" s="1"/>
  <c r="C5" i="16"/>
  <c r="K153" i="15"/>
  <c r="D153" i="15"/>
  <c r="K154" i="15" s="1"/>
  <c r="F152" i="15"/>
  <c r="G152" i="15" s="1"/>
  <c r="H152" i="15" s="1"/>
  <c r="C152" i="15"/>
  <c r="F151" i="15"/>
  <c r="G151" i="15" s="1"/>
  <c r="H151" i="15" s="1"/>
  <c r="C151" i="15"/>
  <c r="F150" i="15"/>
  <c r="G150" i="15" s="1"/>
  <c r="H150" i="15" s="1"/>
  <c r="C150" i="15"/>
  <c r="F149" i="15"/>
  <c r="G149" i="15" s="1"/>
  <c r="H149" i="15" s="1"/>
  <c r="C149" i="15"/>
  <c r="F148" i="15"/>
  <c r="G148" i="15" s="1"/>
  <c r="H148" i="15" s="1"/>
  <c r="C148" i="15"/>
  <c r="F147" i="15"/>
  <c r="G147" i="15" s="1"/>
  <c r="H147" i="15" s="1"/>
  <c r="C147" i="15"/>
  <c r="F146" i="15"/>
  <c r="G146" i="15" s="1"/>
  <c r="H146" i="15" s="1"/>
  <c r="C146" i="15"/>
  <c r="F145" i="15"/>
  <c r="G145" i="15" s="1"/>
  <c r="H145" i="15" s="1"/>
  <c r="C145" i="15"/>
  <c r="F144" i="15"/>
  <c r="G144" i="15" s="1"/>
  <c r="H144" i="15" s="1"/>
  <c r="C144" i="15"/>
  <c r="F143" i="15"/>
  <c r="G143" i="15" s="1"/>
  <c r="H143" i="15" s="1"/>
  <c r="C143" i="15"/>
  <c r="F142" i="15"/>
  <c r="G142" i="15" s="1"/>
  <c r="H142" i="15" s="1"/>
  <c r="C142" i="15"/>
  <c r="F141" i="15"/>
  <c r="G141" i="15" s="1"/>
  <c r="H141" i="15" s="1"/>
  <c r="C141" i="15"/>
  <c r="F140" i="15"/>
  <c r="G140" i="15" s="1"/>
  <c r="H140" i="15" s="1"/>
  <c r="C140" i="15"/>
  <c r="F139" i="15"/>
  <c r="G139" i="15" s="1"/>
  <c r="H139" i="15" s="1"/>
  <c r="C139" i="15"/>
  <c r="F138" i="15"/>
  <c r="G138" i="15" s="1"/>
  <c r="H138" i="15" s="1"/>
  <c r="C138" i="15"/>
  <c r="F137" i="15"/>
  <c r="G137" i="15" s="1"/>
  <c r="H137" i="15" s="1"/>
  <c r="C137" i="15"/>
  <c r="F136" i="15"/>
  <c r="G136" i="15" s="1"/>
  <c r="H136" i="15" s="1"/>
  <c r="C136" i="15"/>
  <c r="F135" i="15"/>
  <c r="G135" i="15" s="1"/>
  <c r="H135" i="15" s="1"/>
  <c r="C135" i="15"/>
  <c r="F134" i="15"/>
  <c r="G134" i="15" s="1"/>
  <c r="H134" i="15" s="1"/>
  <c r="C134" i="15"/>
  <c r="F133" i="15"/>
  <c r="G133" i="15" s="1"/>
  <c r="H133" i="15" s="1"/>
  <c r="C133" i="15"/>
  <c r="F132" i="15"/>
  <c r="G132" i="15" s="1"/>
  <c r="H132" i="15" s="1"/>
  <c r="C132" i="15"/>
  <c r="F131" i="15"/>
  <c r="G131" i="15" s="1"/>
  <c r="H131" i="15" s="1"/>
  <c r="C131" i="15"/>
  <c r="F130" i="15"/>
  <c r="G130" i="15" s="1"/>
  <c r="H130" i="15" s="1"/>
  <c r="C130" i="15"/>
  <c r="F129" i="15"/>
  <c r="G129" i="15" s="1"/>
  <c r="H129" i="15" s="1"/>
  <c r="C129" i="15"/>
  <c r="F128" i="15"/>
  <c r="G128" i="15" s="1"/>
  <c r="H128" i="15" s="1"/>
  <c r="H153" i="15" s="1"/>
  <c r="C128" i="15"/>
  <c r="K122" i="15"/>
  <c r="D122" i="15"/>
  <c r="K123" i="15" s="1"/>
  <c r="F121" i="15"/>
  <c r="G121" i="15" s="1"/>
  <c r="H121" i="15" s="1"/>
  <c r="C121" i="15"/>
  <c r="F120" i="15"/>
  <c r="G120" i="15" s="1"/>
  <c r="H120" i="15" s="1"/>
  <c r="C120" i="15"/>
  <c r="F119" i="15"/>
  <c r="G119" i="15" s="1"/>
  <c r="H119" i="15" s="1"/>
  <c r="C119" i="15"/>
  <c r="F118" i="15"/>
  <c r="G118" i="15" s="1"/>
  <c r="H118" i="15" s="1"/>
  <c r="C118" i="15"/>
  <c r="F117" i="15"/>
  <c r="G117" i="15" s="1"/>
  <c r="H117" i="15" s="1"/>
  <c r="C117" i="15"/>
  <c r="F116" i="15"/>
  <c r="G116" i="15" s="1"/>
  <c r="H116" i="15" s="1"/>
  <c r="C116" i="15"/>
  <c r="F115" i="15"/>
  <c r="G115" i="15" s="1"/>
  <c r="H115" i="15" s="1"/>
  <c r="C115" i="15"/>
  <c r="F114" i="15"/>
  <c r="G114" i="15" s="1"/>
  <c r="H114" i="15" s="1"/>
  <c r="C114" i="15"/>
  <c r="F113" i="15"/>
  <c r="G113" i="15" s="1"/>
  <c r="H113" i="15" s="1"/>
  <c r="C113" i="15"/>
  <c r="F112" i="15"/>
  <c r="G112" i="15" s="1"/>
  <c r="H112" i="15" s="1"/>
  <c r="C112" i="15"/>
  <c r="F111" i="15"/>
  <c r="G111" i="15" s="1"/>
  <c r="H111" i="15" s="1"/>
  <c r="C111" i="15"/>
  <c r="F110" i="15"/>
  <c r="G110" i="15" s="1"/>
  <c r="H110" i="15" s="1"/>
  <c r="C110" i="15"/>
  <c r="F109" i="15"/>
  <c r="G109" i="15" s="1"/>
  <c r="H109" i="15" s="1"/>
  <c r="C109" i="15"/>
  <c r="F108" i="15"/>
  <c r="G108" i="15" s="1"/>
  <c r="H108" i="15" s="1"/>
  <c r="C108" i="15"/>
  <c r="F107" i="15"/>
  <c r="G107" i="15" s="1"/>
  <c r="H107" i="15" s="1"/>
  <c r="C107" i="15"/>
  <c r="F106" i="15"/>
  <c r="G106" i="15" s="1"/>
  <c r="H106" i="15" s="1"/>
  <c r="C106" i="15"/>
  <c r="F105" i="15"/>
  <c r="G105" i="15" s="1"/>
  <c r="H105" i="15" s="1"/>
  <c r="C105" i="15"/>
  <c r="F104" i="15"/>
  <c r="G104" i="15" s="1"/>
  <c r="H104" i="15" s="1"/>
  <c r="C104" i="15"/>
  <c r="F103" i="15"/>
  <c r="G103" i="15" s="1"/>
  <c r="H103" i="15" s="1"/>
  <c r="C103" i="15"/>
  <c r="F102" i="15"/>
  <c r="G102" i="15" s="1"/>
  <c r="H102" i="15" s="1"/>
  <c r="C102" i="15"/>
  <c r="F101" i="15"/>
  <c r="G101" i="15" s="1"/>
  <c r="H101" i="15" s="1"/>
  <c r="C101" i="15"/>
  <c r="F100" i="15"/>
  <c r="G100" i="15" s="1"/>
  <c r="H100" i="15" s="1"/>
  <c r="C100" i="15"/>
  <c r="F99" i="15"/>
  <c r="G99" i="15" s="1"/>
  <c r="H99" i="15" s="1"/>
  <c r="C99" i="15"/>
  <c r="F98" i="15"/>
  <c r="G98" i="15" s="1"/>
  <c r="H98" i="15" s="1"/>
  <c r="C98" i="15"/>
  <c r="F97" i="15"/>
  <c r="G97" i="15" s="1"/>
  <c r="H97" i="15" s="1"/>
  <c r="H122" i="15" s="1"/>
  <c r="C97" i="15"/>
  <c r="K91" i="15"/>
  <c r="D91" i="15"/>
  <c r="K92" i="15" s="1"/>
  <c r="F90" i="15"/>
  <c r="G90" i="15" s="1"/>
  <c r="H90" i="15" s="1"/>
  <c r="C90" i="15"/>
  <c r="F89" i="15"/>
  <c r="G89" i="15" s="1"/>
  <c r="H89" i="15" s="1"/>
  <c r="C89" i="15"/>
  <c r="F88" i="15"/>
  <c r="G88" i="15" s="1"/>
  <c r="H88" i="15" s="1"/>
  <c r="C88" i="15"/>
  <c r="F87" i="15"/>
  <c r="G87" i="15" s="1"/>
  <c r="H87" i="15" s="1"/>
  <c r="C87" i="15"/>
  <c r="F86" i="15"/>
  <c r="G86" i="15" s="1"/>
  <c r="H86" i="15" s="1"/>
  <c r="C86" i="15"/>
  <c r="F85" i="15"/>
  <c r="G85" i="15" s="1"/>
  <c r="H85" i="15" s="1"/>
  <c r="C85" i="15"/>
  <c r="F84" i="15"/>
  <c r="G84" i="15" s="1"/>
  <c r="H84" i="15" s="1"/>
  <c r="C84" i="15"/>
  <c r="F83" i="15"/>
  <c r="G83" i="15" s="1"/>
  <c r="H83" i="15" s="1"/>
  <c r="C83" i="15"/>
  <c r="F82" i="15"/>
  <c r="G82" i="15" s="1"/>
  <c r="H82" i="15" s="1"/>
  <c r="C82" i="15"/>
  <c r="F81" i="15"/>
  <c r="G81" i="15" s="1"/>
  <c r="H81" i="15" s="1"/>
  <c r="C81" i="15"/>
  <c r="F80" i="15"/>
  <c r="G80" i="15" s="1"/>
  <c r="H80" i="15" s="1"/>
  <c r="C80" i="15"/>
  <c r="F79" i="15"/>
  <c r="G79" i="15" s="1"/>
  <c r="H79" i="15" s="1"/>
  <c r="C79" i="15"/>
  <c r="F78" i="15"/>
  <c r="G78" i="15" s="1"/>
  <c r="H78" i="15" s="1"/>
  <c r="C78" i="15"/>
  <c r="F77" i="15"/>
  <c r="G77" i="15" s="1"/>
  <c r="H77" i="15" s="1"/>
  <c r="C77" i="15"/>
  <c r="F76" i="15"/>
  <c r="G76" i="15" s="1"/>
  <c r="H76" i="15" s="1"/>
  <c r="C76" i="15"/>
  <c r="F75" i="15"/>
  <c r="G75" i="15" s="1"/>
  <c r="H75" i="15" s="1"/>
  <c r="C75" i="15"/>
  <c r="F74" i="15"/>
  <c r="G74" i="15" s="1"/>
  <c r="H74" i="15" s="1"/>
  <c r="C74" i="15"/>
  <c r="F73" i="15"/>
  <c r="G73" i="15" s="1"/>
  <c r="H73" i="15" s="1"/>
  <c r="C73" i="15"/>
  <c r="F72" i="15"/>
  <c r="G72" i="15" s="1"/>
  <c r="H72" i="15" s="1"/>
  <c r="C72" i="15"/>
  <c r="F71" i="15"/>
  <c r="G71" i="15" s="1"/>
  <c r="H71" i="15" s="1"/>
  <c r="C71" i="15"/>
  <c r="F70" i="15"/>
  <c r="G70" i="15" s="1"/>
  <c r="H70" i="15" s="1"/>
  <c r="C70" i="15"/>
  <c r="F69" i="15"/>
  <c r="G69" i="15" s="1"/>
  <c r="H69" i="15" s="1"/>
  <c r="C69" i="15"/>
  <c r="F68" i="15"/>
  <c r="G68" i="15" s="1"/>
  <c r="H68" i="15" s="1"/>
  <c r="C68" i="15"/>
  <c r="F67" i="15"/>
  <c r="G67" i="15" s="1"/>
  <c r="H67" i="15" s="1"/>
  <c r="C67" i="15"/>
  <c r="F66" i="15"/>
  <c r="G66" i="15" s="1"/>
  <c r="H66" i="15" s="1"/>
  <c r="H91" i="15" s="1"/>
  <c r="C66" i="15"/>
  <c r="K61" i="15"/>
  <c r="D61" i="15"/>
  <c r="K62" i="15" s="1"/>
  <c r="G60" i="15"/>
  <c r="H60" i="15" s="1"/>
  <c r="C60" i="15"/>
  <c r="H59" i="15"/>
  <c r="G59" i="15"/>
  <c r="C59" i="15"/>
  <c r="G58" i="15"/>
  <c r="H58" i="15" s="1"/>
  <c r="C58" i="15"/>
  <c r="G57" i="15"/>
  <c r="H57" i="15" s="1"/>
  <c r="C57" i="15"/>
  <c r="G56" i="15"/>
  <c r="H56" i="15" s="1"/>
  <c r="C56" i="15"/>
  <c r="C55" i="15"/>
  <c r="C54" i="15"/>
  <c r="C53" i="15"/>
  <c r="G52" i="15"/>
  <c r="H52" i="15" s="1"/>
  <c r="C52" i="15"/>
  <c r="G51" i="15"/>
  <c r="H51" i="15" s="1"/>
  <c r="C51" i="15"/>
  <c r="G50" i="15"/>
  <c r="H50" i="15" s="1"/>
  <c r="C50" i="15"/>
  <c r="H49" i="15"/>
  <c r="G49" i="15"/>
  <c r="C49" i="15"/>
  <c r="G48" i="15"/>
  <c r="H48" i="15" s="1"/>
  <c r="C48" i="15"/>
  <c r="G47" i="15"/>
  <c r="H47" i="15" s="1"/>
  <c r="C47" i="15"/>
  <c r="G46" i="15"/>
  <c r="H46" i="15" s="1"/>
  <c r="C46" i="15"/>
  <c r="H45" i="15"/>
  <c r="G45" i="15"/>
  <c r="C45" i="15"/>
  <c r="G44" i="15"/>
  <c r="H44" i="15" s="1"/>
  <c r="C44" i="15"/>
  <c r="G43" i="15"/>
  <c r="H43" i="15" s="1"/>
  <c r="C43" i="15"/>
  <c r="G42" i="15"/>
  <c r="H42" i="15" s="1"/>
  <c r="C42" i="15"/>
  <c r="H41" i="15"/>
  <c r="G41" i="15"/>
  <c r="C41" i="15"/>
  <c r="G40" i="15"/>
  <c r="H40" i="15" s="1"/>
  <c r="C40" i="15"/>
  <c r="G39" i="15"/>
  <c r="H39" i="15" s="1"/>
  <c r="C39" i="15"/>
  <c r="G38" i="15"/>
  <c r="H38" i="15" s="1"/>
  <c r="C38" i="15"/>
  <c r="H37" i="15"/>
  <c r="G37" i="15"/>
  <c r="C37" i="15"/>
  <c r="G36" i="15"/>
  <c r="H36" i="15" s="1"/>
  <c r="C36" i="15"/>
  <c r="K31" i="15"/>
  <c r="K30" i="15"/>
  <c r="D30" i="15"/>
  <c r="F29" i="15"/>
  <c r="G29" i="15" s="1"/>
  <c r="H29" i="15" s="1"/>
  <c r="C29" i="15"/>
  <c r="F28" i="15"/>
  <c r="G28" i="15" s="1"/>
  <c r="H28" i="15" s="1"/>
  <c r="C28" i="15"/>
  <c r="F27" i="15"/>
  <c r="G27" i="15" s="1"/>
  <c r="H27" i="15" s="1"/>
  <c r="C27" i="15"/>
  <c r="F26" i="15"/>
  <c r="G26" i="15" s="1"/>
  <c r="H26" i="15" s="1"/>
  <c r="C26" i="15"/>
  <c r="F25" i="15"/>
  <c r="G25" i="15" s="1"/>
  <c r="H25" i="15" s="1"/>
  <c r="C25" i="15"/>
  <c r="F24" i="15"/>
  <c r="G24" i="15" s="1"/>
  <c r="H24" i="15" s="1"/>
  <c r="C24" i="15"/>
  <c r="F23" i="15"/>
  <c r="G23" i="15" s="1"/>
  <c r="H23" i="15" s="1"/>
  <c r="C23" i="15"/>
  <c r="F22" i="15"/>
  <c r="G22" i="15" s="1"/>
  <c r="H22" i="15" s="1"/>
  <c r="C22" i="15"/>
  <c r="F21" i="15"/>
  <c r="G21" i="15" s="1"/>
  <c r="H21" i="15" s="1"/>
  <c r="C21" i="15"/>
  <c r="F20" i="15"/>
  <c r="G20" i="15" s="1"/>
  <c r="H20" i="15" s="1"/>
  <c r="C20" i="15"/>
  <c r="F19" i="15"/>
  <c r="G19" i="15" s="1"/>
  <c r="H19" i="15" s="1"/>
  <c r="C19" i="15"/>
  <c r="F18" i="15"/>
  <c r="G18" i="15" s="1"/>
  <c r="H18" i="15" s="1"/>
  <c r="C18" i="15"/>
  <c r="F17" i="15"/>
  <c r="G17" i="15" s="1"/>
  <c r="H17" i="15" s="1"/>
  <c r="C17" i="15"/>
  <c r="F16" i="15"/>
  <c r="G16" i="15" s="1"/>
  <c r="H16" i="15" s="1"/>
  <c r="C16" i="15"/>
  <c r="F15" i="15"/>
  <c r="G15" i="15" s="1"/>
  <c r="H15" i="15" s="1"/>
  <c r="C15" i="15"/>
  <c r="F14" i="15"/>
  <c r="G14" i="15" s="1"/>
  <c r="H14" i="15" s="1"/>
  <c r="C14" i="15"/>
  <c r="F13" i="15"/>
  <c r="G13" i="15" s="1"/>
  <c r="H13" i="15" s="1"/>
  <c r="C13" i="15"/>
  <c r="F12" i="15"/>
  <c r="G12" i="15" s="1"/>
  <c r="H12" i="15" s="1"/>
  <c r="C12" i="15"/>
  <c r="F11" i="15"/>
  <c r="G11" i="15" s="1"/>
  <c r="H11" i="15" s="1"/>
  <c r="C11" i="15"/>
  <c r="F10" i="15"/>
  <c r="G10" i="15" s="1"/>
  <c r="H10" i="15" s="1"/>
  <c r="C10" i="15"/>
  <c r="F9" i="15"/>
  <c r="G9" i="15" s="1"/>
  <c r="H9" i="15" s="1"/>
  <c r="C9" i="15"/>
  <c r="F8" i="15"/>
  <c r="G8" i="15" s="1"/>
  <c r="H8" i="15" s="1"/>
  <c r="C8" i="15"/>
  <c r="F7" i="15"/>
  <c r="G7" i="15" s="1"/>
  <c r="H7" i="15" s="1"/>
  <c r="C7" i="15"/>
  <c r="F6" i="15"/>
  <c r="G6" i="15" s="1"/>
  <c r="H6" i="15" s="1"/>
  <c r="C6" i="15"/>
  <c r="F5" i="15"/>
  <c r="G5" i="15" s="1"/>
  <c r="H5" i="15" s="1"/>
  <c r="C5" i="15"/>
  <c r="K153" i="14"/>
  <c r="D153" i="14"/>
  <c r="K154" i="14" s="1"/>
  <c r="F152" i="14"/>
  <c r="G152" i="14" s="1"/>
  <c r="H152" i="14" s="1"/>
  <c r="C152" i="14"/>
  <c r="F151" i="14"/>
  <c r="G151" i="14" s="1"/>
  <c r="H151" i="14" s="1"/>
  <c r="C151" i="14"/>
  <c r="F150" i="14"/>
  <c r="G150" i="14" s="1"/>
  <c r="H150" i="14" s="1"/>
  <c r="C150" i="14"/>
  <c r="F149" i="14"/>
  <c r="G149" i="14" s="1"/>
  <c r="H149" i="14" s="1"/>
  <c r="C149" i="14"/>
  <c r="F148" i="14"/>
  <c r="G148" i="14" s="1"/>
  <c r="H148" i="14" s="1"/>
  <c r="C148" i="14"/>
  <c r="F147" i="14"/>
  <c r="G147" i="14" s="1"/>
  <c r="H147" i="14" s="1"/>
  <c r="C147" i="14"/>
  <c r="F146" i="14"/>
  <c r="G146" i="14" s="1"/>
  <c r="H146" i="14" s="1"/>
  <c r="C146" i="14"/>
  <c r="F145" i="14"/>
  <c r="G145" i="14" s="1"/>
  <c r="H145" i="14" s="1"/>
  <c r="C145" i="14"/>
  <c r="F144" i="14"/>
  <c r="G144" i="14" s="1"/>
  <c r="H144" i="14" s="1"/>
  <c r="C144" i="14"/>
  <c r="F143" i="14"/>
  <c r="G143" i="14" s="1"/>
  <c r="H143" i="14" s="1"/>
  <c r="C143" i="14"/>
  <c r="F142" i="14"/>
  <c r="G142" i="14" s="1"/>
  <c r="H142" i="14" s="1"/>
  <c r="C142" i="14"/>
  <c r="F141" i="14"/>
  <c r="G141" i="14" s="1"/>
  <c r="H141" i="14" s="1"/>
  <c r="C141" i="14"/>
  <c r="F140" i="14"/>
  <c r="G140" i="14" s="1"/>
  <c r="H140" i="14" s="1"/>
  <c r="C140" i="14"/>
  <c r="F139" i="14"/>
  <c r="G139" i="14" s="1"/>
  <c r="H139" i="14" s="1"/>
  <c r="C139" i="14"/>
  <c r="F138" i="14"/>
  <c r="G138" i="14" s="1"/>
  <c r="H138" i="14" s="1"/>
  <c r="C138" i="14"/>
  <c r="F137" i="14"/>
  <c r="G137" i="14" s="1"/>
  <c r="H137" i="14" s="1"/>
  <c r="C137" i="14"/>
  <c r="F136" i="14"/>
  <c r="G136" i="14" s="1"/>
  <c r="H136" i="14" s="1"/>
  <c r="C136" i="14"/>
  <c r="F135" i="14"/>
  <c r="G135" i="14" s="1"/>
  <c r="H135" i="14" s="1"/>
  <c r="C135" i="14"/>
  <c r="F134" i="14"/>
  <c r="G134" i="14" s="1"/>
  <c r="H134" i="14" s="1"/>
  <c r="C134" i="14"/>
  <c r="F133" i="14"/>
  <c r="G133" i="14" s="1"/>
  <c r="H133" i="14" s="1"/>
  <c r="C133" i="14"/>
  <c r="F132" i="14"/>
  <c r="G132" i="14" s="1"/>
  <c r="H132" i="14" s="1"/>
  <c r="C132" i="14"/>
  <c r="F131" i="14"/>
  <c r="G131" i="14" s="1"/>
  <c r="H131" i="14" s="1"/>
  <c r="C131" i="14"/>
  <c r="F130" i="14"/>
  <c r="G130" i="14" s="1"/>
  <c r="H130" i="14" s="1"/>
  <c r="C130" i="14"/>
  <c r="F129" i="14"/>
  <c r="G129" i="14" s="1"/>
  <c r="H129" i="14" s="1"/>
  <c r="C129" i="14"/>
  <c r="F128" i="14"/>
  <c r="G128" i="14" s="1"/>
  <c r="H128" i="14" s="1"/>
  <c r="H153" i="14" s="1"/>
  <c r="C128" i="14"/>
  <c r="K122" i="14"/>
  <c r="D122" i="14"/>
  <c r="K123" i="14" s="1"/>
  <c r="F121" i="14"/>
  <c r="G121" i="14" s="1"/>
  <c r="H121" i="14" s="1"/>
  <c r="C121" i="14"/>
  <c r="F120" i="14"/>
  <c r="G120" i="14" s="1"/>
  <c r="H120" i="14" s="1"/>
  <c r="C120" i="14"/>
  <c r="F119" i="14"/>
  <c r="G119" i="14" s="1"/>
  <c r="H119" i="14" s="1"/>
  <c r="C119" i="14"/>
  <c r="F118" i="14"/>
  <c r="G118" i="14" s="1"/>
  <c r="H118" i="14" s="1"/>
  <c r="C118" i="14"/>
  <c r="F117" i="14"/>
  <c r="G117" i="14" s="1"/>
  <c r="H117" i="14" s="1"/>
  <c r="C117" i="14"/>
  <c r="F116" i="14"/>
  <c r="G116" i="14" s="1"/>
  <c r="H116" i="14" s="1"/>
  <c r="C116" i="14"/>
  <c r="F115" i="14"/>
  <c r="G115" i="14" s="1"/>
  <c r="H115" i="14" s="1"/>
  <c r="C115" i="14"/>
  <c r="F114" i="14"/>
  <c r="G114" i="14" s="1"/>
  <c r="H114" i="14" s="1"/>
  <c r="C114" i="14"/>
  <c r="F113" i="14"/>
  <c r="G113" i="14" s="1"/>
  <c r="H113" i="14" s="1"/>
  <c r="C113" i="14"/>
  <c r="F112" i="14"/>
  <c r="G112" i="14" s="1"/>
  <c r="H112" i="14" s="1"/>
  <c r="C112" i="14"/>
  <c r="F111" i="14"/>
  <c r="G111" i="14" s="1"/>
  <c r="H111" i="14" s="1"/>
  <c r="C111" i="14"/>
  <c r="F110" i="14"/>
  <c r="G110" i="14" s="1"/>
  <c r="H110" i="14" s="1"/>
  <c r="C110" i="14"/>
  <c r="F109" i="14"/>
  <c r="G109" i="14" s="1"/>
  <c r="H109" i="14" s="1"/>
  <c r="C109" i="14"/>
  <c r="F108" i="14"/>
  <c r="G108" i="14" s="1"/>
  <c r="H108" i="14" s="1"/>
  <c r="C108" i="14"/>
  <c r="F107" i="14"/>
  <c r="G107" i="14" s="1"/>
  <c r="H107" i="14" s="1"/>
  <c r="C107" i="14"/>
  <c r="F106" i="14"/>
  <c r="G106" i="14" s="1"/>
  <c r="H106" i="14" s="1"/>
  <c r="C106" i="14"/>
  <c r="F105" i="14"/>
  <c r="G105" i="14" s="1"/>
  <c r="H105" i="14" s="1"/>
  <c r="C105" i="14"/>
  <c r="F104" i="14"/>
  <c r="G104" i="14" s="1"/>
  <c r="H104" i="14" s="1"/>
  <c r="C104" i="14"/>
  <c r="F103" i="14"/>
  <c r="G103" i="14" s="1"/>
  <c r="H103" i="14" s="1"/>
  <c r="C103" i="14"/>
  <c r="F102" i="14"/>
  <c r="G102" i="14" s="1"/>
  <c r="H102" i="14" s="1"/>
  <c r="C102" i="14"/>
  <c r="F101" i="14"/>
  <c r="G101" i="14" s="1"/>
  <c r="H101" i="14" s="1"/>
  <c r="C101" i="14"/>
  <c r="F100" i="14"/>
  <c r="G100" i="14" s="1"/>
  <c r="H100" i="14" s="1"/>
  <c r="C100" i="14"/>
  <c r="F99" i="14"/>
  <c r="G99" i="14" s="1"/>
  <c r="H99" i="14" s="1"/>
  <c r="C99" i="14"/>
  <c r="F98" i="14"/>
  <c r="G98" i="14" s="1"/>
  <c r="H98" i="14" s="1"/>
  <c r="C98" i="14"/>
  <c r="F97" i="14"/>
  <c r="G97" i="14" s="1"/>
  <c r="H97" i="14" s="1"/>
  <c r="H122" i="14" s="1"/>
  <c r="C97" i="14"/>
  <c r="K91" i="14"/>
  <c r="D91" i="14"/>
  <c r="K92" i="14" s="1"/>
  <c r="F90" i="14"/>
  <c r="G90" i="14" s="1"/>
  <c r="H90" i="14" s="1"/>
  <c r="C90" i="14"/>
  <c r="F89" i="14"/>
  <c r="G89" i="14" s="1"/>
  <c r="H89" i="14" s="1"/>
  <c r="C89" i="14"/>
  <c r="F88" i="14"/>
  <c r="G88" i="14" s="1"/>
  <c r="H88" i="14" s="1"/>
  <c r="C88" i="14"/>
  <c r="F87" i="14"/>
  <c r="G87" i="14" s="1"/>
  <c r="H87" i="14" s="1"/>
  <c r="C87" i="14"/>
  <c r="F86" i="14"/>
  <c r="G86" i="14" s="1"/>
  <c r="H86" i="14" s="1"/>
  <c r="C86" i="14"/>
  <c r="F85" i="14"/>
  <c r="G85" i="14" s="1"/>
  <c r="H85" i="14" s="1"/>
  <c r="C85" i="14"/>
  <c r="F84" i="14"/>
  <c r="G84" i="14" s="1"/>
  <c r="H84" i="14" s="1"/>
  <c r="C84" i="14"/>
  <c r="F83" i="14"/>
  <c r="G83" i="14" s="1"/>
  <c r="H83" i="14" s="1"/>
  <c r="C83" i="14"/>
  <c r="F82" i="14"/>
  <c r="G82" i="14" s="1"/>
  <c r="H82" i="14" s="1"/>
  <c r="C82" i="14"/>
  <c r="F81" i="14"/>
  <c r="G81" i="14" s="1"/>
  <c r="H81" i="14" s="1"/>
  <c r="C81" i="14"/>
  <c r="F80" i="14"/>
  <c r="G80" i="14" s="1"/>
  <c r="H80" i="14" s="1"/>
  <c r="C80" i="14"/>
  <c r="F79" i="14"/>
  <c r="G79" i="14" s="1"/>
  <c r="H79" i="14" s="1"/>
  <c r="C79" i="14"/>
  <c r="F78" i="14"/>
  <c r="G78" i="14" s="1"/>
  <c r="H78" i="14" s="1"/>
  <c r="C78" i="14"/>
  <c r="F77" i="14"/>
  <c r="G77" i="14" s="1"/>
  <c r="H77" i="14" s="1"/>
  <c r="C77" i="14"/>
  <c r="F76" i="14"/>
  <c r="G76" i="14" s="1"/>
  <c r="H76" i="14" s="1"/>
  <c r="C76" i="14"/>
  <c r="F75" i="14"/>
  <c r="G75" i="14" s="1"/>
  <c r="H75" i="14" s="1"/>
  <c r="C75" i="14"/>
  <c r="F74" i="14"/>
  <c r="G74" i="14" s="1"/>
  <c r="H74" i="14" s="1"/>
  <c r="C74" i="14"/>
  <c r="F73" i="14"/>
  <c r="G73" i="14" s="1"/>
  <c r="H73" i="14" s="1"/>
  <c r="C73" i="14"/>
  <c r="F72" i="14"/>
  <c r="G72" i="14" s="1"/>
  <c r="H72" i="14" s="1"/>
  <c r="C72" i="14"/>
  <c r="F71" i="14"/>
  <c r="G71" i="14" s="1"/>
  <c r="H71" i="14" s="1"/>
  <c r="C71" i="14"/>
  <c r="F70" i="14"/>
  <c r="G70" i="14" s="1"/>
  <c r="H70" i="14" s="1"/>
  <c r="C70" i="14"/>
  <c r="F69" i="14"/>
  <c r="G69" i="14" s="1"/>
  <c r="H69" i="14" s="1"/>
  <c r="C69" i="14"/>
  <c r="F68" i="14"/>
  <c r="G68" i="14" s="1"/>
  <c r="H68" i="14" s="1"/>
  <c r="C68" i="14"/>
  <c r="F67" i="14"/>
  <c r="G67" i="14" s="1"/>
  <c r="H67" i="14" s="1"/>
  <c r="C67" i="14"/>
  <c r="F66" i="14"/>
  <c r="G66" i="14" s="1"/>
  <c r="H66" i="14" s="1"/>
  <c r="H91" i="14" s="1"/>
  <c r="C66" i="14"/>
  <c r="K61" i="14"/>
  <c r="D61" i="14"/>
  <c r="K62" i="14" s="1"/>
  <c r="G60" i="14"/>
  <c r="H60" i="14" s="1"/>
  <c r="C60" i="14"/>
  <c r="H59" i="14"/>
  <c r="G59" i="14"/>
  <c r="C59" i="14"/>
  <c r="G58" i="14"/>
  <c r="H58" i="14" s="1"/>
  <c r="C58" i="14"/>
  <c r="G57" i="14"/>
  <c r="H57" i="14" s="1"/>
  <c r="C57" i="14"/>
  <c r="G56" i="14"/>
  <c r="H56" i="14" s="1"/>
  <c r="C56" i="14"/>
  <c r="C55" i="14"/>
  <c r="C54" i="14"/>
  <c r="C53" i="14"/>
  <c r="G52" i="14"/>
  <c r="H52" i="14" s="1"/>
  <c r="C52" i="14"/>
  <c r="G51" i="14"/>
  <c r="H51" i="14" s="1"/>
  <c r="C51" i="14"/>
  <c r="H50" i="14"/>
  <c r="G50" i="14"/>
  <c r="C50" i="14"/>
  <c r="H49" i="14"/>
  <c r="G49" i="14"/>
  <c r="C49" i="14"/>
  <c r="H48" i="14"/>
  <c r="G48" i="14"/>
  <c r="C48" i="14"/>
  <c r="G47" i="14"/>
  <c r="H47" i="14" s="1"/>
  <c r="C47" i="14"/>
  <c r="H46" i="14"/>
  <c r="G46" i="14"/>
  <c r="C46" i="14"/>
  <c r="H45" i="14"/>
  <c r="G45" i="14"/>
  <c r="C45" i="14"/>
  <c r="G44" i="14"/>
  <c r="H44" i="14" s="1"/>
  <c r="C44" i="14"/>
  <c r="G43" i="14"/>
  <c r="H43" i="14" s="1"/>
  <c r="C43" i="14"/>
  <c r="H42" i="14"/>
  <c r="G42" i="14"/>
  <c r="C42" i="14"/>
  <c r="H41" i="14"/>
  <c r="G41" i="14"/>
  <c r="C41" i="14"/>
  <c r="H40" i="14"/>
  <c r="G40" i="14"/>
  <c r="C40" i="14"/>
  <c r="G39" i="14"/>
  <c r="H39" i="14" s="1"/>
  <c r="C39" i="14"/>
  <c r="H38" i="14"/>
  <c r="G38" i="14"/>
  <c r="C38" i="14"/>
  <c r="H37" i="14"/>
  <c r="G37" i="14"/>
  <c r="C37" i="14"/>
  <c r="G36" i="14"/>
  <c r="H36" i="14" s="1"/>
  <c r="C36" i="14"/>
  <c r="K30" i="14"/>
  <c r="D30" i="14"/>
  <c r="K31" i="14" s="1"/>
  <c r="F29" i="14"/>
  <c r="G29" i="14" s="1"/>
  <c r="H29" i="14" s="1"/>
  <c r="C29" i="14"/>
  <c r="G28" i="14"/>
  <c r="H28" i="14" s="1"/>
  <c r="F28" i="14"/>
  <c r="C28" i="14"/>
  <c r="F27" i="14"/>
  <c r="G27" i="14" s="1"/>
  <c r="H27" i="14" s="1"/>
  <c r="C27" i="14"/>
  <c r="G26" i="14"/>
  <c r="H26" i="14" s="1"/>
  <c r="F26" i="14"/>
  <c r="C26" i="14"/>
  <c r="G25" i="14"/>
  <c r="H25" i="14" s="1"/>
  <c r="F25" i="14"/>
  <c r="C25" i="14"/>
  <c r="G24" i="14"/>
  <c r="H24" i="14" s="1"/>
  <c r="F24" i="14"/>
  <c r="C24" i="14"/>
  <c r="G23" i="14"/>
  <c r="H23" i="14" s="1"/>
  <c r="F23" i="14"/>
  <c r="C23" i="14"/>
  <c r="G22" i="14"/>
  <c r="H22" i="14" s="1"/>
  <c r="F22" i="14"/>
  <c r="C22" i="14"/>
  <c r="G21" i="14"/>
  <c r="H21" i="14" s="1"/>
  <c r="F21" i="14"/>
  <c r="C21" i="14"/>
  <c r="G20" i="14"/>
  <c r="H20" i="14" s="1"/>
  <c r="F20" i="14"/>
  <c r="C20" i="14"/>
  <c r="G19" i="14"/>
  <c r="H19" i="14" s="1"/>
  <c r="F19" i="14"/>
  <c r="C19" i="14"/>
  <c r="G18" i="14"/>
  <c r="H18" i="14" s="1"/>
  <c r="F18" i="14"/>
  <c r="C18" i="14"/>
  <c r="G17" i="14"/>
  <c r="H17" i="14" s="1"/>
  <c r="F17" i="14"/>
  <c r="C17" i="14"/>
  <c r="G16" i="14"/>
  <c r="H16" i="14" s="1"/>
  <c r="F16" i="14"/>
  <c r="C16" i="14"/>
  <c r="G15" i="14"/>
  <c r="H15" i="14" s="1"/>
  <c r="F15" i="14"/>
  <c r="C15" i="14"/>
  <c r="G14" i="14"/>
  <c r="H14" i="14" s="1"/>
  <c r="F14" i="14"/>
  <c r="C14" i="14"/>
  <c r="G13" i="14"/>
  <c r="H13" i="14" s="1"/>
  <c r="F13" i="14"/>
  <c r="C13" i="14"/>
  <c r="G12" i="14"/>
  <c r="H12" i="14" s="1"/>
  <c r="F12" i="14"/>
  <c r="C12" i="14"/>
  <c r="G11" i="14"/>
  <c r="H11" i="14" s="1"/>
  <c r="F11" i="14"/>
  <c r="C11" i="14"/>
  <c r="G10" i="14"/>
  <c r="H10" i="14" s="1"/>
  <c r="F10" i="14"/>
  <c r="C10" i="14"/>
  <c r="G9" i="14"/>
  <c r="H9" i="14" s="1"/>
  <c r="F9" i="14"/>
  <c r="C9" i="14"/>
  <c r="G8" i="14"/>
  <c r="H8" i="14" s="1"/>
  <c r="F8" i="14"/>
  <c r="C8" i="14"/>
  <c r="G7" i="14"/>
  <c r="H7" i="14" s="1"/>
  <c r="F7" i="14"/>
  <c r="C7" i="14"/>
  <c r="G6" i="14"/>
  <c r="H6" i="14" s="1"/>
  <c r="F6" i="14"/>
  <c r="C6" i="14"/>
  <c r="G5" i="14"/>
  <c r="H5" i="14" s="1"/>
  <c r="F5" i="14"/>
  <c r="C5" i="14"/>
  <c r="K153" i="13"/>
  <c r="D153" i="13"/>
  <c r="K154" i="13" s="1"/>
  <c r="F152" i="13"/>
  <c r="G152" i="13" s="1"/>
  <c r="H152" i="13" s="1"/>
  <c r="C152" i="13"/>
  <c r="F151" i="13"/>
  <c r="G151" i="13" s="1"/>
  <c r="H151" i="13" s="1"/>
  <c r="C151" i="13"/>
  <c r="F150" i="13"/>
  <c r="G150" i="13" s="1"/>
  <c r="H150" i="13" s="1"/>
  <c r="C150" i="13"/>
  <c r="F149" i="13"/>
  <c r="G149" i="13" s="1"/>
  <c r="H149" i="13" s="1"/>
  <c r="C149" i="13"/>
  <c r="F148" i="13"/>
  <c r="G148" i="13" s="1"/>
  <c r="H148" i="13" s="1"/>
  <c r="C148" i="13"/>
  <c r="F147" i="13"/>
  <c r="G147" i="13" s="1"/>
  <c r="H147" i="13" s="1"/>
  <c r="C147" i="13"/>
  <c r="F146" i="13"/>
  <c r="G146" i="13" s="1"/>
  <c r="H146" i="13" s="1"/>
  <c r="C146" i="13"/>
  <c r="F145" i="13"/>
  <c r="G145" i="13" s="1"/>
  <c r="H145" i="13" s="1"/>
  <c r="C145" i="13"/>
  <c r="F144" i="13"/>
  <c r="G144" i="13" s="1"/>
  <c r="H144" i="13" s="1"/>
  <c r="C144" i="13"/>
  <c r="F143" i="13"/>
  <c r="G143" i="13" s="1"/>
  <c r="H143" i="13" s="1"/>
  <c r="C143" i="13"/>
  <c r="F142" i="13"/>
  <c r="G142" i="13" s="1"/>
  <c r="H142" i="13" s="1"/>
  <c r="C142" i="13"/>
  <c r="F141" i="13"/>
  <c r="G141" i="13" s="1"/>
  <c r="H141" i="13" s="1"/>
  <c r="C141" i="13"/>
  <c r="F140" i="13"/>
  <c r="G140" i="13" s="1"/>
  <c r="H140" i="13" s="1"/>
  <c r="C140" i="13"/>
  <c r="F139" i="13"/>
  <c r="G139" i="13" s="1"/>
  <c r="H139" i="13" s="1"/>
  <c r="C139" i="13"/>
  <c r="F138" i="13"/>
  <c r="G138" i="13" s="1"/>
  <c r="H138" i="13" s="1"/>
  <c r="C138" i="13"/>
  <c r="F137" i="13"/>
  <c r="G137" i="13" s="1"/>
  <c r="H137" i="13" s="1"/>
  <c r="C137" i="13"/>
  <c r="F136" i="13"/>
  <c r="G136" i="13" s="1"/>
  <c r="H136" i="13" s="1"/>
  <c r="C136" i="13"/>
  <c r="F135" i="13"/>
  <c r="G135" i="13" s="1"/>
  <c r="H135" i="13" s="1"/>
  <c r="C135" i="13"/>
  <c r="F134" i="13"/>
  <c r="G134" i="13" s="1"/>
  <c r="H134" i="13" s="1"/>
  <c r="C134" i="13"/>
  <c r="F133" i="13"/>
  <c r="G133" i="13" s="1"/>
  <c r="H133" i="13" s="1"/>
  <c r="C133" i="13"/>
  <c r="F132" i="13"/>
  <c r="G132" i="13" s="1"/>
  <c r="H132" i="13" s="1"/>
  <c r="C132" i="13"/>
  <c r="F131" i="13"/>
  <c r="G131" i="13" s="1"/>
  <c r="H131" i="13" s="1"/>
  <c r="C131" i="13"/>
  <c r="F130" i="13"/>
  <c r="G130" i="13" s="1"/>
  <c r="H130" i="13" s="1"/>
  <c r="C130" i="13"/>
  <c r="F129" i="13"/>
  <c r="G129" i="13" s="1"/>
  <c r="H129" i="13" s="1"/>
  <c r="C129" i="13"/>
  <c r="F128" i="13"/>
  <c r="G128" i="13" s="1"/>
  <c r="H128" i="13" s="1"/>
  <c r="H153" i="13" s="1"/>
  <c r="C128" i="13"/>
  <c r="K122" i="13"/>
  <c r="D122" i="13"/>
  <c r="K123" i="13" s="1"/>
  <c r="F121" i="13"/>
  <c r="G121" i="13" s="1"/>
  <c r="H121" i="13" s="1"/>
  <c r="C121" i="13"/>
  <c r="F120" i="13"/>
  <c r="G120" i="13" s="1"/>
  <c r="H120" i="13" s="1"/>
  <c r="C120" i="13"/>
  <c r="F119" i="13"/>
  <c r="G119" i="13" s="1"/>
  <c r="H119" i="13" s="1"/>
  <c r="C119" i="13"/>
  <c r="F118" i="13"/>
  <c r="G118" i="13" s="1"/>
  <c r="H118" i="13" s="1"/>
  <c r="C118" i="13"/>
  <c r="F117" i="13"/>
  <c r="G117" i="13" s="1"/>
  <c r="H117" i="13" s="1"/>
  <c r="C117" i="13"/>
  <c r="F116" i="13"/>
  <c r="G116" i="13" s="1"/>
  <c r="H116" i="13" s="1"/>
  <c r="C116" i="13"/>
  <c r="F115" i="13"/>
  <c r="G115" i="13" s="1"/>
  <c r="H115" i="13" s="1"/>
  <c r="C115" i="13"/>
  <c r="F114" i="13"/>
  <c r="G114" i="13" s="1"/>
  <c r="H114" i="13" s="1"/>
  <c r="C114" i="13"/>
  <c r="F113" i="13"/>
  <c r="G113" i="13" s="1"/>
  <c r="H113" i="13" s="1"/>
  <c r="C113" i="13"/>
  <c r="F112" i="13"/>
  <c r="G112" i="13" s="1"/>
  <c r="H112" i="13" s="1"/>
  <c r="C112" i="13"/>
  <c r="F111" i="13"/>
  <c r="G111" i="13" s="1"/>
  <c r="H111" i="13" s="1"/>
  <c r="C111" i="13"/>
  <c r="F110" i="13"/>
  <c r="G110" i="13" s="1"/>
  <c r="H110" i="13" s="1"/>
  <c r="C110" i="13"/>
  <c r="F109" i="13"/>
  <c r="G109" i="13" s="1"/>
  <c r="H109" i="13" s="1"/>
  <c r="C109" i="13"/>
  <c r="F108" i="13"/>
  <c r="G108" i="13" s="1"/>
  <c r="H108" i="13" s="1"/>
  <c r="C108" i="13"/>
  <c r="F107" i="13"/>
  <c r="G107" i="13" s="1"/>
  <c r="H107" i="13" s="1"/>
  <c r="C107" i="13"/>
  <c r="F106" i="13"/>
  <c r="G106" i="13" s="1"/>
  <c r="H106" i="13" s="1"/>
  <c r="C106" i="13"/>
  <c r="F105" i="13"/>
  <c r="G105" i="13" s="1"/>
  <c r="H105" i="13" s="1"/>
  <c r="C105" i="13"/>
  <c r="F104" i="13"/>
  <c r="G104" i="13" s="1"/>
  <c r="H104" i="13" s="1"/>
  <c r="C104" i="13"/>
  <c r="F103" i="13"/>
  <c r="G103" i="13" s="1"/>
  <c r="H103" i="13" s="1"/>
  <c r="C103" i="13"/>
  <c r="F102" i="13"/>
  <c r="G102" i="13" s="1"/>
  <c r="H102" i="13" s="1"/>
  <c r="C102" i="13"/>
  <c r="F101" i="13"/>
  <c r="G101" i="13" s="1"/>
  <c r="H101" i="13" s="1"/>
  <c r="C101" i="13"/>
  <c r="F100" i="13"/>
  <c r="G100" i="13" s="1"/>
  <c r="H100" i="13" s="1"/>
  <c r="C100" i="13"/>
  <c r="F99" i="13"/>
  <c r="G99" i="13" s="1"/>
  <c r="H99" i="13" s="1"/>
  <c r="C99" i="13"/>
  <c r="F98" i="13"/>
  <c r="G98" i="13" s="1"/>
  <c r="H98" i="13" s="1"/>
  <c r="C98" i="13"/>
  <c r="F97" i="13"/>
  <c r="G97" i="13" s="1"/>
  <c r="H97" i="13" s="1"/>
  <c r="H122" i="13" s="1"/>
  <c r="C97" i="13"/>
  <c r="K91" i="13"/>
  <c r="D91" i="13"/>
  <c r="K92" i="13" s="1"/>
  <c r="F90" i="13"/>
  <c r="G90" i="13" s="1"/>
  <c r="H90" i="13" s="1"/>
  <c r="C90" i="13"/>
  <c r="F89" i="13"/>
  <c r="G89" i="13" s="1"/>
  <c r="H89" i="13" s="1"/>
  <c r="C89" i="13"/>
  <c r="F88" i="13"/>
  <c r="G88" i="13" s="1"/>
  <c r="H88" i="13" s="1"/>
  <c r="C88" i="13"/>
  <c r="F87" i="13"/>
  <c r="G87" i="13" s="1"/>
  <c r="H87" i="13" s="1"/>
  <c r="C87" i="13"/>
  <c r="F86" i="13"/>
  <c r="G86" i="13" s="1"/>
  <c r="H86" i="13" s="1"/>
  <c r="C86" i="13"/>
  <c r="F85" i="13"/>
  <c r="G85" i="13" s="1"/>
  <c r="H85" i="13" s="1"/>
  <c r="C85" i="13"/>
  <c r="F84" i="13"/>
  <c r="G84" i="13" s="1"/>
  <c r="H84" i="13" s="1"/>
  <c r="C84" i="13"/>
  <c r="F83" i="13"/>
  <c r="G83" i="13" s="1"/>
  <c r="H83" i="13" s="1"/>
  <c r="C83" i="13"/>
  <c r="F82" i="13"/>
  <c r="G82" i="13" s="1"/>
  <c r="H82" i="13" s="1"/>
  <c r="C82" i="13"/>
  <c r="F81" i="13"/>
  <c r="G81" i="13" s="1"/>
  <c r="H81" i="13" s="1"/>
  <c r="C81" i="13"/>
  <c r="F80" i="13"/>
  <c r="G80" i="13" s="1"/>
  <c r="H80" i="13" s="1"/>
  <c r="C80" i="13"/>
  <c r="F79" i="13"/>
  <c r="G79" i="13" s="1"/>
  <c r="H79" i="13" s="1"/>
  <c r="C79" i="13"/>
  <c r="F78" i="13"/>
  <c r="G78" i="13" s="1"/>
  <c r="H78" i="13" s="1"/>
  <c r="C78" i="13"/>
  <c r="F77" i="13"/>
  <c r="G77" i="13" s="1"/>
  <c r="H77" i="13" s="1"/>
  <c r="C77" i="13"/>
  <c r="F76" i="13"/>
  <c r="G76" i="13" s="1"/>
  <c r="H76" i="13" s="1"/>
  <c r="C76" i="13"/>
  <c r="F75" i="13"/>
  <c r="G75" i="13" s="1"/>
  <c r="H75" i="13" s="1"/>
  <c r="C75" i="13"/>
  <c r="F74" i="13"/>
  <c r="G74" i="13" s="1"/>
  <c r="H74" i="13" s="1"/>
  <c r="C74" i="13"/>
  <c r="F73" i="13"/>
  <c r="G73" i="13" s="1"/>
  <c r="H73" i="13" s="1"/>
  <c r="C73" i="13"/>
  <c r="F72" i="13"/>
  <c r="G72" i="13" s="1"/>
  <c r="H72" i="13" s="1"/>
  <c r="C72" i="13"/>
  <c r="F71" i="13"/>
  <c r="G71" i="13" s="1"/>
  <c r="H71" i="13" s="1"/>
  <c r="C71" i="13"/>
  <c r="F70" i="13"/>
  <c r="G70" i="13" s="1"/>
  <c r="H70" i="13" s="1"/>
  <c r="C70" i="13"/>
  <c r="F69" i="13"/>
  <c r="G69" i="13" s="1"/>
  <c r="H69" i="13" s="1"/>
  <c r="C69" i="13"/>
  <c r="F68" i="13"/>
  <c r="G68" i="13" s="1"/>
  <c r="H68" i="13" s="1"/>
  <c r="C68" i="13"/>
  <c r="F67" i="13"/>
  <c r="G67" i="13" s="1"/>
  <c r="H67" i="13" s="1"/>
  <c r="C67" i="13"/>
  <c r="F66" i="13"/>
  <c r="G66" i="13" s="1"/>
  <c r="H66" i="13" s="1"/>
  <c r="H91" i="13" s="1"/>
  <c r="C66" i="13"/>
  <c r="K61" i="13"/>
  <c r="D61" i="13"/>
  <c r="K62" i="13" s="1"/>
  <c r="G60" i="13"/>
  <c r="H60" i="13" s="1"/>
  <c r="C60" i="13"/>
  <c r="H59" i="13"/>
  <c r="G59" i="13"/>
  <c r="C59" i="13"/>
  <c r="G58" i="13"/>
  <c r="H58" i="13" s="1"/>
  <c r="C58" i="13"/>
  <c r="G57" i="13"/>
  <c r="H57" i="13" s="1"/>
  <c r="C57" i="13"/>
  <c r="G56" i="13"/>
  <c r="H56" i="13" s="1"/>
  <c r="C56" i="13"/>
  <c r="C55" i="13"/>
  <c r="C54" i="13"/>
  <c r="C53" i="13"/>
  <c r="G52" i="13"/>
  <c r="H52" i="13" s="1"/>
  <c r="C52" i="13"/>
  <c r="G51" i="13"/>
  <c r="H51" i="13" s="1"/>
  <c r="C51" i="13"/>
  <c r="G50" i="13"/>
  <c r="H50" i="13" s="1"/>
  <c r="C50" i="13"/>
  <c r="H49" i="13"/>
  <c r="G49" i="13"/>
  <c r="C49" i="13"/>
  <c r="G48" i="13"/>
  <c r="H48" i="13" s="1"/>
  <c r="C48" i="13"/>
  <c r="G47" i="13"/>
  <c r="H47" i="13" s="1"/>
  <c r="C47" i="13"/>
  <c r="G46" i="13"/>
  <c r="H46" i="13" s="1"/>
  <c r="C46" i="13"/>
  <c r="H45" i="13"/>
  <c r="G45" i="13"/>
  <c r="C45" i="13"/>
  <c r="G44" i="13"/>
  <c r="H44" i="13" s="1"/>
  <c r="C44" i="13"/>
  <c r="G43" i="13"/>
  <c r="H43" i="13" s="1"/>
  <c r="C43" i="13"/>
  <c r="G42" i="13"/>
  <c r="H42" i="13" s="1"/>
  <c r="C42" i="13"/>
  <c r="H41" i="13"/>
  <c r="G41" i="13"/>
  <c r="C41" i="13"/>
  <c r="G40" i="13"/>
  <c r="H40" i="13" s="1"/>
  <c r="C40" i="13"/>
  <c r="G39" i="13"/>
  <c r="H39" i="13" s="1"/>
  <c r="C39" i="13"/>
  <c r="G38" i="13"/>
  <c r="H38" i="13" s="1"/>
  <c r="C38" i="13"/>
  <c r="H37" i="13"/>
  <c r="G37" i="13"/>
  <c r="C37" i="13"/>
  <c r="G36" i="13"/>
  <c r="H36" i="13" s="1"/>
  <c r="C36" i="13"/>
  <c r="K31" i="13"/>
  <c r="K30" i="13"/>
  <c r="D30" i="13"/>
  <c r="F29" i="13"/>
  <c r="G29" i="13" s="1"/>
  <c r="H29" i="13" s="1"/>
  <c r="C29" i="13"/>
  <c r="F28" i="13"/>
  <c r="G28" i="13" s="1"/>
  <c r="H28" i="13" s="1"/>
  <c r="C28" i="13"/>
  <c r="F27" i="13"/>
  <c r="G27" i="13" s="1"/>
  <c r="H27" i="13" s="1"/>
  <c r="C27" i="13"/>
  <c r="F26" i="13"/>
  <c r="G26" i="13" s="1"/>
  <c r="H26" i="13" s="1"/>
  <c r="C26" i="13"/>
  <c r="F25" i="13"/>
  <c r="G25" i="13" s="1"/>
  <c r="H25" i="13" s="1"/>
  <c r="C25" i="13"/>
  <c r="F24" i="13"/>
  <c r="G24" i="13" s="1"/>
  <c r="H24" i="13" s="1"/>
  <c r="C24" i="13"/>
  <c r="F23" i="13"/>
  <c r="G23" i="13" s="1"/>
  <c r="H23" i="13" s="1"/>
  <c r="C23" i="13"/>
  <c r="F22" i="13"/>
  <c r="G22" i="13" s="1"/>
  <c r="H22" i="13" s="1"/>
  <c r="C22" i="13"/>
  <c r="F21" i="13"/>
  <c r="G21" i="13" s="1"/>
  <c r="H21" i="13" s="1"/>
  <c r="C21" i="13"/>
  <c r="F20" i="13"/>
  <c r="G20" i="13" s="1"/>
  <c r="H20" i="13" s="1"/>
  <c r="C20" i="13"/>
  <c r="F19" i="13"/>
  <c r="G19" i="13" s="1"/>
  <c r="H19" i="13" s="1"/>
  <c r="C19" i="13"/>
  <c r="F18" i="13"/>
  <c r="G18" i="13" s="1"/>
  <c r="H18" i="13" s="1"/>
  <c r="C18" i="13"/>
  <c r="F17" i="13"/>
  <c r="G17" i="13" s="1"/>
  <c r="H17" i="13" s="1"/>
  <c r="C17" i="13"/>
  <c r="F16" i="13"/>
  <c r="G16" i="13" s="1"/>
  <c r="H16" i="13" s="1"/>
  <c r="C16" i="13"/>
  <c r="F15" i="13"/>
  <c r="G15" i="13" s="1"/>
  <c r="H15" i="13" s="1"/>
  <c r="C15" i="13"/>
  <c r="F14" i="13"/>
  <c r="G14" i="13" s="1"/>
  <c r="H14" i="13" s="1"/>
  <c r="C14" i="13"/>
  <c r="F13" i="13"/>
  <c r="G13" i="13" s="1"/>
  <c r="H13" i="13" s="1"/>
  <c r="C13" i="13"/>
  <c r="F12" i="13"/>
  <c r="G12" i="13" s="1"/>
  <c r="H12" i="13" s="1"/>
  <c r="C12" i="13"/>
  <c r="F11" i="13"/>
  <c r="G11" i="13" s="1"/>
  <c r="H11" i="13" s="1"/>
  <c r="C11" i="13"/>
  <c r="F10" i="13"/>
  <c r="G10" i="13" s="1"/>
  <c r="H10" i="13" s="1"/>
  <c r="C10" i="13"/>
  <c r="F9" i="13"/>
  <c r="G9" i="13" s="1"/>
  <c r="H9" i="13" s="1"/>
  <c r="C9" i="13"/>
  <c r="F8" i="13"/>
  <c r="G8" i="13" s="1"/>
  <c r="H8" i="13" s="1"/>
  <c r="C8" i="13"/>
  <c r="F7" i="13"/>
  <c r="G7" i="13" s="1"/>
  <c r="H7" i="13" s="1"/>
  <c r="C7" i="13"/>
  <c r="F6" i="13"/>
  <c r="G6" i="13" s="1"/>
  <c r="H6" i="13" s="1"/>
  <c r="C6" i="13"/>
  <c r="F5" i="13"/>
  <c r="G5" i="13" s="1"/>
  <c r="H5" i="13" s="1"/>
  <c r="C5" i="13"/>
  <c r="K153" i="12"/>
  <c r="D153" i="12"/>
  <c r="K154" i="12" s="1"/>
  <c r="F152" i="12"/>
  <c r="G152" i="12" s="1"/>
  <c r="H152" i="12" s="1"/>
  <c r="C152" i="12"/>
  <c r="F151" i="12"/>
  <c r="G151" i="12" s="1"/>
  <c r="H151" i="12" s="1"/>
  <c r="C151" i="12"/>
  <c r="F150" i="12"/>
  <c r="G150" i="12" s="1"/>
  <c r="H150" i="12" s="1"/>
  <c r="C150" i="12"/>
  <c r="F149" i="12"/>
  <c r="G149" i="12" s="1"/>
  <c r="H149" i="12" s="1"/>
  <c r="C149" i="12"/>
  <c r="F148" i="12"/>
  <c r="G148" i="12" s="1"/>
  <c r="H148" i="12" s="1"/>
  <c r="C148" i="12"/>
  <c r="F147" i="12"/>
  <c r="G147" i="12" s="1"/>
  <c r="H147" i="12" s="1"/>
  <c r="C147" i="12"/>
  <c r="F146" i="12"/>
  <c r="G146" i="12" s="1"/>
  <c r="H146" i="12" s="1"/>
  <c r="C146" i="12"/>
  <c r="F145" i="12"/>
  <c r="G145" i="12" s="1"/>
  <c r="H145" i="12" s="1"/>
  <c r="C145" i="12"/>
  <c r="F144" i="12"/>
  <c r="G144" i="12" s="1"/>
  <c r="H144" i="12" s="1"/>
  <c r="C144" i="12"/>
  <c r="F143" i="12"/>
  <c r="G143" i="12" s="1"/>
  <c r="H143" i="12" s="1"/>
  <c r="C143" i="12"/>
  <c r="F142" i="12"/>
  <c r="G142" i="12" s="1"/>
  <c r="H142" i="12" s="1"/>
  <c r="C142" i="12"/>
  <c r="F141" i="12"/>
  <c r="G141" i="12" s="1"/>
  <c r="H141" i="12" s="1"/>
  <c r="C141" i="12"/>
  <c r="F140" i="12"/>
  <c r="G140" i="12" s="1"/>
  <c r="H140" i="12" s="1"/>
  <c r="C140" i="12"/>
  <c r="F139" i="12"/>
  <c r="G139" i="12" s="1"/>
  <c r="H139" i="12" s="1"/>
  <c r="C139" i="12"/>
  <c r="F138" i="12"/>
  <c r="G138" i="12" s="1"/>
  <c r="H138" i="12" s="1"/>
  <c r="C138" i="12"/>
  <c r="F137" i="12"/>
  <c r="G137" i="12" s="1"/>
  <c r="H137" i="12" s="1"/>
  <c r="C137" i="12"/>
  <c r="F136" i="12"/>
  <c r="G136" i="12" s="1"/>
  <c r="H136" i="12" s="1"/>
  <c r="C136" i="12"/>
  <c r="F135" i="12"/>
  <c r="G135" i="12" s="1"/>
  <c r="H135" i="12" s="1"/>
  <c r="C135" i="12"/>
  <c r="F134" i="12"/>
  <c r="G134" i="12" s="1"/>
  <c r="H134" i="12" s="1"/>
  <c r="C134" i="12"/>
  <c r="F133" i="12"/>
  <c r="G133" i="12" s="1"/>
  <c r="H133" i="12" s="1"/>
  <c r="C133" i="12"/>
  <c r="F132" i="12"/>
  <c r="G132" i="12" s="1"/>
  <c r="H132" i="12" s="1"/>
  <c r="C132" i="12"/>
  <c r="F131" i="12"/>
  <c r="G131" i="12" s="1"/>
  <c r="H131" i="12" s="1"/>
  <c r="C131" i="12"/>
  <c r="F130" i="12"/>
  <c r="G130" i="12" s="1"/>
  <c r="H130" i="12" s="1"/>
  <c r="C130" i="12"/>
  <c r="F129" i="12"/>
  <c r="G129" i="12" s="1"/>
  <c r="H129" i="12" s="1"/>
  <c r="C129" i="12"/>
  <c r="F128" i="12"/>
  <c r="G128" i="12" s="1"/>
  <c r="H128" i="12" s="1"/>
  <c r="H153" i="12" s="1"/>
  <c r="C128" i="12"/>
  <c r="K122" i="12"/>
  <c r="D122" i="12"/>
  <c r="K123" i="12" s="1"/>
  <c r="F121" i="12"/>
  <c r="G121" i="12" s="1"/>
  <c r="H121" i="12" s="1"/>
  <c r="C121" i="12"/>
  <c r="F120" i="12"/>
  <c r="G120" i="12" s="1"/>
  <c r="H120" i="12" s="1"/>
  <c r="C120" i="12"/>
  <c r="F119" i="12"/>
  <c r="G119" i="12" s="1"/>
  <c r="H119" i="12" s="1"/>
  <c r="C119" i="12"/>
  <c r="F118" i="12"/>
  <c r="G118" i="12" s="1"/>
  <c r="H118" i="12" s="1"/>
  <c r="C118" i="12"/>
  <c r="F117" i="12"/>
  <c r="G117" i="12" s="1"/>
  <c r="H117" i="12" s="1"/>
  <c r="C117" i="12"/>
  <c r="F116" i="12"/>
  <c r="G116" i="12" s="1"/>
  <c r="H116" i="12" s="1"/>
  <c r="C116" i="12"/>
  <c r="F115" i="12"/>
  <c r="G115" i="12" s="1"/>
  <c r="H115" i="12" s="1"/>
  <c r="C115" i="12"/>
  <c r="F114" i="12"/>
  <c r="G114" i="12" s="1"/>
  <c r="H114" i="12" s="1"/>
  <c r="C114" i="12"/>
  <c r="F113" i="12"/>
  <c r="G113" i="12" s="1"/>
  <c r="H113" i="12" s="1"/>
  <c r="C113" i="12"/>
  <c r="F112" i="12"/>
  <c r="G112" i="12" s="1"/>
  <c r="H112" i="12" s="1"/>
  <c r="C112" i="12"/>
  <c r="F111" i="12"/>
  <c r="G111" i="12" s="1"/>
  <c r="H111" i="12" s="1"/>
  <c r="C111" i="12"/>
  <c r="F110" i="12"/>
  <c r="G110" i="12" s="1"/>
  <c r="H110" i="12" s="1"/>
  <c r="C110" i="12"/>
  <c r="F109" i="12"/>
  <c r="G109" i="12" s="1"/>
  <c r="H109" i="12" s="1"/>
  <c r="C109" i="12"/>
  <c r="F108" i="12"/>
  <c r="G108" i="12" s="1"/>
  <c r="H108" i="12" s="1"/>
  <c r="C108" i="12"/>
  <c r="F107" i="12"/>
  <c r="G107" i="12" s="1"/>
  <c r="H107" i="12" s="1"/>
  <c r="C107" i="12"/>
  <c r="F106" i="12"/>
  <c r="G106" i="12" s="1"/>
  <c r="H106" i="12" s="1"/>
  <c r="C106" i="12"/>
  <c r="F105" i="12"/>
  <c r="G105" i="12" s="1"/>
  <c r="H105" i="12" s="1"/>
  <c r="C105" i="12"/>
  <c r="F104" i="12"/>
  <c r="G104" i="12" s="1"/>
  <c r="H104" i="12" s="1"/>
  <c r="C104" i="12"/>
  <c r="F103" i="12"/>
  <c r="G103" i="12" s="1"/>
  <c r="H103" i="12" s="1"/>
  <c r="C103" i="12"/>
  <c r="F102" i="12"/>
  <c r="G102" i="12" s="1"/>
  <c r="H102" i="12" s="1"/>
  <c r="C102" i="12"/>
  <c r="F101" i="12"/>
  <c r="G101" i="12" s="1"/>
  <c r="H101" i="12" s="1"/>
  <c r="C101" i="12"/>
  <c r="F100" i="12"/>
  <c r="G100" i="12" s="1"/>
  <c r="H100" i="12" s="1"/>
  <c r="C100" i="12"/>
  <c r="F99" i="12"/>
  <c r="G99" i="12" s="1"/>
  <c r="H99" i="12" s="1"/>
  <c r="C99" i="12"/>
  <c r="F98" i="12"/>
  <c r="G98" i="12" s="1"/>
  <c r="H98" i="12" s="1"/>
  <c r="C98" i="12"/>
  <c r="F97" i="12"/>
  <c r="G97" i="12" s="1"/>
  <c r="H97" i="12" s="1"/>
  <c r="H122" i="12" s="1"/>
  <c r="C97" i="12"/>
  <c r="K91" i="12"/>
  <c r="D91" i="12"/>
  <c r="K92" i="12" s="1"/>
  <c r="F90" i="12"/>
  <c r="G90" i="12" s="1"/>
  <c r="H90" i="12" s="1"/>
  <c r="C90" i="12"/>
  <c r="F89" i="12"/>
  <c r="G89" i="12" s="1"/>
  <c r="H89" i="12" s="1"/>
  <c r="C89" i="12"/>
  <c r="F88" i="12"/>
  <c r="G88" i="12" s="1"/>
  <c r="H88" i="12" s="1"/>
  <c r="C88" i="12"/>
  <c r="F87" i="12"/>
  <c r="G87" i="12" s="1"/>
  <c r="H87" i="12" s="1"/>
  <c r="C87" i="12"/>
  <c r="F86" i="12"/>
  <c r="G86" i="12" s="1"/>
  <c r="H86" i="12" s="1"/>
  <c r="C86" i="12"/>
  <c r="F85" i="12"/>
  <c r="G85" i="12" s="1"/>
  <c r="H85" i="12" s="1"/>
  <c r="C85" i="12"/>
  <c r="F84" i="12"/>
  <c r="G84" i="12" s="1"/>
  <c r="H84" i="12" s="1"/>
  <c r="C84" i="12"/>
  <c r="F83" i="12"/>
  <c r="G83" i="12" s="1"/>
  <c r="H83" i="12" s="1"/>
  <c r="C83" i="12"/>
  <c r="F82" i="12"/>
  <c r="G82" i="12" s="1"/>
  <c r="H82" i="12" s="1"/>
  <c r="C82" i="12"/>
  <c r="F81" i="12"/>
  <c r="G81" i="12" s="1"/>
  <c r="H81" i="12" s="1"/>
  <c r="C81" i="12"/>
  <c r="F80" i="12"/>
  <c r="G80" i="12" s="1"/>
  <c r="H80" i="12" s="1"/>
  <c r="C80" i="12"/>
  <c r="F79" i="12"/>
  <c r="G79" i="12" s="1"/>
  <c r="H79" i="12" s="1"/>
  <c r="C79" i="12"/>
  <c r="F78" i="12"/>
  <c r="G78" i="12" s="1"/>
  <c r="H78" i="12" s="1"/>
  <c r="C78" i="12"/>
  <c r="F77" i="12"/>
  <c r="G77" i="12" s="1"/>
  <c r="H77" i="12" s="1"/>
  <c r="C77" i="12"/>
  <c r="F76" i="12"/>
  <c r="G76" i="12" s="1"/>
  <c r="H76" i="12" s="1"/>
  <c r="C76" i="12"/>
  <c r="F75" i="12"/>
  <c r="G75" i="12" s="1"/>
  <c r="H75" i="12" s="1"/>
  <c r="C75" i="12"/>
  <c r="F74" i="12"/>
  <c r="G74" i="12" s="1"/>
  <c r="H74" i="12" s="1"/>
  <c r="C74" i="12"/>
  <c r="F73" i="12"/>
  <c r="G73" i="12" s="1"/>
  <c r="H73" i="12" s="1"/>
  <c r="C73" i="12"/>
  <c r="F72" i="12"/>
  <c r="G72" i="12" s="1"/>
  <c r="H72" i="12" s="1"/>
  <c r="C72" i="12"/>
  <c r="F71" i="12"/>
  <c r="G71" i="12" s="1"/>
  <c r="H71" i="12" s="1"/>
  <c r="C71" i="12"/>
  <c r="F70" i="12"/>
  <c r="G70" i="12" s="1"/>
  <c r="H70" i="12" s="1"/>
  <c r="C70" i="12"/>
  <c r="F69" i="12"/>
  <c r="G69" i="12" s="1"/>
  <c r="H69" i="12" s="1"/>
  <c r="C69" i="12"/>
  <c r="F68" i="12"/>
  <c r="G68" i="12" s="1"/>
  <c r="H68" i="12" s="1"/>
  <c r="C68" i="12"/>
  <c r="F67" i="12"/>
  <c r="G67" i="12" s="1"/>
  <c r="H67" i="12" s="1"/>
  <c r="C67" i="12"/>
  <c r="F66" i="12"/>
  <c r="G66" i="12" s="1"/>
  <c r="H66" i="12" s="1"/>
  <c r="H91" i="12" s="1"/>
  <c r="C66" i="12"/>
  <c r="K61" i="12"/>
  <c r="D61" i="12"/>
  <c r="K62" i="12" s="1"/>
  <c r="G60" i="12"/>
  <c r="H60" i="12" s="1"/>
  <c r="C60" i="12"/>
  <c r="H59" i="12"/>
  <c r="G59" i="12"/>
  <c r="C59" i="12"/>
  <c r="G58" i="12"/>
  <c r="H58" i="12" s="1"/>
  <c r="C58" i="12"/>
  <c r="G57" i="12"/>
  <c r="H57" i="12" s="1"/>
  <c r="C57" i="12"/>
  <c r="G56" i="12"/>
  <c r="H56" i="12" s="1"/>
  <c r="C56" i="12"/>
  <c r="C55" i="12"/>
  <c r="C54" i="12"/>
  <c r="C53" i="12"/>
  <c r="G52" i="12"/>
  <c r="H52" i="12" s="1"/>
  <c r="C52" i="12"/>
  <c r="G51" i="12"/>
  <c r="H51" i="12" s="1"/>
  <c r="C51" i="12"/>
  <c r="G50" i="12"/>
  <c r="H50" i="12" s="1"/>
  <c r="C50" i="12"/>
  <c r="H49" i="12"/>
  <c r="G49" i="12"/>
  <c r="C49" i="12"/>
  <c r="G48" i="12"/>
  <c r="H48" i="12" s="1"/>
  <c r="C48" i="12"/>
  <c r="G47" i="12"/>
  <c r="H47" i="12" s="1"/>
  <c r="C47" i="12"/>
  <c r="G46" i="12"/>
  <c r="H46" i="12" s="1"/>
  <c r="C46" i="12"/>
  <c r="H45" i="12"/>
  <c r="G45" i="12"/>
  <c r="C45" i="12"/>
  <c r="G44" i="12"/>
  <c r="H44" i="12" s="1"/>
  <c r="C44" i="12"/>
  <c r="G43" i="12"/>
  <c r="H43" i="12" s="1"/>
  <c r="C43" i="12"/>
  <c r="G42" i="12"/>
  <c r="H42" i="12" s="1"/>
  <c r="C42" i="12"/>
  <c r="H41" i="12"/>
  <c r="G41" i="12"/>
  <c r="C41" i="12"/>
  <c r="G40" i="12"/>
  <c r="H40" i="12" s="1"/>
  <c r="C40" i="12"/>
  <c r="G39" i="12"/>
  <c r="H39" i="12" s="1"/>
  <c r="C39" i="12"/>
  <c r="G38" i="12"/>
  <c r="H38" i="12" s="1"/>
  <c r="C38" i="12"/>
  <c r="H37" i="12"/>
  <c r="G37" i="12"/>
  <c r="C37" i="12"/>
  <c r="G36" i="12"/>
  <c r="H36" i="12" s="1"/>
  <c r="C36" i="12"/>
  <c r="K31" i="12"/>
  <c r="K30" i="12"/>
  <c r="D30" i="12"/>
  <c r="F29" i="12"/>
  <c r="G29" i="12" s="1"/>
  <c r="H29" i="12" s="1"/>
  <c r="C29" i="12"/>
  <c r="F28" i="12"/>
  <c r="G28" i="12" s="1"/>
  <c r="H28" i="12" s="1"/>
  <c r="C28" i="12"/>
  <c r="F27" i="12"/>
  <c r="G27" i="12" s="1"/>
  <c r="H27" i="12" s="1"/>
  <c r="C27" i="12"/>
  <c r="F26" i="12"/>
  <c r="G26" i="12" s="1"/>
  <c r="H26" i="12" s="1"/>
  <c r="C26" i="12"/>
  <c r="F25" i="12"/>
  <c r="G25" i="12" s="1"/>
  <c r="H25" i="12" s="1"/>
  <c r="C25" i="12"/>
  <c r="F24" i="12"/>
  <c r="G24" i="12" s="1"/>
  <c r="H24" i="12" s="1"/>
  <c r="C24" i="12"/>
  <c r="F23" i="12"/>
  <c r="G23" i="12" s="1"/>
  <c r="H23" i="12" s="1"/>
  <c r="C23" i="12"/>
  <c r="F22" i="12"/>
  <c r="G22" i="12" s="1"/>
  <c r="H22" i="12" s="1"/>
  <c r="C22" i="12"/>
  <c r="F21" i="12"/>
  <c r="G21" i="12" s="1"/>
  <c r="H21" i="12" s="1"/>
  <c r="C21" i="12"/>
  <c r="F20" i="12"/>
  <c r="G20" i="12" s="1"/>
  <c r="H20" i="12" s="1"/>
  <c r="C20" i="12"/>
  <c r="F19" i="12"/>
  <c r="G19" i="12" s="1"/>
  <c r="H19" i="12" s="1"/>
  <c r="C19" i="12"/>
  <c r="F18" i="12"/>
  <c r="G18" i="12" s="1"/>
  <c r="H18" i="12" s="1"/>
  <c r="C18" i="12"/>
  <c r="F17" i="12"/>
  <c r="G17" i="12" s="1"/>
  <c r="H17" i="12" s="1"/>
  <c r="C17" i="12"/>
  <c r="F16" i="12"/>
  <c r="G16" i="12" s="1"/>
  <c r="H16" i="12" s="1"/>
  <c r="C16" i="12"/>
  <c r="F15" i="12"/>
  <c r="G15" i="12" s="1"/>
  <c r="H15" i="12" s="1"/>
  <c r="C15" i="12"/>
  <c r="F14" i="12"/>
  <c r="G14" i="12" s="1"/>
  <c r="H14" i="12" s="1"/>
  <c r="C14" i="12"/>
  <c r="F13" i="12"/>
  <c r="G13" i="12" s="1"/>
  <c r="H13" i="12" s="1"/>
  <c r="C13" i="12"/>
  <c r="F12" i="12"/>
  <c r="G12" i="12" s="1"/>
  <c r="H12" i="12" s="1"/>
  <c r="C12" i="12"/>
  <c r="F11" i="12"/>
  <c r="G11" i="12" s="1"/>
  <c r="H11" i="12" s="1"/>
  <c r="C11" i="12"/>
  <c r="F10" i="12"/>
  <c r="G10" i="12" s="1"/>
  <c r="H10" i="12" s="1"/>
  <c r="C10" i="12"/>
  <c r="F9" i="12"/>
  <c r="G9" i="12" s="1"/>
  <c r="H9" i="12" s="1"/>
  <c r="C9" i="12"/>
  <c r="F8" i="12"/>
  <c r="G8" i="12" s="1"/>
  <c r="H8" i="12" s="1"/>
  <c r="C8" i="12"/>
  <c r="F7" i="12"/>
  <c r="G7" i="12" s="1"/>
  <c r="H7" i="12" s="1"/>
  <c r="C7" i="12"/>
  <c r="F6" i="12"/>
  <c r="G6" i="12" s="1"/>
  <c r="H6" i="12" s="1"/>
  <c r="C6" i="12"/>
  <c r="F5" i="12"/>
  <c r="G5" i="12" s="1"/>
  <c r="H5" i="12" s="1"/>
  <c r="C5" i="12"/>
  <c r="K153" i="10"/>
  <c r="D153" i="10"/>
  <c r="K154" i="10" s="1"/>
  <c r="F152" i="10"/>
  <c r="G152" i="10" s="1"/>
  <c r="H152" i="10" s="1"/>
  <c r="C152" i="10"/>
  <c r="F151" i="10"/>
  <c r="G151" i="10" s="1"/>
  <c r="H151" i="10" s="1"/>
  <c r="C151" i="10"/>
  <c r="F150" i="10"/>
  <c r="G150" i="10" s="1"/>
  <c r="H150" i="10" s="1"/>
  <c r="C150" i="10"/>
  <c r="F149" i="10"/>
  <c r="G149" i="10" s="1"/>
  <c r="H149" i="10" s="1"/>
  <c r="C149" i="10"/>
  <c r="F148" i="10"/>
  <c r="G148" i="10" s="1"/>
  <c r="H148" i="10" s="1"/>
  <c r="C148" i="10"/>
  <c r="F147" i="10"/>
  <c r="G147" i="10" s="1"/>
  <c r="H147" i="10" s="1"/>
  <c r="C147" i="10"/>
  <c r="F146" i="10"/>
  <c r="G146" i="10" s="1"/>
  <c r="H146" i="10" s="1"/>
  <c r="C146" i="10"/>
  <c r="F145" i="10"/>
  <c r="G145" i="10" s="1"/>
  <c r="H145" i="10" s="1"/>
  <c r="C145" i="10"/>
  <c r="F144" i="10"/>
  <c r="G144" i="10" s="1"/>
  <c r="H144" i="10" s="1"/>
  <c r="C144" i="10"/>
  <c r="F143" i="10"/>
  <c r="G143" i="10" s="1"/>
  <c r="H143" i="10" s="1"/>
  <c r="C143" i="10"/>
  <c r="F142" i="10"/>
  <c r="G142" i="10" s="1"/>
  <c r="H142" i="10" s="1"/>
  <c r="C142" i="10"/>
  <c r="F141" i="10"/>
  <c r="G141" i="10" s="1"/>
  <c r="H141" i="10" s="1"/>
  <c r="C141" i="10"/>
  <c r="F140" i="10"/>
  <c r="G140" i="10" s="1"/>
  <c r="H140" i="10" s="1"/>
  <c r="C140" i="10"/>
  <c r="F139" i="10"/>
  <c r="G139" i="10" s="1"/>
  <c r="H139" i="10" s="1"/>
  <c r="C139" i="10"/>
  <c r="F138" i="10"/>
  <c r="G138" i="10" s="1"/>
  <c r="H138" i="10" s="1"/>
  <c r="C138" i="10"/>
  <c r="F137" i="10"/>
  <c r="G137" i="10" s="1"/>
  <c r="H137" i="10" s="1"/>
  <c r="C137" i="10"/>
  <c r="F136" i="10"/>
  <c r="G136" i="10" s="1"/>
  <c r="H136" i="10" s="1"/>
  <c r="C136" i="10"/>
  <c r="F135" i="10"/>
  <c r="G135" i="10" s="1"/>
  <c r="H135" i="10" s="1"/>
  <c r="C135" i="10"/>
  <c r="F134" i="10"/>
  <c r="G134" i="10" s="1"/>
  <c r="H134" i="10" s="1"/>
  <c r="C134" i="10"/>
  <c r="F133" i="10"/>
  <c r="G133" i="10" s="1"/>
  <c r="H133" i="10" s="1"/>
  <c r="C133" i="10"/>
  <c r="F132" i="10"/>
  <c r="G132" i="10" s="1"/>
  <c r="H132" i="10" s="1"/>
  <c r="C132" i="10"/>
  <c r="F131" i="10"/>
  <c r="G131" i="10" s="1"/>
  <c r="H131" i="10" s="1"/>
  <c r="C131" i="10"/>
  <c r="F130" i="10"/>
  <c r="G130" i="10" s="1"/>
  <c r="H130" i="10" s="1"/>
  <c r="C130" i="10"/>
  <c r="F129" i="10"/>
  <c r="G129" i="10" s="1"/>
  <c r="H129" i="10" s="1"/>
  <c r="C129" i="10"/>
  <c r="F128" i="10"/>
  <c r="G128" i="10" s="1"/>
  <c r="H128" i="10" s="1"/>
  <c r="H153" i="10" s="1"/>
  <c r="C128" i="10"/>
  <c r="K122" i="10"/>
  <c r="D122" i="10"/>
  <c r="K123" i="10" s="1"/>
  <c r="F121" i="10"/>
  <c r="G121" i="10" s="1"/>
  <c r="H121" i="10" s="1"/>
  <c r="C121" i="10"/>
  <c r="F120" i="10"/>
  <c r="G120" i="10" s="1"/>
  <c r="H120" i="10" s="1"/>
  <c r="C120" i="10"/>
  <c r="F119" i="10"/>
  <c r="G119" i="10" s="1"/>
  <c r="H119" i="10" s="1"/>
  <c r="C119" i="10"/>
  <c r="F118" i="10"/>
  <c r="G118" i="10" s="1"/>
  <c r="H118" i="10" s="1"/>
  <c r="C118" i="10"/>
  <c r="F117" i="10"/>
  <c r="G117" i="10" s="1"/>
  <c r="H117" i="10" s="1"/>
  <c r="C117" i="10"/>
  <c r="F116" i="10"/>
  <c r="G116" i="10" s="1"/>
  <c r="H116" i="10" s="1"/>
  <c r="C116" i="10"/>
  <c r="F115" i="10"/>
  <c r="G115" i="10" s="1"/>
  <c r="H115" i="10" s="1"/>
  <c r="C115" i="10"/>
  <c r="F114" i="10"/>
  <c r="G114" i="10" s="1"/>
  <c r="H114" i="10" s="1"/>
  <c r="C114" i="10"/>
  <c r="F113" i="10"/>
  <c r="G113" i="10" s="1"/>
  <c r="H113" i="10" s="1"/>
  <c r="C113" i="10"/>
  <c r="F112" i="10"/>
  <c r="G112" i="10" s="1"/>
  <c r="H112" i="10" s="1"/>
  <c r="C112" i="10"/>
  <c r="F111" i="10"/>
  <c r="G111" i="10" s="1"/>
  <c r="H111" i="10" s="1"/>
  <c r="C111" i="10"/>
  <c r="F110" i="10"/>
  <c r="G110" i="10" s="1"/>
  <c r="H110" i="10" s="1"/>
  <c r="C110" i="10"/>
  <c r="F109" i="10"/>
  <c r="G109" i="10" s="1"/>
  <c r="H109" i="10" s="1"/>
  <c r="C109" i="10"/>
  <c r="F108" i="10"/>
  <c r="G108" i="10" s="1"/>
  <c r="H108" i="10" s="1"/>
  <c r="C108" i="10"/>
  <c r="F107" i="10"/>
  <c r="G107" i="10" s="1"/>
  <c r="H107" i="10" s="1"/>
  <c r="C107" i="10"/>
  <c r="F106" i="10"/>
  <c r="G106" i="10" s="1"/>
  <c r="H106" i="10" s="1"/>
  <c r="C106" i="10"/>
  <c r="F105" i="10"/>
  <c r="G105" i="10" s="1"/>
  <c r="H105" i="10" s="1"/>
  <c r="C105" i="10"/>
  <c r="F104" i="10"/>
  <c r="G104" i="10" s="1"/>
  <c r="H104" i="10" s="1"/>
  <c r="C104" i="10"/>
  <c r="F103" i="10"/>
  <c r="G103" i="10" s="1"/>
  <c r="H103" i="10" s="1"/>
  <c r="C103" i="10"/>
  <c r="F102" i="10"/>
  <c r="G102" i="10" s="1"/>
  <c r="H102" i="10" s="1"/>
  <c r="C102" i="10"/>
  <c r="F101" i="10"/>
  <c r="G101" i="10" s="1"/>
  <c r="H101" i="10" s="1"/>
  <c r="C101" i="10"/>
  <c r="F100" i="10"/>
  <c r="G100" i="10" s="1"/>
  <c r="H100" i="10" s="1"/>
  <c r="C100" i="10"/>
  <c r="F99" i="10"/>
  <c r="G99" i="10" s="1"/>
  <c r="H99" i="10" s="1"/>
  <c r="C99" i="10"/>
  <c r="F98" i="10"/>
  <c r="G98" i="10" s="1"/>
  <c r="H98" i="10" s="1"/>
  <c r="C98" i="10"/>
  <c r="F97" i="10"/>
  <c r="G97" i="10" s="1"/>
  <c r="H97" i="10" s="1"/>
  <c r="H122" i="10" s="1"/>
  <c r="C97" i="10"/>
  <c r="K91" i="10"/>
  <c r="D91" i="10"/>
  <c r="K92" i="10" s="1"/>
  <c r="F90" i="10"/>
  <c r="G90" i="10" s="1"/>
  <c r="H90" i="10" s="1"/>
  <c r="C90" i="10"/>
  <c r="F89" i="10"/>
  <c r="G89" i="10" s="1"/>
  <c r="H89" i="10" s="1"/>
  <c r="C89" i="10"/>
  <c r="F88" i="10"/>
  <c r="G88" i="10" s="1"/>
  <c r="H88" i="10" s="1"/>
  <c r="C88" i="10"/>
  <c r="F87" i="10"/>
  <c r="G87" i="10" s="1"/>
  <c r="H87" i="10" s="1"/>
  <c r="C87" i="10"/>
  <c r="F86" i="10"/>
  <c r="G86" i="10" s="1"/>
  <c r="H86" i="10" s="1"/>
  <c r="C86" i="10"/>
  <c r="F85" i="10"/>
  <c r="G85" i="10" s="1"/>
  <c r="H85" i="10" s="1"/>
  <c r="C85" i="10"/>
  <c r="F84" i="10"/>
  <c r="G84" i="10" s="1"/>
  <c r="H84" i="10" s="1"/>
  <c r="C84" i="10"/>
  <c r="F83" i="10"/>
  <c r="G83" i="10" s="1"/>
  <c r="H83" i="10" s="1"/>
  <c r="C83" i="10"/>
  <c r="F82" i="10"/>
  <c r="G82" i="10" s="1"/>
  <c r="H82" i="10" s="1"/>
  <c r="C82" i="10"/>
  <c r="F81" i="10"/>
  <c r="G81" i="10" s="1"/>
  <c r="H81" i="10" s="1"/>
  <c r="C81" i="10"/>
  <c r="F80" i="10"/>
  <c r="G80" i="10" s="1"/>
  <c r="H80" i="10" s="1"/>
  <c r="C80" i="10"/>
  <c r="F79" i="10"/>
  <c r="G79" i="10" s="1"/>
  <c r="H79" i="10" s="1"/>
  <c r="C79" i="10"/>
  <c r="F78" i="10"/>
  <c r="G78" i="10" s="1"/>
  <c r="H78" i="10" s="1"/>
  <c r="C78" i="10"/>
  <c r="F77" i="10"/>
  <c r="G77" i="10" s="1"/>
  <c r="H77" i="10" s="1"/>
  <c r="C77" i="10"/>
  <c r="F76" i="10"/>
  <c r="G76" i="10" s="1"/>
  <c r="H76" i="10" s="1"/>
  <c r="C76" i="10"/>
  <c r="F75" i="10"/>
  <c r="G75" i="10" s="1"/>
  <c r="H75" i="10" s="1"/>
  <c r="C75" i="10"/>
  <c r="F74" i="10"/>
  <c r="G74" i="10" s="1"/>
  <c r="H74" i="10" s="1"/>
  <c r="C74" i="10"/>
  <c r="F73" i="10"/>
  <c r="G73" i="10" s="1"/>
  <c r="H73" i="10" s="1"/>
  <c r="C73" i="10"/>
  <c r="F72" i="10"/>
  <c r="G72" i="10" s="1"/>
  <c r="H72" i="10" s="1"/>
  <c r="C72" i="10"/>
  <c r="F71" i="10"/>
  <c r="G71" i="10" s="1"/>
  <c r="H71" i="10" s="1"/>
  <c r="C71" i="10"/>
  <c r="F70" i="10"/>
  <c r="G70" i="10" s="1"/>
  <c r="H70" i="10" s="1"/>
  <c r="C70" i="10"/>
  <c r="F69" i="10"/>
  <c r="G69" i="10" s="1"/>
  <c r="H69" i="10" s="1"/>
  <c r="C69" i="10"/>
  <c r="F68" i="10"/>
  <c r="G68" i="10" s="1"/>
  <c r="H68" i="10" s="1"/>
  <c r="C68" i="10"/>
  <c r="F67" i="10"/>
  <c r="G67" i="10" s="1"/>
  <c r="H67" i="10" s="1"/>
  <c r="C67" i="10"/>
  <c r="F66" i="10"/>
  <c r="G66" i="10" s="1"/>
  <c r="H66" i="10" s="1"/>
  <c r="H91" i="10" s="1"/>
  <c r="C66" i="10"/>
  <c r="K61" i="10"/>
  <c r="D61" i="10"/>
  <c r="K62" i="10" s="1"/>
  <c r="G60" i="10"/>
  <c r="H60" i="10" s="1"/>
  <c r="C60" i="10"/>
  <c r="H59" i="10"/>
  <c r="G59" i="10"/>
  <c r="C59" i="10"/>
  <c r="G58" i="10"/>
  <c r="H58" i="10" s="1"/>
  <c r="C58" i="10"/>
  <c r="G57" i="10"/>
  <c r="H57" i="10" s="1"/>
  <c r="C57" i="10"/>
  <c r="G56" i="10"/>
  <c r="H56" i="10" s="1"/>
  <c r="C56" i="10"/>
  <c r="C55" i="10"/>
  <c r="C54" i="10"/>
  <c r="C53" i="10"/>
  <c r="G52" i="10"/>
  <c r="H52" i="10" s="1"/>
  <c r="C52" i="10"/>
  <c r="G51" i="10"/>
  <c r="H51" i="10" s="1"/>
  <c r="C51" i="10"/>
  <c r="G50" i="10"/>
  <c r="H50" i="10" s="1"/>
  <c r="C50" i="10"/>
  <c r="H49" i="10"/>
  <c r="G49" i="10"/>
  <c r="C49" i="10"/>
  <c r="G48" i="10"/>
  <c r="H48" i="10" s="1"/>
  <c r="C48" i="10"/>
  <c r="G47" i="10"/>
  <c r="H47" i="10" s="1"/>
  <c r="C47" i="10"/>
  <c r="G46" i="10"/>
  <c r="H46" i="10" s="1"/>
  <c r="C46" i="10"/>
  <c r="H45" i="10"/>
  <c r="G45" i="10"/>
  <c r="C45" i="10"/>
  <c r="G44" i="10"/>
  <c r="H44" i="10" s="1"/>
  <c r="C44" i="10"/>
  <c r="G43" i="10"/>
  <c r="H43" i="10" s="1"/>
  <c r="C43" i="10"/>
  <c r="G42" i="10"/>
  <c r="H42" i="10" s="1"/>
  <c r="C42" i="10"/>
  <c r="H41" i="10"/>
  <c r="G41" i="10"/>
  <c r="C41" i="10"/>
  <c r="G40" i="10"/>
  <c r="H40" i="10" s="1"/>
  <c r="C40" i="10"/>
  <c r="H39" i="10"/>
  <c r="G39" i="10"/>
  <c r="C39" i="10"/>
  <c r="G38" i="10"/>
  <c r="H38" i="10" s="1"/>
  <c r="C38" i="10"/>
  <c r="G37" i="10"/>
  <c r="H37" i="10" s="1"/>
  <c r="C37" i="10"/>
  <c r="H36" i="10"/>
  <c r="G36" i="10"/>
  <c r="C36" i="10"/>
  <c r="K30" i="10"/>
  <c r="D30" i="10"/>
  <c r="K31" i="10" s="1"/>
  <c r="G29" i="10"/>
  <c r="H29" i="10" s="1"/>
  <c r="F29" i="10"/>
  <c r="C29" i="10"/>
  <c r="G28" i="10"/>
  <c r="H28" i="10" s="1"/>
  <c r="F28" i="10"/>
  <c r="C28" i="10"/>
  <c r="G27" i="10"/>
  <c r="H27" i="10" s="1"/>
  <c r="F27" i="10"/>
  <c r="C27" i="10"/>
  <c r="G26" i="10"/>
  <c r="H26" i="10" s="1"/>
  <c r="F26" i="10"/>
  <c r="C26" i="10"/>
  <c r="G25" i="10"/>
  <c r="H25" i="10" s="1"/>
  <c r="F25" i="10"/>
  <c r="C25" i="10"/>
  <c r="G24" i="10"/>
  <c r="H24" i="10" s="1"/>
  <c r="F24" i="10"/>
  <c r="C24" i="10"/>
  <c r="G23" i="10"/>
  <c r="H23" i="10" s="1"/>
  <c r="F23" i="10"/>
  <c r="C23" i="10"/>
  <c r="G22" i="10"/>
  <c r="H22" i="10" s="1"/>
  <c r="F22" i="10"/>
  <c r="C22" i="10"/>
  <c r="G21" i="10"/>
  <c r="H21" i="10" s="1"/>
  <c r="F21" i="10"/>
  <c r="C21" i="10"/>
  <c r="G20" i="10"/>
  <c r="H20" i="10" s="1"/>
  <c r="F20" i="10"/>
  <c r="C20" i="10"/>
  <c r="G19" i="10"/>
  <c r="H19" i="10" s="1"/>
  <c r="F19" i="10"/>
  <c r="C19" i="10"/>
  <c r="G18" i="10"/>
  <c r="H18" i="10" s="1"/>
  <c r="F18" i="10"/>
  <c r="C18" i="10"/>
  <c r="G17" i="10"/>
  <c r="H17" i="10" s="1"/>
  <c r="F17" i="10"/>
  <c r="C17" i="10"/>
  <c r="G16" i="10"/>
  <c r="H16" i="10" s="1"/>
  <c r="F16" i="10"/>
  <c r="C16" i="10"/>
  <c r="G15" i="10"/>
  <c r="H15" i="10" s="1"/>
  <c r="F15" i="10"/>
  <c r="C15" i="10"/>
  <c r="G14" i="10"/>
  <c r="H14" i="10" s="1"/>
  <c r="F14" i="10"/>
  <c r="C14" i="10"/>
  <c r="G13" i="10"/>
  <c r="H13" i="10" s="1"/>
  <c r="F13" i="10"/>
  <c r="C13" i="10"/>
  <c r="G12" i="10"/>
  <c r="H12" i="10" s="1"/>
  <c r="F12" i="10"/>
  <c r="C12" i="10"/>
  <c r="G11" i="10"/>
  <c r="H11" i="10" s="1"/>
  <c r="F11" i="10"/>
  <c r="C11" i="10"/>
  <c r="G10" i="10"/>
  <c r="H10" i="10" s="1"/>
  <c r="F10" i="10"/>
  <c r="C10" i="10"/>
  <c r="G9" i="10"/>
  <c r="H9" i="10" s="1"/>
  <c r="F9" i="10"/>
  <c r="C9" i="10"/>
  <c r="G8" i="10"/>
  <c r="H8" i="10" s="1"/>
  <c r="F8" i="10"/>
  <c r="C8" i="10"/>
  <c r="G7" i="10"/>
  <c r="H7" i="10" s="1"/>
  <c r="F7" i="10"/>
  <c r="C7" i="10"/>
  <c r="G6" i="10"/>
  <c r="H6" i="10" s="1"/>
  <c r="F6" i="10"/>
  <c r="C6" i="10"/>
  <c r="G5" i="10"/>
  <c r="H5" i="10" s="1"/>
  <c r="F5" i="10"/>
  <c r="C5" i="10"/>
  <c r="K153" i="9"/>
  <c r="D153" i="9"/>
  <c r="K154" i="9" s="1"/>
  <c r="F152" i="9"/>
  <c r="G152" i="9" s="1"/>
  <c r="H152" i="9" s="1"/>
  <c r="C152" i="9"/>
  <c r="F151" i="9"/>
  <c r="G151" i="9" s="1"/>
  <c r="H151" i="9" s="1"/>
  <c r="C151" i="9"/>
  <c r="F150" i="9"/>
  <c r="G150" i="9" s="1"/>
  <c r="H150" i="9" s="1"/>
  <c r="C150" i="9"/>
  <c r="F149" i="9"/>
  <c r="G149" i="9" s="1"/>
  <c r="H149" i="9" s="1"/>
  <c r="C149" i="9"/>
  <c r="F148" i="9"/>
  <c r="G148" i="9" s="1"/>
  <c r="H148" i="9" s="1"/>
  <c r="C148" i="9"/>
  <c r="F147" i="9"/>
  <c r="G147" i="9" s="1"/>
  <c r="H147" i="9" s="1"/>
  <c r="C147" i="9"/>
  <c r="F146" i="9"/>
  <c r="G146" i="9" s="1"/>
  <c r="H146" i="9" s="1"/>
  <c r="C146" i="9"/>
  <c r="F145" i="9"/>
  <c r="G145" i="9" s="1"/>
  <c r="H145" i="9" s="1"/>
  <c r="C145" i="9"/>
  <c r="F144" i="9"/>
  <c r="G144" i="9" s="1"/>
  <c r="H144" i="9" s="1"/>
  <c r="C144" i="9"/>
  <c r="F143" i="9"/>
  <c r="G143" i="9" s="1"/>
  <c r="H143" i="9" s="1"/>
  <c r="C143" i="9"/>
  <c r="F142" i="9"/>
  <c r="G142" i="9" s="1"/>
  <c r="H142" i="9" s="1"/>
  <c r="C142" i="9"/>
  <c r="F141" i="9"/>
  <c r="G141" i="9" s="1"/>
  <c r="H141" i="9" s="1"/>
  <c r="C141" i="9"/>
  <c r="F140" i="9"/>
  <c r="G140" i="9" s="1"/>
  <c r="H140" i="9" s="1"/>
  <c r="C140" i="9"/>
  <c r="F139" i="9"/>
  <c r="G139" i="9" s="1"/>
  <c r="H139" i="9" s="1"/>
  <c r="C139" i="9"/>
  <c r="F138" i="9"/>
  <c r="G138" i="9" s="1"/>
  <c r="H138" i="9" s="1"/>
  <c r="C138" i="9"/>
  <c r="F137" i="9"/>
  <c r="G137" i="9" s="1"/>
  <c r="H137" i="9" s="1"/>
  <c r="C137" i="9"/>
  <c r="F136" i="9"/>
  <c r="G136" i="9" s="1"/>
  <c r="H136" i="9" s="1"/>
  <c r="C136" i="9"/>
  <c r="F135" i="9"/>
  <c r="G135" i="9" s="1"/>
  <c r="H135" i="9" s="1"/>
  <c r="C135" i="9"/>
  <c r="F134" i="9"/>
  <c r="G134" i="9" s="1"/>
  <c r="H134" i="9" s="1"/>
  <c r="C134" i="9"/>
  <c r="F133" i="9"/>
  <c r="G133" i="9" s="1"/>
  <c r="H133" i="9" s="1"/>
  <c r="C133" i="9"/>
  <c r="F132" i="9"/>
  <c r="G132" i="9" s="1"/>
  <c r="H132" i="9" s="1"/>
  <c r="C132" i="9"/>
  <c r="F131" i="9"/>
  <c r="G131" i="9" s="1"/>
  <c r="H131" i="9" s="1"/>
  <c r="C131" i="9"/>
  <c r="F130" i="9"/>
  <c r="G130" i="9" s="1"/>
  <c r="H130" i="9" s="1"/>
  <c r="C130" i="9"/>
  <c r="F129" i="9"/>
  <c r="G129" i="9" s="1"/>
  <c r="H129" i="9" s="1"/>
  <c r="C129" i="9"/>
  <c r="F128" i="9"/>
  <c r="G128" i="9" s="1"/>
  <c r="H128" i="9" s="1"/>
  <c r="C128" i="9"/>
  <c r="K122" i="9"/>
  <c r="D122" i="9"/>
  <c r="K123" i="9" s="1"/>
  <c r="F121" i="9"/>
  <c r="G121" i="9" s="1"/>
  <c r="H121" i="9" s="1"/>
  <c r="C121" i="9"/>
  <c r="F120" i="9"/>
  <c r="G120" i="9" s="1"/>
  <c r="H120" i="9" s="1"/>
  <c r="C120" i="9"/>
  <c r="F119" i="9"/>
  <c r="G119" i="9" s="1"/>
  <c r="H119" i="9" s="1"/>
  <c r="C119" i="9"/>
  <c r="F118" i="9"/>
  <c r="G118" i="9" s="1"/>
  <c r="H118" i="9" s="1"/>
  <c r="C118" i="9"/>
  <c r="F117" i="9"/>
  <c r="G117" i="9" s="1"/>
  <c r="H117" i="9" s="1"/>
  <c r="C117" i="9"/>
  <c r="F116" i="9"/>
  <c r="G116" i="9" s="1"/>
  <c r="H116" i="9" s="1"/>
  <c r="C116" i="9"/>
  <c r="F115" i="9"/>
  <c r="G115" i="9" s="1"/>
  <c r="H115" i="9" s="1"/>
  <c r="C115" i="9"/>
  <c r="F114" i="9"/>
  <c r="G114" i="9" s="1"/>
  <c r="H114" i="9" s="1"/>
  <c r="C114" i="9"/>
  <c r="F113" i="9"/>
  <c r="G113" i="9" s="1"/>
  <c r="H113" i="9" s="1"/>
  <c r="C113" i="9"/>
  <c r="F112" i="9"/>
  <c r="G112" i="9" s="1"/>
  <c r="H112" i="9" s="1"/>
  <c r="C112" i="9"/>
  <c r="F111" i="9"/>
  <c r="G111" i="9" s="1"/>
  <c r="H111" i="9" s="1"/>
  <c r="C111" i="9"/>
  <c r="F110" i="9"/>
  <c r="G110" i="9" s="1"/>
  <c r="H110" i="9" s="1"/>
  <c r="C110" i="9"/>
  <c r="F109" i="9"/>
  <c r="G109" i="9" s="1"/>
  <c r="H109" i="9" s="1"/>
  <c r="C109" i="9"/>
  <c r="F108" i="9"/>
  <c r="G108" i="9" s="1"/>
  <c r="H108" i="9" s="1"/>
  <c r="C108" i="9"/>
  <c r="F107" i="9"/>
  <c r="G107" i="9" s="1"/>
  <c r="H107" i="9" s="1"/>
  <c r="C107" i="9"/>
  <c r="F106" i="9"/>
  <c r="G106" i="9" s="1"/>
  <c r="H106" i="9" s="1"/>
  <c r="C106" i="9"/>
  <c r="F105" i="9"/>
  <c r="G105" i="9" s="1"/>
  <c r="H105" i="9" s="1"/>
  <c r="C105" i="9"/>
  <c r="F104" i="9"/>
  <c r="G104" i="9" s="1"/>
  <c r="H104" i="9" s="1"/>
  <c r="C104" i="9"/>
  <c r="F103" i="9"/>
  <c r="G103" i="9" s="1"/>
  <c r="H103" i="9" s="1"/>
  <c r="C103" i="9"/>
  <c r="F102" i="9"/>
  <c r="G102" i="9" s="1"/>
  <c r="H102" i="9" s="1"/>
  <c r="C102" i="9"/>
  <c r="F101" i="9"/>
  <c r="G101" i="9" s="1"/>
  <c r="H101" i="9" s="1"/>
  <c r="C101" i="9"/>
  <c r="F100" i="9"/>
  <c r="G100" i="9" s="1"/>
  <c r="H100" i="9" s="1"/>
  <c r="C100" i="9"/>
  <c r="F99" i="9"/>
  <c r="G99" i="9" s="1"/>
  <c r="H99" i="9" s="1"/>
  <c r="C99" i="9"/>
  <c r="F98" i="9"/>
  <c r="G98" i="9" s="1"/>
  <c r="H98" i="9" s="1"/>
  <c r="C98" i="9"/>
  <c r="F97" i="9"/>
  <c r="G97" i="9" s="1"/>
  <c r="H97" i="9" s="1"/>
  <c r="C97" i="9"/>
  <c r="K91" i="9"/>
  <c r="D91" i="9"/>
  <c r="K92" i="9" s="1"/>
  <c r="F90" i="9"/>
  <c r="G90" i="9" s="1"/>
  <c r="H90" i="9" s="1"/>
  <c r="C90" i="9"/>
  <c r="F89" i="9"/>
  <c r="G89" i="9" s="1"/>
  <c r="H89" i="9" s="1"/>
  <c r="C89" i="9"/>
  <c r="F88" i="9"/>
  <c r="G88" i="9" s="1"/>
  <c r="H88" i="9" s="1"/>
  <c r="C88" i="9"/>
  <c r="F87" i="9"/>
  <c r="G87" i="9" s="1"/>
  <c r="H87" i="9" s="1"/>
  <c r="C87" i="9"/>
  <c r="F86" i="9"/>
  <c r="G86" i="9" s="1"/>
  <c r="H86" i="9" s="1"/>
  <c r="C86" i="9"/>
  <c r="F85" i="9"/>
  <c r="G85" i="9" s="1"/>
  <c r="H85" i="9" s="1"/>
  <c r="C85" i="9"/>
  <c r="F84" i="9"/>
  <c r="G84" i="9" s="1"/>
  <c r="H84" i="9" s="1"/>
  <c r="C84" i="9"/>
  <c r="F83" i="9"/>
  <c r="G83" i="9" s="1"/>
  <c r="H83" i="9" s="1"/>
  <c r="C83" i="9"/>
  <c r="F82" i="9"/>
  <c r="G82" i="9" s="1"/>
  <c r="H82" i="9" s="1"/>
  <c r="C82" i="9"/>
  <c r="F81" i="9"/>
  <c r="G81" i="9" s="1"/>
  <c r="H81" i="9" s="1"/>
  <c r="C81" i="9"/>
  <c r="F80" i="9"/>
  <c r="G80" i="9" s="1"/>
  <c r="H80" i="9" s="1"/>
  <c r="C80" i="9"/>
  <c r="F79" i="9"/>
  <c r="G79" i="9" s="1"/>
  <c r="H79" i="9" s="1"/>
  <c r="C79" i="9"/>
  <c r="F78" i="9"/>
  <c r="G78" i="9" s="1"/>
  <c r="H78" i="9" s="1"/>
  <c r="C78" i="9"/>
  <c r="F77" i="9"/>
  <c r="G77" i="9" s="1"/>
  <c r="H77" i="9" s="1"/>
  <c r="C77" i="9"/>
  <c r="F76" i="9"/>
  <c r="G76" i="9" s="1"/>
  <c r="H76" i="9" s="1"/>
  <c r="C76" i="9"/>
  <c r="F75" i="9"/>
  <c r="G75" i="9" s="1"/>
  <c r="H75" i="9" s="1"/>
  <c r="C75" i="9"/>
  <c r="F74" i="9"/>
  <c r="G74" i="9" s="1"/>
  <c r="H74" i="9" s="1"/>
  <c r="C74" i="9"/>
  <c r="F73" i="9"/>
  <c r="G73" i="9" s="1"/>
  <c r="H73" i="9" s="1"/>
  <c r="C73" i="9"/>
  <c r="F72" i="9"/>
  <c r="G72" i="9" s="1"/>
  <c r="H72" i="9" s="1"/>
  <c r="C72" i="9"/>
  <c r="F71" i="9"/>
  <c r="G71" i="9" s="1"/>
  <c r="H71" i="9" s="1"/>
  <c r="C71" i="9"/>
  <c r="F70" i="9"/>
  <c r="G70" i="9" s="1"/>
  <c r="H70" i="9" s="1"/>
  <c r="C70" i="9"/>
  <c r="F69" i="9"/>
  <c r="G69" i="9" s="1"/>
  <c r="H69" i="9" s="1"/>
  <c r="C69" i="9"/>
  <c r="F68" i="9"/>
  <c r="G68" i="9" s="1"/>
  <c r="H68" i="9" s="1"/>
  <c r="C68" i="9"/>
  <c r="F67" i="9"/>
  <c r="G67" i="9" s="1"/>
  <c r="H67" i="9" s="1"/>
  <c r="C67" i="9"/>
  <c r="F66" i="9"/>
  <c r="G66" i="9" s="1"/>
  <c r="H66" i="9" s="1"/>
  <c r="C66" i="9"/>
  <c r="K61" i="9"/>
  <c r="D61" i="9"/>
  <c r="K62" i="9" s="1"/>
  <c r="G60" i="9"/>
  <c r="H60" i="9" s="1"/>
  <c r="C60" i="9"/>
  <c r="H59" i="9"/>
  <c r="G59" i="9"/>
  <c r="C59" i="9"/>
  <c r="G58" i="9"/>
  <c r="H58" i="9" s="1"/>
  <c r="C58" i="9"/>
  <c r="G57" i="9"/>
  <c r="H57" i="9" s="1"/>
  <c r="C57" i="9"/>
  <c r="G56" i="9"/>
  <c r="H56" i="9" s="1"/>
  <c r="C56" i="9"/>
  <c r="C55" i="9"/>
  <c r="C54" i="9"/>
  <c r="C53" i="9"/>
  <c r="G52" i="9"/>
  <c r="H52" i="9" s="1"/>
  <c r="C52" i="9"/>
  <c r="G51" i="9"/>
  <c r="H51" i="9" s="1"/>
  <c r="C51" i="9"/>
  <c r="H50" i="9"/>
  <c r="G50" i="9"/>
  <c r="C50" i="9"/>
  <c r="H49" i="9"/>
  <c r="G49" i="9"/>
  <c r="C49" i="9"/>
  <c r="G48" i="9"/>
  <c r="H48" i="9" s="1"/>
  <c r="C48" i="9"/>
  <c r="G47" i="9"/>
  <c r="H47" i="9" s="1"/>
  <c r="C47" i="9"/>
  <c r="H46" i="9"/>
  <c r="G46" i="9"/>
  <c r="C46" i="9"/>
  <c r="H45" i="9"/>
  <c r="G45" i="9"/>
  <c r="C45" i="9"/>
  <c r="H44" i="9"/>
  <c r="G44" i="9"/>
  <c r="C44" i="9"/>
  <c r="G43" i="9"/>
  <c r="H43" i="9" s="1"/>
  <c r="C43" i="9"/>
  <c r="H42" i="9"/>
  <c r="G42" i="9"/>
  <c r="C42" i="9"/>
  <c r="H41" i="9"/>
  <c r="G41" i="9"/>
  <c r="C41" i="9"/>
  <c r="H40" i="9"/>
  <c r="G40" i="9"/>
  <c r="C40" i="9"/>
  <c r="G39" i="9"/>
  <c r="H39" i="9" s="1"/>
  <c r="C39" i="9"/>
  <c r="H38" i="9"/>
  <c r="G38" i="9"/>
  <c r="C38" i="9"/>
  <c r="H37" i="9"/>
  <c r="G37" i="9"/>
  <c r="C37" i="9"/>
  <c r="G36" i="9"/>
  <c r="H36" i="9" s="1"/>
  <c r="C36" i="9"/>
  <c r="K30" i="9"/>
  <c r="D30" i="9"/>
  <c r="K31" i="9" s="1"/>
  <c r="G29" i="9"/>
  <c r="H29" i="9" s="1"/>
  <c r="F29" i="9"/>
  <c r="C29" i="9"/>
  <c r="G28" i="9"/>
  <c r="H28" i="9" s="1"/>
  <c r="F28" i="9"/>
  <c r="C28" i="9"/>
  <c r="F27" i="9"/>
  <c r="G27" i="9" s="1"/>
  <c r="H27" i="9" s="1"/>
  <c r="C27" i="9"/>
  <c r="F26" i="9"/>
  <c r="G26" i="9" s="1"/>
  <c r="H26" i="9" s="1"/>
  <c r="C26" i="9"/>
  <c r="F25" i="9"/>
  <c r="G25" i="9" s="1"/>
  <c r="H25" i="9" s="1"/>
  <c r="C25" i="9"/>
  <c r="F24" i="9"/>
  <c r="G24" i="9" s="1"/>
  <c r="H24" i="9" s="1"/>
  <c r="C24" i="9"/>
  <c r="F23" i="9"/>
  <c r="G23" i="9" s="1"/>
  <c r="H23" i="9" s="1"/>
  <c r="C23" i="9"/>
  <c r="F22" i="9"/>
  <c r="G22" i="9" s="1"/>
  <c r="H22" i="9" s="1"/>
  <c r="C22" i="9"/>
  <c r="F21" i="9"/>
  <c r="G21" i="9" s="1"/>
  <c r="H21" i="9" s="1"/>
  <c r="C21" i="9"/>
  <c r="F20" i="9"/>
  <c r="G20" i="9" s="1"/>
  <c r="H20" i="9" s="1"/>
  <c r="C20" i="9"/>
  <c r="F19" i="9"/>
  <c r="G19" i="9" s="1"/>
  <c r="H19" i="9" s="1"/>
  <c r="C19" i="9"/>
  <c r="F18" i="9"/>
  <c r="G18" i="9" s="1"/>
  <c r="H18" i="9" s="1"/>
  <c r="C18" i="9"/>
  <c r="F17" i="9"/>
  <c r="G17" i="9" s="1"/>
  <c r="H17" i="9" s="1"/>
  <c r="C17" i="9"/>
  <c r="F16" i="9"/>
  <c r="G16" i="9" s="1"/>
  <c r="H16" i="9" s="1"/>
  <c r="C16" i="9"/>
  <c r="F15" i="9"/>
  <c r="G15" i="9" s="1"/>
  <c r="H15" i="9" s="1"/>
  <c r="C15" i="9"/>
  <c r="F14" i="9"/>
  <c r="G14" i="9" s="1"/>
  <c r="H14" i="9" s="1"/>
  <c r="C14" i="9"/>
  <c r="F13" i="9"/>
  <c r="G13" i="9" s="1"/>
  <c r="H13" i="9" s="1"/>
  <c r="C13" i="9"/>
  <c r="F12" i="9"/>
  <c r="G12" i="9" s="1"/>
  <c r="H12" i="9" s="1"/>
  <c r="C12" i="9"/>
  <c r="F11" i="9"/>
  <c r="G11" i="9" s="1"/>
  <c r="H11" i="9" s="1"/>
  <c r="C11" i="9"/>
  <c r="F10" i="9"/>
  <c r="G10" i="9" s="1"/>
  <c r="H10" i="9" s="1"/>
  <c r="C10" i="9"/>
  <c r="F9" i="9"/>
  <c r="G9" i="9" s="1"/>
  <c r="H9" i="9" s="1"/>
  <c r="C9" i="9"/>
  <c r="G8" i="9"/>
  <c r="H8" i="9" s="1"/>
  <c r="C8" i="9"/>
  <c r="G7" i="9"/>
  <c r="H7" i="9" s="1"/>
  <c r="C7" i="9"/>
  <c r="G6" i="9"/>
  <c r="H6" i="9" s="1"/>
  <c r="C6" i="9"/>
  <c r="G5" i="9"/>
  <c r="H5" i="9" s="1"/>
  <c r="C5" i="9"/>
  <c r="K153" i="8"/>
  <c r="D153" i="8"/>
  <c r="K154" i="8" s="1"/>
  <c r="F152" i="8"/>
  <c r="G152" i="8" s="1"/>
  <c r="H152" i="8" s="1"/>
  <c r="C152" i="8"/>
  <c r="F151" i="8"/>
  <c r="G151" i="8" s="1"/>
  <c r="H151" i="8" s="1"/>
  <c r="C151" i="8"/>
  <c r="F150" i="8"/>
  <c r="G150" i="8" s="1"/>
  <c r="H150" i="8" s="1"/>
  <c r="C150" i="8"/>
  <c r="F149" i="8"/>
  <c r="G149" i="8" s="1"/>
  <c r="H149" i="8" s="1"/>
  <c r="C149" i="8"/>
  <c r="F148" i="8"/>
  <c r="G148" i="8" s="1"/>
  <c r="H148" i="8" s="1"/>
  <c r="C148" i="8"/>
  <c r="F147" i="8"/>
  <c r="G147" i="8" s="1"/>
  <c r="H147" i="8" s="1"/>
  <c r="C147" i="8"/>
  <c r="F146" i="8"/>
  <c r="G146" i="8" s="1"/>
  <c r="H146" i="8" s="1"/>
  <c r="C146" i="8"/>
  <c r="F145" i="8"/>
  <c r="G145" i="8" s="1"/>
  <c r="H145" i="8" s="1"/>
  <c r="C145" i="8"/>
  <c r="F144" i="8"/>
  <c r="G144" i="8" s="1"/>
  <c r="H144" i="8" s="1"/>
  <c r="C144" i="8"/>
  <c r="F143" i="8"/>
  <c r="G143" i="8" s="1"/>
  <c r="H143" i="8" s="1"/>
  <c r="C143" i="8"/>
  <c r="F142" i="8"/>
  <c r="G142" i="8" s="1"/>
  <c r="H142" i="8" s="1"/>
  <c r="C142" i="8"/>
  <c r="F141" i="8"/>
  <c r="G141" i="8" s="1"/>
  <c r="H141" i="8" s="1"/>
  <c r="C141" i="8"/>
  <c r="F140" i="8"/>
  <c r="G140" i="8" s="1"/>
  <c r="H140" i="8" s="1"/>
  <c r="C140" i="8"/>
  <c r="F139" i="8"/>
  <c r="G139" i="8" s="1"/>
  <c r="H139" i="8" s="1"/>
  <c r="C139" i="8"/>
  <c r="F138" i="8"/>
  <c r="G138" i="8" s="1"/>
  <c r="H138" i="8" s="1"/>
  <c r="C138" i="8"/>
  <c r="F137" i="8"/>
  <c r="G137" i="8" s="1"/>
  <c r="H137" i="8" s="1"/>
  <c r="C137" i="8"/>
  <c r="F136" i="8"/>
  <c r="G136" i="8" s="1"/>
  <c r="H136" i="8" s="1"/>
  <c r="C136" i="8"/>
  <c r="F135" i="8"/>
  <c r="G135" i="8" s="1"/>
  <c r="H135" i="8" s="1"/>
  <c r="C135" i="8"/>
  <c r="F134" i="8"/>
  <c r="G134" i="8" s="1"/>
  <c r="H134" i="8" s="1"/>
  <c r="C134" i="8"/>
  <c r="F133" i="8"/>
  <c r="G133" i="8" s="1"/>
  <c r="H133" i="8" s="1"/>
  <c r="C133" i="8"/>
  <c r="F132" i="8"/>
  <c r="G132" i="8" s="1"/>
  <c r="H132" i="8" s="1"/>
  <c r="C132" i="8"/>
  <c r="F131" i="8"/>
  <c r="G131" i="8" s="1"/>
  <c r="H131" i="8" s="1"/>
  <c r="C131" i="8"/>
  <c r="F130" i="8"/>
  <c r="G130" i="8" s="1"/>
  <c r="H130" i="8" s="1"/>
  <c r="C130" i="8"/>
  <c r="F129" i="8"/>
  <c r="G129" i="8" s="1"/>
  <c r="H129" i="8" s="1"/>
  <c r="C129" i="8"/>
  <c r="F128" i="8"/>
  <c r="G128" i="8" s="1"/>
  <c r="H128" i="8" s="1"/>
  <c r="C128" i="8"/>
  <c r="K122" i="8"/>
  <c r="D122" i="8"/>
  <c r="K123" i="8" s="1"/>
  <c r="F121" i="8"/>
  <c r="G121" i="8" s="1"/>
  <c r="H121" i="8" s="1"/>
  <c r="C121" i="8"/>
  <c r="F120" i="8"/>
  <c r="G120" i="8" s="1"/>
  <c r="H120" i="8" s="1"/>
  <c r="C120" i="8"/>
  <c r="F119" i="8"/>
  <c r="G119" i="8" s="1"/>
  <c r="H119" i="8" s="1"/>
  <c r="C119" i="8"/>
  <c r="F118" i="8"/>
  <c r="G118" i="8" s="1"/>
  <c r="H118" i="8" s="1"/>
  <c r="C118" i="8"/>
  <c r="F117" i="8"/>
  <c r="G117" i="8" s="1"/>
  <c r="H117" i="8" s="1"/>
  <c r="C117" i="8"/>
  <c r="F116" i="8"/>
  <c r="G116" i="8" s="1"/>
  <c r="H116" i="8" s="1"/>
  <c r="C116" i="8"/>
  <c r="F115" i="8"/>
  <c r="G115" i="8" s="1"/>
  <c r="H115" i="8" s="1"/>
  <c r="C115" i="8"/>
  <c r="F114" i="8"/>
  <c r="G114" i="8" s="1"/>
  <c r="H114" i="8" s="1"/>
  <c r="C114" i="8"/>
  <c r="F113" i="8"/>
  <c r="G113" i="8" s="1"/>
  <c r="H113" i="8" s="1"/>
  <c r="C113" i="8"/>
  <c r="F112" i="8"/>
  <c r="G112" i="8" s="1"/>
  <c r="H112" i="8" s="1"/>
  <c r="C112" i="8"/>
  <c r="F111" i="8"/>
  <c r="G111" i="8" s="1"/>
  <c r="H111" i="8" s="1"/>
  <c r="C111" i="8"/>
  <c r="F110" i="8"/>
  <c r="G110" i="8" s="1"/>
  <c r="H110" i="8" s="1"/>
  <c r="C110" i="8"/>
  <c r="F109" i="8"/>
  <c r="G109" i="8" s="1"/>
  <c r="H109" i="8" s="1"/>
  <c r="C109" i="8"/>
  <c r="F108" i="8"/>
  <c r="G108" i="8" s="1"/>
  <c r="H108" i="8" s="1"/>
  <c r="C108" i="8"/>
  <c r="F107" i="8"/>
  <c r="G107" i="8" s="1"/>
  <c r="H107" i="8" s="1"/>
  <c r="C107" i="8"/>
  <c r="F106" i="8"/>
  <c r="G106" i="8" s="1"/>
  <c r="H106" i="8" s="1"/>
  <c r="C106" i="8"/>
  <c r="F105" i="8"/>
  <c r="G105" i="8" s="1"/>
  <c r="H105" i="8" s="1"/>
  <c r="C105" i="8"/>
  <c r="F104" i="8"/>
  <c r="G104" i="8" s="1"/>
  <c r="H104" i="8" s="1"/>
  <c r="C104" i="8"/>
  <c r="F103" i="8"/>
  <c r="G103" i="8" s="1"/>
  <c r="H103" i="8" s="1"/>
  <c r="C103" i="8"/>
  <c r="F102" i="8"/>
  <c r="G102" i="8" s="1"/>
  <c r="H102" i="8" s="1"/>
  <c r="C102" i="8"/>
  <c r="F101" i="8"/>
  <c r="G101" i="8" s="1"/>
  <c r="H101" i="8" s="1"/>
  <c r="C101" i="8"/>
  <c r="F100" i="8"/>
  <c r="G100" i="8" s="1"/>
  <c r="H100" i="8" s="1"/>
  <c r="C100" i="8"/>
  <c r="F99" i="8"/>
  <c r="G99" i="8" s="1"/>
  <c r="H99" i="8" s="1"/>
  <c r="C99" i="8"/>
  <c r="F98" i="8"/>
  <c r="G98" i="8" s="1"/>
  <c r="H98" i="8" s="1"/>
  <c r="C98" i="8"/>
  <c r="F97" i="8"/>
  <c r="G97" i="8" s="1"/>
  <c r="H97" i="8" s="1"/>
  <c r="C97" i="8"/>
  <c r="K91" i="8"/>
  <c r="D91" i="8"/>
  <c r="K92" i="8" s="1"/>
  <c r="F90" i="8"/>
  <c r="G90" i="8" s="1"/>
  <c r="H90" i="8" s="1"/>
  <c r="C90" i="8"/>
  <c r="F89" i="8"/>
  <c r="G89" i="8" s="1"/>
  <c r="H89" i="8" s="1"/>
  <c r="C89" i="8"/>
  <c r="F88" i="8"/>
  <c r="G88" i="8" s="1"/>
  <c r="H88" i="8" s="1"/>
  <c r="C88" i="8"/>
  <c r="F87" i="8"/>
  <c r="G87" i="8" s="1"/>
  <c r="H87" i="8" s="1"/>
  <c r="C87" i="8"/>
  <c r="F86" i="8"/>
  <c r="G86" i="8" s="1"/>
  <c r="H86" i="8" s="1"/>
  <c r="C86" i="8"/>
  <c r="F85" i="8"/>
  <c r="G85" i="8" s="1"/>
  <c r="H85" i="8" s="1"/>
  <c r="C85" i="8"/>
  <c r="F84" i="8"/>
  <c r="G84" i="8" s="1"/>
  <c r="H84" i="8" s="1"/>
  <c r="C84" i="8"/>
  <c r="F83" i="8"/>
  <c r="G83" i="8" s="1"/>
  <c r="H83" i="8" s="1"/>
  <c r="C83" i="8"/>
  <c r="F82" i="8"/>
  <c r="G82" i="8" s="1"/>
  <c r="H82" i="8" s="1"/>
  <c r="C82" i="8"/>
  <c r="F81" i="8"/>
  <c r="G81" i="8" s="1"/>
  <c r="H81" i="8" s="1"/>
  <c r="C81" i="8"/>
  <c r="F80" i="8"/>
  <c r="G80" i="8" s="1"/>
  <c r="H80" i="8" s="1"/>
  <c r="C80" i="8"/>
  <c r="F79" i="8"/>
  <c r="G79" i="8" s="1"/>
  <c r="H79" i="8" s="1"/>
  <c r="C79" i="8"/>
  <c r="F78" i="8"/>
  <c r="G78" i="8" s="1"/>
  <c r="H78" i="8" s="1"/>
  <c r="C78" i="8"/>
  <c r="F77" i="8"/>
  <c r="G77" i="8" s="1"/>
  <c r="H77" i="8" s="1"/>
  <c r="C77" i="8"/>
  <c r="F76" i="8"/>
  <c r="G76" i="8" s="1"/>
  <c r="H76" i="8" s="1"/>
  <c r="C76" i="8"/>
  <c r="F75" i="8"/>
  <c r="G75" i="8" s="1"/>
  <c r="H75" i="8" s="1"/>
  <c r="C75" i="8"/>
  <c r="F74" i="8"/>
  <c r="G74" i="8" s="1"/>
  <c r="H74" i="8" s="1"/>
  <c r="C74" i="8"/>
  <c r="F73" i="8"/>
  <c r="G73" i="8" s="1"/>
  <c r="H73" i="8" s="1"/>
  <c r="C73" i="8"/>
  <c r="F72" i="8"/>
  <c r="G72" i="8" s="1"/>
  <c r="H72" i="8" s="1"/>
  <c r="C72" i="8"/>
  <c r="F71" i="8"/>
  <c r="G71" i="8" s="1"/>
  <c r="H71" i="8" s="1"/>
  <c r="C71" i="8"/>
  <c r="F70" i="8"/>
  <c r="G70" i="8" s="1"/>
  <c r="H70" i="8" s="1"/>
  <c r="C70" i="8"/>
  <c r="F69" i="8"/>
  <c r="G69" i="8" s="1"/>
  <c r="H69" i="8" s="1"/>
  <c r="C69" i="8"/>
  <c r="F68" i="8"/>
  <c r="G68" i="8" s="1"/>
  <c r="H68" i="8" s="1"/>
  <c r="C68" i="8"/>
  <c r="F67" i="8"/>
  <c r="G67" i="8" s="1"/>
  <c r="H67" i="8" s="1"/>
  <c r="C67" i="8"/>
  <c r="F66" i="8"/>
  <c r="G66" i="8" s="1"/>
  <c r="H66" i="8" s="1"/>
  <c r="C66" i="8"/>
  <c r="K61" i="8"/>
  <c r="D61" i="8"/>
  <c r="K62" i="8" s="1"/>
  <c r="G60" i="8"/>
  <c r="H60" i="8" s="1"/>
  <c r="C60" i="8"/>
  <c r="H59" i="8"/>
  <c r="G59" i="8"/>
  <c r="C59" i="8"/>
  <c r="H58" i="8"/>
  <c r="G58" i="8"/>
  <c r="C58" i="8"/>
  <c r="G57" i="8"/>
  <c r="H57" i="8" s="1"/>
  <c r="C57" i="8"/>
  <c r="G56" i="8"/>
  <c r="H56" i="8" s="1"/>
  <c r="C56" i="8"/>
  <c r="C55" i="8"/>
  <c r="C54" i="8"/>
  <c r="C53" i="8"/>
  <c r="G52" i="8"/>
  <c r="H52" i="8" s="1"/>
  <c r="C52" i="8"/>
  <c r="G51" i="8"/>
  <c r="H51" i="8" s="1"/>
  <c r="C51" i="8"/>
  <c r="G50" i="8"/>
  <c r="H50" i="8" s="1"/>
  <c r="C50" i="8"/>
  <c r="H49" i="8"/>
  <c r="G49" i="8"/>
  <c r="C49" i="8"/>
  <c r="H48" i="8"/>
  <c r="G48" i="8"/>
  <c r="C48" i="8"/>
  <c r="G47" i="8"/>
  <c r="H47" i="8" s="1"/>
  <c r="C47" i="8"/>
  <c r="G46" i="8"/>
  <c r="H46" i="8" s="1"/>
  <c r="C46" i="8"/>
  <c r="H45" i="8"/>
  <c r="G45" i="8"/>
  <c r="C45" i="8"/>
  <c r="G44" i="8"/>
  <c r="H44" i="8" s="1"/>
  <c r="C44" i="8"/>
  <c r="G43" i="8"/>
  <c r="H43" i="8" s="1"/>
  <c r="C43" i="8"/>
  <c r="G42" i="8"/>
  <c r="H42" i="8" s="1"/>
  <c r="C42" i="8"/>
  <c r="H41" i="8"/>
  <c r="G41" i="8"/>
  <c r="C41" i="8"/>
  <c r="H40" i="8"/>
  <c r="G40" i="8"/>
  <c r="C40" i="8"/>
  <c r="G39" i="8"/>
  <c r="H39" i="8" s="1"/>
  <c r="C39" i="8"/>
  <c r="G38" i="8"/>
  <c r="H38" i="8" s="1"/>
  <c r="C38" i="8"/>
  <c r="H37" i="8"/>
  <c r="G37" i="8"/>
  <c r="C37" i="8"/>
  <c r="G36" i="8"/>
  <c r="H36" i="8" s="1"/>
  <c r="H61" i="8" s="1"/>
  <c r="C36" i="8"/>
  <c r="K30" i="8"/>
  <c r="D30" i="8"/>
  <c r="K31" i="8" s="1"/>
  <c r="F29" i="8"/>
  <c r="G29" i="8" s="1"/>
  <c r="H29" i="8" s="1"/>
  <c r="C29" i="8"/>
  <c r="F28" i="8"/>
  <c r="G28" i="8" s="1"/>
  <c r="H28" i="8" s="1"/>
  <c r="C28" i="8"/>
  <c r="F27" i="8"/>
  <c r="G27" i="8" s="1"/>
  <c r="H27" i="8" s="1"/>
  <c r="C27" i="8"/>
  <c r="F26" i="8"/>
  <c r="G26" i="8" s="1"/>
  <c r="H26" i="8" s="1"/>
  <c r="C26" i="8"/>
  <c r="F25" i="8"/>
  <c r="G25" i="8" s="1"/>
  <c r="H25" i="8" s="1"/>
  <c r="C25" i="8"/>
  <c r="F24" i="8"/>
  <c r="G24" i="8" s="1"/>
  <c r="H24" i="8" s="1"/>
  <c r="C24" i="8"/>
  <c r="F23" i="8"/>
  <c r="G23" i="8" s="1"/>
  <c r="H23" i="8" s="1"/>
  <c r="C23" i="8"/>
  <c r="F22" i="8"/>
  <c r="G22" i="8" s="1"/>
  <c r="H22" i="8" s="1"/>
  <c r="C22" i="8"/>
  <c r="F21" i="8"/>
  <c r="G21" i="8" s="1"/>
  <c r="H21" i="8" s="1"/>
  <c r="C21" i="8"/>
  <c r="F20" i="8"/>
  <c r="G20" i="8" s="1"/>
  <c r="H20" i="8" s="1"/>
  <c r="C20" i="8"/>
  <c r="F19" i="8"/>
  <c r="G19" i="8" s="1"/>
  <c r="H19" i="8" s="1"/>
  <c r="C19" i="8"/>
  <c r="F18" i="8"/>
  <c r="G18" i="8" s="1"/>
  <c r="H18" i="8" s="1"/>
  <c r="C18" i="8"/>
  <c r="F17" i="8"/>
  <c r="G17" i="8" s="1"/>
  <c r="H17" i="8" s="1"/>
  <c r="C17" i="8"/>
  <c r="F16" i="8"/>
  <c r="G16" i="8" s="1"/>
  <c r="H16" i="8" s="1"/>
  <c r="C16" i="8"/>
  <c r="F15" i="8"/>
  <c r="G15" i="8" s="1"/>
  <c r="H15" i="8" s="1"/>
  <c r="C15" i="8"/>
  <c r="F14" i="8"/>
  <c r="G14" i="8" s="1"/>
  <c r="H14" i="8" s="1"/>
  <c r="C14" i="8"/>
  <c r="F13" i="8"/>
  <c r="G13" i="8" s="1"/>
  <c r="H13" i="8" s="1"/>
  <c r="C13" i="8"/>
  <c r="F12" i="8"/>
  <c r="G12" i="8" s="1"/>
  <c r="H12" i="8" s="1"/>
  <c r="C12" i="8"/>
  <c r="F11" i="8"/>
  <c r="G11" i="8" s="1"/>
  <c r="H11" i="8" s="1"/>
  <c r="C11" i="8"/>
  <c r="F10" i="8"/>
  <c r="G10" i="8" s="1"/>
  <c r="H10" i="8" s="1"/>
  <c r="C10" i="8"/>
  <c r="F9" i="8"/>
  <c r="G9" i="8" s="1"/>
  <c r="H9" i="8" s="1"/>
  <c r="C9" i="8"/>
  <c r="F8" i="8"/>
  <c r="G8" i="8" s="1"/>
  <c r="H8" i="8" s="1"/>
  <c r="C8" i="8"/>
  <c r="F7" i="8"/>
  <c r="G7" i="8" s="1"/>
  <c r="H7" i="8" s="1"/>
  <c r="C7" i="8"/>
  <c r="F6" i="8"/>
  <c r="G6" i="8" s="1"/>
  <c r="H6" i="8" s="1"/>
  <c r="C6" i="8"/>
  <c r="F5" i="8"/>
  <c r="G5" i="8" s="1"/>
  <c r="H5" i="8" s="1"/>
  <c r="C5" i="8"/>
  <c r="K153" i="7"/>
  <c r="D153" i="7"/>
  <c r="K154" i="7" s="1"/>
  <c r="F152" i="7"/>
  <c r="G152" i="7" s="1"/>
  <c r="H152" i="7" s="1"/>
  <c r="C152" i="7"/>
  <c r="F151" i="7"/>
  <c r="G151" i="7" s="1"/>
  <c r="H151" i="7" s="1"/>
  <c r="C151" i="7"/>
  <c r="F150" i="7"/>
  <c r="G150" i="7" s="1"/>
  <c r="H150" i="7" s="1"/>
  <c r="C150" i="7"/>
  <c r="F149" i="7"/>
  <c r="G149" i="7" s="1"/>
  <c r="H149" i="7" s="1"/>
  <c r="C149" i="7"/>
  <c r="F148" i="7"/>
  <c r="G148" i="7" s="1"/>
  <c r="H148" i="7" s="1"/>
  <c r="C148" i="7"/>
  <c r="F147" i="7"/>
  <c r="G147" i="7" s="1"/>
  <c r="H147" i="7" s="1"/>
  <c r="C147" i="7"/>
  <c r="F146" i="7"/>
  <c r="G146" i="7" s="1"/>
  <c r="H146" i="7" s="1"/>
  <c r="C146" i="7"/>
  <c r="F145" i="7"/>
  <c r="G145" i="7" s="1"/>
  <c r="H145" i="7" s="1"/>
  <c r="C145" i="7"/>
  <c r="F144" i="7"/>
  <c r="G144" i="7" s="1"/>
  <c r="H144" i="7" s="1"/>
  <c r="C144" i="7"/>
  <c r="F143" i="7"/>
  <c r="G143" i="7" s="1"/>
  <c r="H143" i="7" s="1"/>
  <c r="C143" i="7"/>
  <c r="F142" i="7"/>
  <c r="G142" i="7" s="1"/>
  <c r="H142" i="7" s="1"/>
  <c r="C142" i="7"/>
  <c r="F141" i="7"/>
  <c r="G141" i="7" s="1"/>
  <c r="H141" i="7" s="1"/>
  <c r="C141" i="7"/>
  <c r="F140" i="7"/>
  <c r="G140" i="7" s="1"/>
  <c r="H140" i="7" s="1"/>
  <c r="C140" i="7"/>
  <c r="F139" i="7"/>
  <c r="G139" i="7" s="1"/>
  <c r="H139" i="7" s="1"/>
  <c r="C139" i="7"/>
  <c r="F138" i="7"/>
  <c r="G138" i="7" s="1"/>
  <c r="H138" i="7" s="1"/>
  <c r="C138" i="7"/>
  <c r="F137" i="7"/>
  <c r="G137" i="7" s="1"/>
  <c r="H137" i="7" s="1"/>
  <c r="C137" i="7"/>
  <c r="F136" i="7"/>
  <c r="G136" i="7" s="1"/>
  <c r="H136" i="7" s="1"/>
  <c r="C136" i="7"/>
  <c r="F135" i="7"/>
  <c r="G135" i="7" s="1"/>
  <c r="H135" i="7" s="1"/>
  <c r="C135" i="7"/>
  <c r="F134" i="7"/>
  <c r="G134" i="7" s="1"/>
  <c r="H134" i="7" s="1"/>
  <c r="C134" i="7"/>
  <c r="F133" i="7"/>
  <c r="G133" i="7" s="1"/>
  <c r="H133" i="7" s="1"/>
  <c r="C133" i="7"/>
  <c r="F132" i="7"/>
  <c r="G132" i="7" s="1"/>
  <c r="H132" i="7" s="1"/>
  <c r="C132" i="7"/>
  <c r="F131" i="7"/>
  <c r="G131" i="7" s="1"/>
  <c r="H131" i="7" s="1"/>
  <c r="C131" i="7"/>
  <c r="F130" i="7"/>
  <c r="G130" i="7" s="1"/>
  <c r="H130" i="7" s="1"/>
  <c r="C130" i="7"/>
  <c r="F129" i="7"/>
  <c r="G129" i="7" s="1"/>
  <c r="H129" i="7" s="1"/>
  <c r="C129" i="7"/>
  <c r="F128" i="7"/>
  <c r="G128" i="7" s="1"/>
  <c r="H128" i="7" s="1"/>
  <c r="H153" i="7" s="1"/>
  <c r="C128" i="7"/>
  <c r="K122" i="7"/>
  <c r="D122" i="7"/>
  <c r="K123" i="7" s="1"/>
  <c r="F121" i="7"/>
  <c r="G121" i="7" s="1"/>
  <c r="H121" i="7" s="1"/>
  <c r="C121" i="7"/>
  <c r="F120" i="7"/>
  <c r="G120" i="7" s="1"/>
  <c r="H120" i="7" s="1"/>
  <c r="C120" i="7"/>
  <c r="F119" i="7"/>
  <c r="G119" i="7" s="1"/>
  <c r="H119" i="7" s="1"/>
  <c r="C119" i="7"/>
  <c r="F118" i="7"/>
  <c r="G118" i="7" s="1"/>
  <c r="H118" i="7" s="1"/>
  <c r="C118" i="7"/>
  <c r="F117" i="7"/>
  <c r="G117" i="7" s="1"/>
  <c r="H117" i="7" s="1"/>
  <c r="C117" i="7"/>
  <c r="F116" i="7"/>
  <c r="G116" i="7" s="1"/>
  <c r="H116" i="7" s="1"/>
  <c r="C116" i="7"/>
  <c r="F115" i="7"/>
  <c r="G115" i="7" s="1"/>
  <c r="H115" i="7" s="1"/>
  <c r="C115" i="7"/>
  <c r="F114" i="7"/>
  <c r="G114" i="7" s="1"/>
  <c r="H114" i="7" s="1"/>
  <c r="C114" i="7"/>
  <c r="F113" i="7"/>
  <c r="G113" i="7" s="1"/>
  <c r="H113" i="7" s="1"/>
  <c r="C113" i="7"/>
  <c r="F112" i="7"/>
  <c r="G112" i="7" s="1"/>
  <c r="H112" i="7" s="1"/>
  <c r="C112" i="7"/>
  <c r="F111" i="7"/>
  <c r="G111" i="7" s="1"/>
  <c r="H111" i="7" s="1"/>
  <c r="C111" i="7"/>
  <c r="F110" i="7"/>
  <c r="G110" i="7" s="1"/>
  <c r="H110" i="7" s="1"/>
  <c r="C110" i="7"/>
  <c r="F109" i="7"/>
  <c r="G109" i="7" s="1"/>
  <c r="H109" i="7" s="1"/>
  <c r="C109" i="7"/>
  <c r="F108" i="7"/>
  <c r="G108" i="7" s="1"/>
  <c r="H108" i="7" s="1"/>
  <c r="C108" i="7"/>
  <c r="F107" i="7"/>
  <c r="G107" i="7" s="1"/>
  <c r="H107" i="7" s="1"/>
  <c r="C107" i="7"/>
  <c r="F106" i="7"/>
  <c r="G106" i="7" s="1"/>
  <c r="H106" i="7" s="1"/>
  <c r="C106" i="7"/>
  <c r="F105" i="7"/>
  <c r="G105" i="7" s="1"/>
  <c r="H105" i="7" s="1"/>
  <c r="C105" i="7"/>
  <c r="F104" i="7"/>
  <c r="G104" i="7" s="1"/>
  <c r="H104" i="7" s="1"/>
  <c r="C104" i="7"/>
  <c r="F103" i="7"/>
  <c r="G103" i="7" s="1"/>
  <c r="H103" i="7" s="1"/>
  <c r="C103" i="7"/>
  <c r="F102" i="7"/>
  <c r="G102" i="7" s="1"/>
  <c r="H102" i="7" s="1"/>
  <c r="C102" i="7"/>
  <c r="F101" i="7"/>
  <c r="G101" i="7" s="1"/>
  <c r="H101" i="7" s="1"/>
  <c r="C101" i="7"/>
  <c r="F100" i="7"/>
  <c r="G100" i="7" s="1"/>
  <c r="H100" i="7" s="1"/>
  <c r="C100" i="7"/>
  <c r="F99" i="7"/>
  <c r="G99" i="7" s="1"/>
  <c r="H99" i="7" s="1"/>
  <c r="C99" i="7"/>
  <c r="F98" i="7"/>
  <c r="G98" i="7" s="1"/>
  <c r="H98" i="7" s="1"/>
  <c r="C98" i="7"/>
  <c r="F97" i="7"/>
  <c r="G97" i="7" s="1"/>
  <c r="H97" i="7" s="1"/>
  <c r="H122" i="7" s="1"/>
  <c r="C97" i="7"/>
  <c r="K91" i="7"/>
  <c r="D91" i="7"/>
  <c r="K92" i="7" s="1"/>
  <c r="F90" i="7"/>
  <c r="G90" i="7" s="1"/>
  <c r="H90" i="7" s="1"/>
  <c r="C90" i="7"/>
  <c r="F89" i="7"/>
  <c r="G89" i="7" s="1"/>
  <c r="H89" i="7" s="1"/>
  <c r="C89" i="7"/>
  <c r="F88" i="7"/>
  <c r="G88" i="7" s="1"/>
  <c r="H88" i="7" s="1"/>
  <c r="C88" i="7"/>
  <c r="F87" i="7"/>
  <c r="G87" i="7" s="1"/>
  <c r="H87" i="7" s="1"/>
  <c r="C87" i="7"/>
  <c r="F86" i="7"/>
  <c r="G86" i="7" s="1"/>
  <c r="H86" i="7" s="1"/>
  <c r="C86" i="7"/>
  <c r="F85" i="7"/>
  <c r="G85" i="7" s="1"/>
  <c r="H85" i="7" s="1"/>
  <c r="C85" i="7"/>
  <c r="F84" i="7"/>
  <c r="G84" i="7" s="1"/>
  <c r="H84" i="7" s="1"/>
  <c r="C84" i="7"/>
  <c r="F83" i="7"/>
  <c r="G83" i="7" s="1"/>
  <c r="H83" i="7" s="1"/>
  <c r="C83" i="7"/>
  <c r="F82" i="7"/>
  <c r="G82" i="7" s="1"/>
  <c r="H82" i="7" s="1"/>
  <c r="C82" i="7"/>
  <c r="F81" i="7"/>
  <c r="G81" i="7" s="1"/>
  <c r="H81" i="7" s="1"/>
  <c r="C81" i="7"/>
  <c r="F80" i="7"/>
  <c r="G80" i="7" s="1"/>
  <c r="H80" i="7" s="1"/>
  <c r="C80" i="7"/>
  <c r="F79" i="7"/>
  <c r="G79" i="7" s="1"/>
  <c r="H79" i="7" s="1"/>
  <c r="C79" i="7"/>
  <c r="F78" i="7"/>
  <c r="G78" i="7" s="1"/>
  <c r="H78" i="7" s="1"/>
  <c r="C78" i="7"/>
  <c r="F77" i="7"/>
  <c r="G77" i="7" s="1"/>
  <c r="H77" i="7" s="1"/>
  <c r="C77" i="7"/>
  <c r="F76" i="7"/>
  <c r="G76" i="7" s="1"/>
  <c r="H76" i="7" s="1"/>
  <c r="C76" i="7"/>
  <c r="F75" i="7"/>
  <c r="G75" i="7" s="1"/>
  <c r="H75" i="7" s="1"/>
  <c r="C75" i="7"/>
  <c r="F74" i="7"/>
  <c r="G74" i="7" s="1"/>
  <c r="H74" i="7" s="1"/>
  <c r="C74" i="7"/>
  <c r="F73" i="7"/>
  <c r="G73" i="7" s="1"/>
  <c r="H73" i="7" s="1"/>
  <c r="C73" i="7"/>
  <c r="F72" i="7"/>
  <c r="G72" i="7" s="1"/>
  <c r="H72" i="7" s="1"/>
  <c r="C72" i="7"/>
  <c r="F71" i="7"/>
  <c r="G71" i="7" s="1"/>
  <c r="H71" i="7" s="1"/>
  <c r="C71" i="7"/>
  <c r="F70" i="7"/>
  <c r="G70" i="7" s="1"/>
  <c r="H70" i="7" s="1"/>
  <c r="C70" i="7"/>
  <c r="F69" i="7"/>
  <c r="G69" i="7" s="1"/>
  <c r="H69" i="7" s="1"/>
  <c r="C69" i="7"/>
  <c r="F68" i="7"/>
  <c r="G68" i="7" s="1"/>
  <c r="H68" i="7" s="1"/>
  <c r="C68" i="7"/>
  <c r="F67" i="7"/>
  <c r="G67" i="7" s="1"/>
  <c r="H67" i="7" s="1"/>
  <c r="C67" i="7"/>
  <c r="F66" i="7"/>
  <c r="G66" i="7" s="1"/>
  <c r="H66" i="7" s="1"/>
  <c r="H91" i="7" s="1"/>
  <c r="C66" i="7"/>
  <c r="K61" i="7"/>
  <c r="D61" i="7"/>
  <c r="K62" i="7" s="1"/>
  <c r="G60" i="7"/>
  <c r="H60" i="7" s="1"/>
  <c r="C60" i="7"/>
  <c r="H59" i="7"/>
  <c r="G59" i="7"/>
  <c r="C59" i="7"/>
  <c r="G58" i="7"/>
  <c r="H58" i="7" s="1"/>
  <c r="C58" i="7"/>
  <c r="G57" i="7"/>
  <c r="H57" i="7" s="1"/>
  <c r="C57" i="7"/>
  <c r="G56" i="7"/>
  <c r="H56" i="7" s="1"/>
  <c r="C56" i="7"/>
  <c r="C55" i="7"/>
  <c r="C54" i="7"/>
  <c r="C53" i="7"/>
  <c r="G52" i="7"/>
  <c r="H52" i="7" s="1"/>
  <c r="C52" i="7"/>
  <c r="G51" i="7"/>
  <c r="H51" i="7" s="1"/>
  <c r="C51" i="7"/>
  <c r="G50" i="7"/>
  <c r="H50" i="7" s="1"/>
  <c r="C50" i="7"/>
  <c r="G49" i="7"/>
  <c r="H49" i="7" s="1"/>
  <c r="C49" i="7"/>
  <c r="G48" i="7"/>
  <c r="H48" i="7" s="1"/>
  <c r="C48" i="7"/>
  <c r="G47" i="7"/>
  <c r="H47" i="7" s="1"/>
  <c r="C47" i="7"/>
  <c r="G46" i="7"/>
  <c r="H46" i="7" s="1"/>
  <c r="C46" i="7"/>
  <c r="G45" i="7"/>
  <c r="H45" i="7" s="1"/>
  <c r="C45" i="7"/>
  <c r="G44" i="7"/>
  <c r="H44" i="7" s="1"/>
  <c r="C44" i="7"/>
  <c r="G43" i="7"/>
  <c r="H43" i="7" s="1"/>
  <c r="C43" i="7"/>
  <c r="H42" i="7"/>
  <c r="G42" i="7"/>
  <c r="C42" i="7"/>
  <c r="G41" i="7"/>
  <c r="H41" i="7" s="1"/>
  <c r="C41" i="7"/>
  <c r="G40" i="7"/>
  <c r="H40" i="7" s="1"/>
  <c r="C40" i="7"/>
  <c r="G39" i="7"/>
  <c r="H39" i="7" s="1"/>
  <c r="C39" i="7"/>
  <c r="G38" i="7"/>
  <c r="C38" i="7"/>
  <c r="G37" i="7"/>
  <c r="H37" i="7" s="1"/>
  <c r="C37" i="7"/>
  <c r="G36" i="7"/>
  <c r="H36" i="7" s="1"/>
  <c r="C36" i="7"/>
  <c r="D30" i="7"/>
  <c r="F29" i="7"/>
  <c r="G29" i="7" s="1"/>
  <c r="H29" i="7" s="1"/>
  <c r="C29" i="7"/>
  <c r="F28" i="7"/>
  <c r="G28" i="7" s="1"/>
  <c r="H28" i="7" s="1"/>
  <c r="C28" i="7"/>
  <c r="F27" i="7"/>
  <c r="G27" i="7" s="1"/>
  <c r="H27" i="7" s="1"/>
  <c r="C27" i="7"/>
  <c r="G26" i="7"/>
  <c r="H26" i="7" s="1"/>
  <c r="F26" i="7"/>
  <c r="C26" i="7"/>
  <c r="G25" i="7"/>
  <c r="H25" i="7" s="1"/>
  <c r="F25" i="7"/>
  <c r="C25" i="7"/>
  <c r="G24" i="7"/>
  <c r="H24" i="7" s="1"/>
  <c r="F24" i="7"/>
  <c r="C24" i="7"/>
  <c r="G23" i="7"/>
  <c r="H23" i="7" s="1"/>
  <c r="F23" i="7"/>
  <c r="C23" i="7"/>
  <c r="G22" i="7"/>
  <c r="H22" i="7" s="1"/>
  <c r="F22" i="7"/>
  <c r="C22" i="7"/>
  <c r="G21" i="7"/>
  <c r="H21" i="7" s="1"/>
  <c r="F21" i="7"/>
  <c r="C21" i="7"/>
  <c r="G20" i="7"/>
  <c r="H20" i="7" s="1"/>
  <c r="F20" i="7"/>
  <c r="C20" i="7"/>
  <c r="G19" i="7"/>
  <c r="H19" i="7" s="1"/>
  <c r="F19" i="7"/>
  <c r="C19" i="7"/>
  <c r="G18" i="7"/>
  <c r="H18" i="7" s="1"/>
  <c r="F18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K153" i="6"/>
  <c r="D153" i="6"/>
  <c r="K154" i="6" s="1"/>
  <c r="F152" i="6"/>
  <c r="G152" i="6" s="1"/>
  <c r="H152" i="6" s="1"/>
  <c r="C152" i="6"/>
  <c r="F151" i="6"/>
  <c r="G151" i="6" s="1"/>
  <c r="H151" i="6" s="1"/>
  <c r="C151" i="6"/>
  <c r="F150" i="6"/>
  <c r="G150" i="6" s="1"/>
  <c r="H150" i="6" s="1"/>
  <c r="C150" i="6"/>
  <c r="F149" i="6"/>
  <c r="G149" i="6" s="1"/>
  <c r="H149" i="6" s="1"/>
  <c r="C149" i="6"/>
  <c r="F148" i="6"/>
  <c r="G148" i="6" s="1"/>
  <c r="H148" i="6" s="1"/>
  <c r="C148" i="6"/>
  <c r="F147" i="6"/>
  <c r="G147" i="6" s="1"/>
  <c r="H147" i="6" s="1"/>
  <c r="C147" i="6"/>
  <c r="F146" i="6"/>
  <c r="G146" i="6" s="1"/>
  <c r="H146" i="6" s="1"/>
  <c r="C146" i="6"/>
  <c r="F145" i="6"/>
  <c r="G145" i="6" s="1"/>
  <c r="H145" i="6" s="1"/>
  <c r="C145" i="6"/>
  <c r="F144" i="6"/>
  <c r="G144" i="6" s="1"/>
  <c r="H144" i="6" s="1"/>
  <c r="C144" i="6"/>
  <c r="F143" i="6"/>
  <c r="G143" i="6" s="1"/>
  <c r="H143" i="6" s="1"/>
  <c r="C143" i="6"/>
  <c r="F142" i="6"/>
  <c r="G142" i="6" s="1"/>
  <c r="H142" i="6" s="1"/>
  <c r="C142" i="6"/>
  <c r="F141" i="6"/>
  <c r="G141" i="6" s="1"/>
  <c r="H141" i="6" s="1"/>
  <c r="C141" i="6"/>
  <c r="F140" i="6"/>
  <c r="G140" i="6" s="1"/>
  <c r="H140" i="6" s="1"/>
  <c r="C140" i="6"/>
  <c r="F139" i="6"/>
  <c r="G139" i="6" s="1"/>
  <c r="H139" i="6" s="1"/>
  <c r="C139" i="6"/>
  <c r="F138" i="6"/>
  <c r="G138" i="6" s="1"/>
  <c r="H138" i="6" s="1"/>
  <c r="C138" i="6"/>
  <c r="F137" i="6"/>
  <c r="G137" i="6" s="1"/>
  <c r="H137" i="6" s="1"/>
  <c r="C137" i="6"/>
  <c r="F136" i="6"/>
  <c r="G136" i="6" s="1"/>
  <c r="H136" i="6" s="1"/>
  <c r="C136" i="6"/>
  <c r="F135" i="6"/>
  <c r="G135" i="6" s="1"/>
  <c r="H135" i="6" s="1"/>
  <c r="C135" i="6"/>
  <c r="F134" i="6"/>
  <c r="G134" i="6" s="1"/>
  <c r="H134" i="6" s="1"/>
  <c r="C134" i="6"/>
  <c r="F133" i="6"/>
  <c r="G133" i="6" s="1"/>
  <c r="H133" i="6" s="1"/>
  <c r="C133" i="6"/>
  <c r="F132" i="6"/>
  <c r="G132" i="6" s="1"/>
  <c r="H132" i="6" s="1"/>
  <c r="C132" i="6"/>
  <c r="F131" i="6"/>
  <c r="G131" i="6" s="1"/>
  <c r="H131" i="6" s="1"/>
  <c r="C131" i="6"/>
  <c r="F130" i="6"/>
  <c r="G130" i="6" s="1"/>
  <c r="H130" i="6" s="1"/>
  <c r="C130" i="6"/>
  <c r="F129" i="6"/>
  <c r="G129" i="6" s="1"/>
  <c r="H129" i="6" s="1"/>
  <c r="C129" i="6"/>
  <c r="F128" i="6"/>
  <c r="G128" i="6" s="1"/>
  <c r="H128" i="6" s="1"/>
  <c r="C128" i="6"/>
  <c r="K122" i="6"/>
  <c r="D122" i="6"/>
  <c r="K123" i="6" s="1"/>
  <c r="F121" i="6"/>
  <c r="G121" i="6" s="1"/>
  <c r="H121" i="6" s="1"/>
  <c r="C121" i="6"/>
  <c r="F120" i="6"/>
  <c r="G120" i="6" s="1"/>
  <c r="H120" i="6" s="1"/>
  <c r="C120" i="6"/>
  <c r="F119" i="6"/>
  <c r="G119" i="6" s="1"/>
  <c r="H119" i="6" s="1"/>
  <c r="C119" i="6"/>
  <c r="F118" i="6"/>
  <c r="G118" i="6" s="1"/>
  <c r="H118" i="6" s="1"/>
  <c r="C118" i="6"/>
  <c r="F117" i="6"/>
  <c r="G117" i="6" s="1"/>
  <c r="H117" i="6" s="1"/>
  <c r="C117" i="6"/>
  <c r="F116" i="6"/>
  <c r="G116" i="6" s="1"/>
  <c r="H116" i="6" s="1"/>
  <c r="C116" i="6"/>
  <c r="F115" i="6"/>
  <c r="G115" i="6" s="1"/>
  <c r="H115" i="6" s="1"/>
  <c r="C115" i="6"/>
  <c r="F114" i="6"/>
  <c r="G114" i="6" s="1"/>
  <c r="H114" i="6" s="1"/>
  <c r="C114" i="6"/>
  <c r="F113" i="6"/>
  <c r="G113" i="6" s="1"/>
  <c r="H113" i="6" s="1"/>
  <c r="C113" i="6"/>
  <c r="F112" i="6"/>
  <c r="G112" i="6" s="1"/>
  <c r="H112" i="6" s="1"/>
  <c r="C112" i="6"/>
  <c r="F111" i="6"/>
  <c r="G111" i="6" s="1"/>
  <c r="H111" i="6" s="1"/>
  <c r="C111" i="6"/>
  <c r="F110" i="6"/>
  <c r="G110" i="6" s="1"/>
  <c r="H110" i="6" s="1"/>
  <c r="C110" i="6"/>
  <c r="F109" i="6"/>
  <c r="G109" i="6" s="1"/>
  <c r="H109" i="6" s="1"/>
  <c r="C109" i="6"/>
  <c r="F108" i="6"/>
  <c r="G108" i="6" s="1"/>
  <c r="H108" i="6" s="1"/>
  <c r="C108" i="6"/>
  <c r="F107" i="6"/>
  <c r="G107" i="6" s="1"/>
  <c r="H107" i="6" s="1"/>
  <c r="C107" i="6"/>
  <c r="F106" i="6"/>
  <c r="G106" i="6" s="1"/>
  <c r="H106" i="6" s="1"/>
  <c r="C106" i="6"/>
  <c r="F105" i="6"/>
  <c r="G105" i="6" s="1"/>
  <c r="H105" i="6" s="1"/>
  <c r="C105" i="6"/>
  <c r="F104" i="6"/>
  <c r="G104" i="6" s="1"/>
  <c r="H104" i="6" s="1"/>
  <c r="C104" i="6"/>
  <c r="F103" i="6"/>
  <c r="G103" i="6" s="1"/>
  <c r="H103" i="6" s="1"/>
  <c r="C103" i="6"/>
  <c r="F102" i="6"/>
  <c r="G102" i="6" s="1"/>
  <c r="H102" i="6" s="1"/>
  <c r="C102" i="6"/>
  <c r="F101" i="6"/>
  <c r="G101" i="6" s="1"/>
  <c r="H101" i="6" s="1"/>
  <c r="C101" i="6"/>
  <c r="F100" i="6"/>
  <c r="G100" i="6" s="1"/>
  <c r="H100" i="6" s="1"/>
  <c r="C100" i="6"/>
  <c r="F99" i="6"/>
  <c r="G99" i="6" s="1"/>
  <c r="H99" i="6" s="1"/>
  <c r="C99" i="6"/>
  <c r="F98" i="6"/>
  <c r="G98" i="6" s="1"/>
  <c r="H98" i="6" s="1"/>
  <c r="C98" i="6"/>
  <c r="F97" i="6"/>
  <c r="G97" i="6" s="1"/>
  <c r="H97" i="6" s="1"/>
  <c r="H122" i="6" s="1"/>
  <c r="C97" i="6"/>
  <c r="K91" i="6"/>
  <c r="D91" i="6"/>
  <c r="K92" i="6" s="1"/>
  <c r="F90" i="6"/>
  <c r="G90" i="6" s="1"/>
  <c r="H90" i="6" s="1"/>
  <c r="C90" i="6"/>
  <c r="F89" i="6"/>
  <c r="G89" i="6" s="1"/>
  <c r="H89" i="6" s="1"/>
  <c r="C89" i="6"/>
  <c r="F88" i="6"/>
  <c r="G88" i="6" s="1"/>
  <c r="H88" i="6" s="1"/>
  <c r="C88" i="6"/>
  <c r="F87" i="6"/>
  <c r="G87" i="6" s="1"/>
  <c r="H87" i="6" s="1"/>
  <c r="C87" i="6"/>
  <c r="F86" i="6"/>
  <c r="G86" i="6" s="1"/>
  <c r="H86" i="6" s="1"/>
  <c r="C86" i="6"/>
  <c r="F85" i="6"/>
  <c r="G85" i="6" s="1"/>
  <c r="H85" i="6" s="1"/>
  <c r="C85" i="6"/>
  <c r="F84" i="6"/>
  <c r="G84" i="6" s="1"/>
  <c r="H84" i="6" s="1"/>
  <c r="C84" i="6"/>
  <c r="F83" i="6"/>
  <c r="G83" i="6" s="1"/>
  <c r="H83" i="6" s="1"/>
  <c r="C83" i="6"/>
  <c r="F82" i="6"/>
  <c r="G82" i="6" s="1"/>
  <c r="H82" i="6" s="1"/>
  <c r="C82" i="6"/>
  <c r="F81" i="6"/>
  <c r="G81" i="6" s="1"/>
  <c r="H81" i="6" s="1"/>
  <c r="C81" i="6"/>
  <c r="F80" i="6"/>
  <c r="G80" i="6" s="1"/>
  <c r="H80" i="6" s="1"/>
  <c r="C80" i="6"/>
  <c r="F79" i="6"/>
  <c r="G79" i="6" s="1"/>
  <c r="H79" i="6" s="1"/>
  <c r="C79" i="6"/>
  <c r="F78" i="6"/>
  <c r="G78" i="6" s="1"/>
  <c r="H78" i="6" s="1"/>
  <c r="C78" i="6"/>
  <c r="F77" i="6"/>
  <c r="G77" i="6" s="1"/>
  <c r="H77" i="6" s="1"/>
  <c r="C77" i="6"/>
  <c r="F76" i="6"/>
  <c r="G76" i="6" s="1"/>
  <c r="H76" i="6" s="1"/>
  <c r="C76" i="6"/>
  <c r="F75" i="6"/>
  <c r="G75" i="6" s="1"/>
  <c r="H75" i="6" s="1"/>
  <c r="C75" i="6"/>
  <c r="F74" i="6"/>
  <c r="G74" i="6" s="1"/>
  <c r="H74" i="6" s="1"/>
  <c r="C74" i="6"/>
  <c r="F73" i="6"/>
  <c r="G73" i="6" s="1"/>
  <c r="H73" i="6" s="1"/>
  <c r="C73" i="6"/>
  <c r="F72" i="6"/>
  <c r="G72" i="6" s="1"/>
  <c r="H72" i="6" s="1"/>
  <c r="C72" i="6"/>
  <c r="F71" i="6"/>
  <c r="G71" i="6" s="1"/>
  <c r="H71" i="6" s="1"/>
  <c r="C71" i="6"/>
  <c r="F70" i="6"/>
  <c r="G70" i="6" s="1"/>
  <c r="H70" i="6" s="1"/>
  <c r="C70" i="6"/>
  <c r="F69" i="6"/>
  <c r="G69" i="6" s="1"/>
  <c r="H69" i="6" s="1"/>
  <c r="C69" i="6"/>
  <c r="F68" i="6"/>
  <c r="G68" i="6" s="1"/>
  <c r="H68" i="6" s="1"/>
  <c r="C68" i="6"/>
  <c r="F67" i="6"/>
  <c r="G67" i="6" s="1"/>
  <c r="H67" i="6" s="1"/>
  <c r="C67" i="6"/>
  <c r="F66" i="6"/>
  <c r="G66" i="6" s="1"/>
  <c r="H66" i="6" s="1"/>
  <c r="H91" i="6" s="1"/>
  <c r="C66" i="6"/>
  <c r="K61" i="6"/>
  <c r="D61" i="6"/>
  <c r="K62" i="6" s="1"/>
  <c r="G60" i="6"/>
  <c r="H60" i="6" s="1"/>
  <c r="C60" i="6"/>
  <c r="G59" i="6"/>
  <c r="H59" i="6" s="1"/>
  <c r="C59" i="6"/>
  <c r="G58" i="6"/>
  <c r="H58" i="6" s="1"/>
  <c r="C58" i="6"/>
  <c r="G57" i="6"/>
  <c r="H57" i="6" s="1"/>
  <c r="C57" i="6"/>
  <c r="G56" i="6"/>
  <c r="H56" i="6" s="1"/>
  <c r="C56" i="6"/>
  <c r="C55" i="6"/>
  <c r="C54" i="6"/>
  <c r="C53" i="6"/>
  <c r="G52" i="6"/>
  <c r="H52" i="6" s="1"/>
  <c r="C52" i="6"/>
  <c r="G51" i="6"/>
  <c r="H51" i="6" s="1"/>
  <c r="C51" i="6"/>
  <c r="G50" i="6"/>
  <c r="H50" i="6" s="1"/>
  <c r="C50" i="6"/>
  <c r="H49" i="6"/>
  <c r="G49" i="6"/>
  <c r="C49" i="6"/>
  <c r="G48" i="6"/>
  <c r="H48" i="6" s="1"/>
  <c r="C48" i="6"/>
  <c r="G47" i="6"/>
  <c r="H47" i="6" s="1"/>
  <c r="C47" i="6"/>
  <c r="G46" i="6"/>
  <c r="H46" i="6" s="1"/>
  <c r="C46" i="6"/>
  <c r="H45" i="6"/>
  <c r="G45" i="6"/>
  <c r="C45" i="6"/>
  <c r="G44" i="6"/>
  <c r="H44" i="6" s="1"/>
  <c r="C44" i="6"/>
  <c r="G43" i="6"/>
  <c r="H43" i="6" s="1"/>
  <c r="C43" i="6"/>
  <c r="G42" i="6"/>
  <c r="H42" i="6" s="1"/>
  <c r="C42" i="6"/>
  <c r="H41" i="6"/>
  <c r="G41" i="6"/>
  <c r="C41" i="6"/>
  <c r="G40" i="6"/>
  <c r="H40" i="6" s="1"/>
  <c r="C40" i="6"/>
  <c r="G39" i="6"/>
  <c r="H39" i="6" s="1"/>
  <c r="C39" i="6"/>
  <c r="G38" i="6"/>
  <c r="H38" i="6" s="1"/>
  <c r="C38" i="6"/>
  <c r="H37" i="6"/>
  <c r="G37" i="6"/>
  <c r="C37" i="6"/>
  <c r="G36" i="6"/>
  <c r="H36" i="6" s="1"/>
  <c r="C36" i="6"/>
  <c r="D30" i="6"/>
  <c r="G29" i="6"/>
  <c r="H29" i="6" s="1"/>
  <c r="C29" i="6"/>
  <c r="G28" i="6"/>
  <c r="H28" i="6" s="1"/>
  <c r="C28" i="6"/>
  <c r="G27" i="6"/>
  <c r="H27" i="6" s="1"/>
  <c r="C27" i="6"/>
  <c r="G26" i="6"/>
  <c r="H26" i="6" s="1"/>
  <c r="C26" i="6"/>
  <c r="G25" i="6"/>
  <c r="H25" i="6" s="1"/>
  <c r="C25" i="6"/>
  <c r="G24" i="6"/>
  <c r="H24" i="6" s="1"/>
  <c r="C24" i="6"/>
  <c r="G23" i="6"/>
  <c r="H23" i="6" s="1"/>
  <c r="C23" i="6"/>
  <c r="G22" i="6"/>
  <c r="H22" i="6" s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K153" i="5"/>
  <c r="D153" i="5"/>
  <c r="K154" i="5" s="1"/>
  <c r="F152" i="5"/>
  <c r="G152" i="5" s="1"/>
  <c r="H152" i="5" s="1"/>
  <c r="C152" i="5"/>
  <c r="F151" i="5"/>
  <c r="G151" i="5" s="1"/>
  <c r="H151" i="5" s="1"/>
  <c r="C151" i="5"/>
  <c r="F150" i="5"/>
  <c r="G150" i="5" s="1"/>
  <c r="H150" i="5" s="1"/>
  <c r="C150" i="5"/>
  <c r="F149" i="5"/>
  <c r="G149" i="5" s="1"/>
  <c r="H149" i="5" s="1"/>
  <c r="C149" i="5"/>
  <c r="F148" i="5"/>
  <c r="G148" i="5" s="1"/>
  <c r="H148" i="5" s="1"/>
  <c r="C148" i="5"/>
  <c r="F147" i="5"/>
  <c r="G147" i="5" s="1"/>
  <c r="H147" i="5" s="1"/>
  <c r="C147" i="5"/>
  <c r="F146" i="5"/>
  <c r="G146" i="5" s="1"/>
  <c r="H146" i="5" s="1"/>
  <c r="C146" i="5"/>
  <c r="F145" i="5"/>
  <c r="G145" i="5" s="1"/>
  <c r="H145" i="5" s="1"/>
  <c r="C145" i="5"/>
  <c r="F144" i="5"/>
  <c r="G144" i="5" s="1"/>
  <c r="H144" i="5" s="1"/>
  <c r="C144" i="5"/>
  <c r="F143" i="5"/>
  <c r="G143" i="5" s="1"/>
  <c r="H143" i="5" s="1"/>
  <c r="C143" i="5"/>
  <c r="F142" i="5"/>
  <c r="G142" i="5" s="1"/>
  <c r="H142" i="5" s="1"/>
  <c r="C142" i="5"/>
  <c r="F141" i="5"/>
  <c r="G141" i="5" s="1"/>
  <c r="H141" i="5" s="1"/>
  <c r="C141" i="5"/>
  <c r="F140" i="5"/>
  <c r="G140" i="5" s="1"/>
  <c r="H140" i="5" s="1"/>
  <c r="C140" i="5"/>
  <c r="F139" i="5"/>
  <c r="G139" i="5" s="1"/>
  <c r="H139" i="5" s="1"/>
  <c r="C139" i="5"/>
  <c r="F138" i="5"/>
  <c r="G138" i="5" s="1"/>
  <c r="H138" i="5" s="1"/>
  <c r="C138" i="5"/>
  <c r="F137" i="5"/>
  <c r="G137" i="5" s="1"/>
  <c r="H137" i="5" s="1"/>
  <c r="C137" i="5"/>
  <c r="F136" i="5"/>
  <c r="G136" i="5" s="1"/>
  <c r="H136" i="5" s="1"/>
  <c r="C136" i="5"/>
  <c r="F135" i="5"/>
  <c r="G135" i="5" s="1"/>
  <c r="H135" i="5" s="1"/>
  <c r="C135" i="5"/>
  <c r="F134" i="5"/>
  <c r="G134" i="5" s="1"/>
  <c r="H134" i="5" s="1"/>
  <c r="C134" i="5"/>
  <c r="F133" i="5"/>
  <c r="G133" i="5" s="1"/>
  <c r="H133" i="5" s="1"/>
  <c r="C133" i="5"/>
  <c r="F132" i="5"/>
  <c r="G132" i="5" s="1"/>
  <c r="H132" i="5" s="1"/>
  <c r="C132" i="5"/>
  <c r="F131" i="5"/>
  <c r="G131" i="5" s="1"/>
  <c r="H131" i="5" s="1"/>
  <c r="C131" i="5"/>
  <c r="F130" i="5"/>
  <c r="G130" i="5" s="1"/>
  <c r="H130" i="5" s="1"/>
  <c r="C130" i="5"/>
  <c r="F129" i="5"/>
  <c r="G129" i="5" s="1"/>
  <c r="H129" i="5" s="1"/>
  <c r="C129" i="5"/>
  <c r="F128" i="5"/>
  <c r="G128" i="5" s="1"/>
  <c r="H128" i="5" s="1"/>
  <c r="H153" i="5" s="1"/>
  <c r="C128" i="5"/>
  <c r="K122" i="5"/>
  <c r="D122" i="5"/>
  <c r="K123" i="5" s="1"/>
  <c r="F121" i="5"/>
  <c r="G121" i="5" s="1"/>
  <c r="H121" i="5" s="1"/>
  <c r="C121" i="5"/>
  <c r="F120" i="5"/>
  <c r="G120" i="5" s="1"/>
  <c r="H120" i="5" s="1"/>
  <c r="C120" i="5"/>
  <c r="F119" i="5"/>
  <c r="G119" i="5" s="1"/>
  <c r="H119" i="5" s="1"/>
  <c r="C119" i="5"/>
  <c r="F118" i="5"/>
  <c r="G118" i="5" s="1"/>
  <c r="H118" i="5" s="1"/>
  <c r="C118" i="5"/>
  <c r="F117" i="5"/>
  <c r="G117" i="5" s="1"/>
  <c r="H117" i="5" s="1"/>
  <c r="C117" i="5"/>
  <c r="F116" i="5"/>
  <c r="G116" i="5" s="1"/>
  <c r="H116" i="5" s="1"/>
  <c r="C116" i="5"/>
  <c r="F115" i="5"/>
  <c r="G115" i="5" s="1"/>
  <c r="H115" i="5" s="1"/>
  <c r="C115" i="5"/>
  <c r="F114" i="5"/>
  <c r="G114" i="5" s="1"/>
  <c r="H114" i="5" s="1"/>
  <c r="C114" i="5"/>
  <c r="F113" i="5"/>
  <c r="G113" i="5" s="1"/>
  <c r="H113" i="5" s="1"/>
  <c r="C113" i="5"/>
  <c r="F112" i="5"/>
  <c r="G112" i="5" s="1"/>
  <c r="H112" i="5" s="1"/>
  <c r="C112" i="5"/>
  <c r="F111" i="5"/>
  <c r="G111" i="5" s="1"/>
  <c r="H111" i="5" s="1"/>
  <c r="C111" i="5"/>
  <c r="F110" i="5"/>
  <c r="G110" i="5" s="1"/>
  <c r="H110" i="5" s="1"/>
  <c r="C110" i="5"/>
  <c r="F109" i="5"/>
  <c r="G109" i="5" s="1"/>
  <c r="H109" i="5" s="1"/>
  <c r="C109" i="5"/>
  <c r="F108" i="5"/>
  <c r="G108" i="5" s="1"/>
  <c r="H108" i="5" s="1"/>
  <c r="C108" i="5"/>
  <c r="F107" i="5"/>
  <c r="G107" i="5" s="1"/>
  <c r="H107" i="5" s="1"/>
  <c r="C107" i="5"/>
  <c r="F106" i="5"/>
  <c r="G106" i="5" s="1"/>
  <c r="H106" i="5" s="1"/>
  <c r="C106" i="5"/>
  <c r="F105" i="5"/>
  <c r="G105" i="5" s="1"/>
  <c r="H105" i="5" s="1"/>
  <c r="C105" i="5"/>
  <c r="F104" i="5"/>
  <c r="G104" i="5" s="1"/>
  <c r="H104" i="5" s="1"/>
  <c r="C104" i="5"/>
  <c r="F103" i="5"/>
  <c r="G103" i="5" s="1"/>
  <c r="H103" i="5" s="1"/>
  <c r="C103" i="5"/>
  <c r="F102" i="5"/>
  <c r="G102" i="5" s="1"/>
  <c r="H102" i="5" s="1"/>
  <c r="C102" i="5"/>
  <c r="F101" i="5"/>
  <c r="G101" i="5" s="1"/>
  <c r="H101" i="5" s="1"/>
  <c r="C101" i="5"/>
  <c r="F100" i="5"/>
  <c r="G100" i="5" s="1"/>
  <c r="H100" i="5" s="1"/>
  <c r="C100" i="5"/>
  <c r="F99" i="5"/>
  <c r="G99" i="5" s="1"/>
  <c r="H99" i="5" s="1"/>
  <c r="C99" i="5"/>
  <c r="F98" i="5"/>
  <c r="G98" i="5" s="1"/>
  <c r="H98" i="5" s="1"/>
  <c r="C98" i="5"/>
  <c r="F97" i="5"/>
  <c r="G97" i="5" s="1"/>
  <c r="H97" i="5" s="1"/>
  <c r="H122" i="5" s="1"/>
  <c r="C97" i="5"/>
  <c r="K91" i="5"/>
  <c r="D91" i="5"/>
  <c r="K92" i="5" s="1"/>
  <c r="F90" i="5"/>
  <c r="G90" i="5" s="1"/>
  <c r="H90" i="5" s="1"/>
  <c r="C90" i="5"/>
  <c r="F89" i="5"/>
  <c r="G89" i="5" s="1"/>
  <c r="H89" i="5" s="1"/>
  <c r="C89" i="5"/>
  <c r="F88" i="5"/>
  <c r="G88" i="5" s="1"/>
  <c r="H88" i="5" s="1"/>
  <c r="C88" i="5"/>
  <c r="F87" i="5"/>
  <c r="G87" i="5" s="1"/>
  <c r="H87" i="5" s="1"/>
  <c r="C87" i="5"/>
  <c r="F86" i="5"/>
  <c r="G86" i="5" s="1"/>
  <c r="H86" i="5" s="1"/>
  <c r="C86" i="5"/>
  <c r="F85" i="5"/>
  <c r="G85" i="5" s="1"/>
  <c r="H85" i="5" s="1"/>
  <c r="C85" i="5"/>
  <c r="F84" i="5"/>
  <c r="G84" i="5" s="1"/>
  <c r="H84" i="5" s="1"/>
  <c r="C84" i="5"/>
  <c r="F83" i="5"/>
  <c r="G83" i="5" s="1"/>
  <c r="H83" i="5" s="1"/>
  <c r="C83" i="5"/>
  <c r="F82" i="5"/>
  <c r="G82" i="5" s="1"/>
  <c r="H82" i="5" s="1"/>
  <c r="C82" i="5"/>
  <c r="F81" i="5"/>
  <c r="G81" i="5" s="1"/>
  <c r="H81" i="5" s="1"/>
  <c r="C81" i="5"/>
  <c r="F80" i="5"/>
  <c r="G80" i="5" s="1"/>
  <c r="H80" i="5" s="1"/>
  <c r="C80" i="5"/>
  <c r="F79" i="5"/>
  <c r="G79" i="5" s="1"/>
  <c r="H79" i="5" s="1"/>
  <c r="C79" i="5"/>
  <c r="F78" i="5"/>
  <c r="G78" i="5" s="1"/>
  <c r="H78" i="5" s="1"/>
  <c r="C78" i="5"/>
  <c r="F77" i="5"/>
  <c r="G77" i="5" s="1"/>
  <c r="H77" i="5" s="1"/>
  <c r="C77" i="5"/>
  <c r="F76" i="5"/>
  <c r="G76" i="5" s="1"/>
  <c r="H76" i="5" s="1"/>
  <c r="C76" i="5"/>
  <c r="F75" i="5"/>
  <c r="G75" i="5" s="1"/>
  <c r="H75" i="5" s="1"/>
  <c r="C75" i="5"/>
  <c r="F74" i="5"/>
  <c r="G74" i="5" s="1"/>
  <c r="H74" i="5" s="1"/>
  <c r="C74" i="5"/>
  <c r="F73" i="5"/>
  <c r="G73" i="5" s="1"/>
  <c r="H73" i="5" s="1"/>
  <c r="C73" i="5"/>
  <c r="F72" i="5"/>
  <c r="G72" i="5" s="1"/>
  <c r="H72" i="5" s="1"/>
  <c r="C72" i="5"/>
  <c r="F71" i="5"/>
  <c r="G71" i="5" s="1"/>
  <c r="H71" i="5" s="1"/>
  <c r="C71" i="5"/>
  <c r="F70" i="5"/>
  <c r="G70" i="5" s="1"/>
  <c r="H70" i="5" s="1"/>
  <c r="C70" i="5"/>
  <c r="F69" i="5"/>
  <c r="G69" i="5" s="1"/>
  <c r="H69" i="5" s="1"/>
  <c r="C69" i="5"/>
  <c r="F68" i="5"/>
  <c r="G68" i="5" s="1"/>
  <c r="H68" i="5" s="1"/>
  <c r="C68" i="5"/>
  <c r="F67" i="5"/>
  <c r="G67" i="5" s="1"/>
  <c r="H67" i="5" s="1"/>
  <c r="C67" i="5"/>
  <c r="F66" i="5"/>
  <c r="G66" i="5" s="1"/>
  <c r="H66" i="5" s="1"/>
  <c r="H91" i="5" s="1"/>
  <c r="C66" i="5"/>
  <c r="K61" i="5"/>
  <c r="D61" i="5"/>
  <c r="K62" i="5" s="1"/>
  <c r="G60" i="5"/>
  <c r="H60" i="5" s="1"/>
  <c r="C60" i="5"/>
  <c r="G59" i="5"/>
  <c r="H59" i="5" s="1"/>
  <c r="C59" i="5"/>
  <c r="G58" i="5"/>
  <c r="H58" i="5" s="1"/>
  <c r="C58" i="5"/>
  <c r="G57" i="5"/>
  <c r="H57" i="5" s="1"/>
  <c r="C57" i="5"/>
  <c r="G56" i="5"/>
  <c r="H56" i="5" s="1"/>
  <c r="C56" i="5"/>
  <c r="C55" i="5"/>
  <c r="C54" i="5"/>
  <c r="C53" i="5"/>
  <c r="G52" i="5"/>
  <c r="H52" i="5" s="1"/>
  <c r="C52" i="5"/>
  <c r="G51" i="5"/>
  <c r="H51" i="5" s="1"/>
  <c r="C51" i="5"/>
  <c r="H50" i="5"/>
  <c r="G50" i="5"/>
  <c r="C50" i="5"/>
  <c r="H49" i="5"/>
  <c r="G49" i="5"/>
  <c r="C49" i="5"/>
  <c r="H48" i="5"/>
  <c r="G48" i="5"/>
  <c r="C48" i="5"/>
  <c r="G47" i="5"/>
  <c r="H47" i="5" s="1"/>
  <c r="C47" i="5"/>
  <c r="H46" i="5"/>
  <c r="G46" i="5"/>
  <c r="C46" i="5"/>
  <c r="H45" i="5"/>
  <c r="G45" i="5"/>
  <c r="C45" i="5"/>
  <c r="G44" i="5"/>
  <c r="H44" i="5" s="1"/>
  <c r="C44" i="5"/>
  <c r="G43" i="5"/>
  <c r="H43" i="5" s="1"/>
  <c r="C43" i="5"/>
  <c r="H42" i="5"/>
  <c r="G42" i="5"/>
  <c r="C42" i="5"/>
  <c r="H41" i="5"/>
  <c r="G41" i="5"/>
  <c r="C41" i="5"/>
  <c r="H40" i="5"/>
  <c r="G40" i="5"/>
  <c r="C40" i="5"/>
  <c r="G39" i="5"/>
  <c r="H39" i="5" s="1"/>
  <c r="C39" i="5"/>
  <c r="H38" i="5"/>
  <c r="G38" i="5"/>
  <c r="C38" i="5"/>
  <c r="H37" i="5"/>
  <c r="G37" i="5"/>
  <c r="C37" i="5"/>
  <c r="G36" i="5"/>
  <c r="H36" i="5" s="1"/>
  <c r="C36" i="5"/>
  <c r="K30" i="5"/>
  <c r="D30" i="5"/>
  <c r="K31" i="5" s="1"/>
  <c r="G9" i="5" s="1"/>
  <c r="H9" i="5" s="1"/>
  <c r="F29" i="5"/>
  <c r="G29" i="5" s="1"/>
  <c r="H29" i="5" s="1"/>
  <c r="C29" i="5"/>
  <c r="G28" i="5"/>
  <c r="H28" i="5" s="1"/>
  <c r="F28" i="5"/>
  <c r="C28" i="5"/>
  <c r="F27" i="5"/>
  <c r="G27" i="5" s="1"/>
  <c r="H27" i="5" s="1"/>
  <c r="C27" i="5"/>
  <c r="G26" i="5"/>
  <c r="H26" i="5" s="1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K153" i="4"/>
  <c r="D153" i="4"/>
  <c r="K154" i="4" s="1"/>
  <c r="F152" i="4"/>
  <c r="G152" i="4" s="1"/>
  <c r="H152" i="4" s="1"/>
  <c r="C152" i="4"/>
  <c r="F151" i="4"/>
  <c r="G151" i="4" s="1"/>
  <c r="H151" i="4" s="1"/>
  <c r="C151" i="4"/>
  <c r="F150" i="4"/>
  <c r="G150" i="4" s="1"/>
  <c r="H150" i="4" s="1"/>
  <c r="C150" i="4"/>
  <c r="F149" i="4"/>
  <c r="G149" i="4" s="1"/>
  <c r="H149" i="4" s="1"/>
  <c r="C149" i="4"/>
  <c r="F148" i="4"/>
  <c r="G148" i="4" s="1"/>
  <c r="H148" i="4" s="1"/>
  <c r="C148" i="4"/>
  <c r="F147" i="4"/>
  <c r="G147" i="4" s="1"/>
  <c r="H147" i="4" s="1"/>
  <c r="C147" i="4"/>
  <c r="F146" i="4"/>
  <c r="G146" i="4" s="1"/>
  <c r="H146" i="4" s="1"/>
  <c r="C146" i="4"/>
  <c r="F145" i="4"/>
  <c r="G145" i="4" s="1"/>
  <c r="H145" i="4" s="1"/>
  <c r="C145" i="4"/>
  <c r="F144" i="4"/>
  <c r="G144" i="4" s="1"/>
  <c r="H144" i="4" s="1"/>
  <c r="C144" i="4"/>
  <c r="F143" i="4"/>
  <c r="G143" i="4" s="1"/>
  <c r="H143" i="4" s="1"/>
  <c r="C143" i="4"/>
  <c r="F142" i="4"/>
  <c r="G142" i="4" s="1"/>
  <c r="H142" i="4" s="1"/>
  <c r="C142" i="4"/>
  <c r="F141" i="4"/>
  <c r="G141" i="4" s="1"/>
  <c r="H141" i="4" s="1"/>
  <c r="C141" i="4"/>
  <c r="F140" i="4"/>
  <c r="G140" i="4" s="1"/>
  <c r="H140" i="4" s="1"/>
  <c r="C140" i="4"/>
  <c r="F139" i="4"/>
  <c r="G139" i="4" s="1"/>
  <c r="H139" i="4" s="1"/>
  <c r="C139" i="4"/>
  <c r="F138" i="4"/>
  <c r="G138" i="4" s="1"/>
  <c r="H138" i="4" s="1"/>
  <c r="C138" i="4"/>
  <c r="F137" i="4"/>
  <c r="G137" i="4" s="1"/>
  <c r="H137" i="4" s="1"/>
  <c r="C137" i="4"/>
  <c r="F136" i="4"/>
  <c r="G136" i="4" s="1"/>
  <c r="H136" i="4" s="1"/>
  <c r="C136" i="4"/>
  <c r="F135" i="4"/>
  <c r="G135" i="4" s="1"/>
  <c r="H135" i="4" s="1"/>
  <c r="C135" i="4"/>
  <c r="F134" i="4"/>
  <c r="G134" i="4" s="1"/>
  <c r="H134" i="4" s="1"/>
  <c r="C134" i="4"/>
  <c r="F133" i="4"/>
  <c r="G133" i="4" s="1"/>
  <c r="H133" i="4" s="1"/>
  <c r="C133" i="4"/>
  <c r="F132" i="4"/>
  <c r="G132" i="4" s="1"/>
  <c r="H132" i="4" s="1"/>
  <c r="C132" i="4"/>
  <c r="F131" i="4"/>
  <c r="G131" i="4" s="1"/>
  <c r="H131" i="4" s="1"/>
  <c r="C131" i="4"/>
  <c r="F130" i="4"/>
  <c r="G130" i="4" s="1"/>
  <c r="H130" i="4" s="1"/>
  <c r="C130" i="4"/>
  <c r="F129" i="4"/>
  <c r="G129" i="4" s="1"/>
  <c r="H129" i="4" s="1"/>
  <c r="C129" i="4"/>
  <c r="F128" i="4"/>
  <c r="G128" i="4" s="1"/>
  <c r="H128" i="4" s="1"/>
  <c r="H153" i="4" s="1"/>
  <c r="C128" i="4"/>
  <c r="K122" i="4"/>
  <c r="D122" i="4"/>
  <c r="K123" i="4" s="1"/>
  <c r="F121" i="4"/>
  <c r="G121" i="4" s="1"/>
  <c r="H121" i="4" s="1"/>
  <c r="C121" i="4"/>
  <c r="F120" i="4"/>
  <c r="G120" i="4" s="1"/>
  <c r="H120" i="4" s="1"/>
  <c r="C120" i="4"/>
  <c r="F119" i="4"/>
  <c r="G119" i="4" s="1"/>
  <c r="H119" i="4" s="1"/>
  <c r="C119" i="4"/>
  <c r="F118" i="4"/>
  <c r="G118" i="4" s="1"/>
  <c r="H118" i="4" s="1"/>
  <c r="C118" i="4"/>
  <c r="F117" i="4"/>
  <c r="G117" i="4" s="1"/>
  <c r="H117" i="4" s="1"/>
  <c r="C117" i="4"/>
  <c r="F116" i="4"/>
  <c r="G116" i="4" s="1"/>
  <c r="H116" i="4" s="1"/>
  <c r="C116" i="4"/>
  <c r="F115" i="4"/>
  <c r="G115" i="4" s="1"/>
  <c r="H115" i="4" s="1"/>
  <c r="C115" i="4"/>
  <c r="F114" i="4"/>
  <c r="G114" i="4" s="1"/>
  <c r="H114" i="4" s="1"/>
  <c r="C114" i="4"/>
  <c r="F113" i="4"/>
  <c r="G113" i="4" s="1"/>
  <c r="H113" i="4" s="1"/>
  <c r="C113" i="4"/>
  <c r="F112" i="4"/>
  <c r="G112" i="4" s="1"/>
  <c r="H112" i="4" s="1"/>
  <c r="C112" i="4"/>
  <c r="F111" i="4"/>
  <c r="G111" i="4" s="1"/>
  <c r="H111" i="4" s="1"/>
  <c r="C111" i="4"/>
  <c r="F110" i="4"/>
  <c r="G110" i="4" s="1"/>
  <c r="H110" i="4" s="1"/>
  <c r="C110" i="4"/>
  <c r="F109" i="4"/>
  <c r="G109" i="4" s="1"/>
  <c r="H109" i="4" s="1"/>
  <c r="C109" i="4"/>
  <c r="F108" i="4"/>
  <c r="G108" i="4" s="1"/>
  <c r="H108" i="4" s="1"/>
  <c r="C108" i="4"/>
  <c r="F107" i="4"/>
  <c r="G107" i="4" s="1"/>
  <c r="H107" i="4" s="1"/>
  <c r="C107" i="4"/>
  <c r="F106" i="4"/>
  <c r="G106" i="4" s="1"/>
  <c r="H106" i="4" s="1"/>
  <c r="C106" i="4"/>
  <c r="F105" i="4"/>
  <c r="G105" i="4" s="1"/>
  <c r="H105" i="4" s="1"/>
  <c r="C105" i="4"/>
  <c r="F104" i="4"/>
  <c r="G104" i="4" s="1"/>
  <c r="H104" i="4" s="1"/>
  <c r="C104" i="4"/>
  <c r="F103" i="4"/>
  <c r="G103" i="4" s="1"/>
  <c r="H103" i="4" s="1"/>
  <c r="C103" i="4"/>
  <c r="F102" i="4"/>
  <c r="G102" i="4" s="1"/>
  <c r="H102" i="4" s="1"/>
  <c r="C102" i="4"/>
  <c r="F101" i="4"/>
  <c r="G101" i="4" s="1"/>
  <c r="H101" i="4" s="1"/>
  <c r="C101" i="4"/>
  <c r="F100" i="4"/>
  <c r="G100" i="4" s="1"/>
  <c r="H100" i="4" s="1"/>
  <c r="C100" i="4"/>
  <c r="F99" i="4"/>
  <c r="G99" i="4" s="1"/>
  <c r="H99" i="4" s="1"/>
  <c r="C99" i="4"/>
  <c r="F98" i="4"/>
  <c r="G98" i="4" s="1"/>
  <c r="H98" i="4" s="1"/>
  <c r="H122" i="4" s="1"/>
  <c r="C98" i="4"/>
  <c r="F97" i="4"/>
  <c r="G97" i="4" s="1"/>
  <c r="H97" i="4" s="1"/>
  <c r="C97" i="4"/>
  <c r="K91" i="4"/>
  <c r="D91" i="4"/>
  <c r="K92" i="4" s="1"/>
  <c r="F90" i="4"/>
  <c r="G90" i="4" s="1"/>
  <c r="H90" i="4" s="1"/>
  <c r="C90" i="4"/>
  <c r="F89" i="4"/>
  <c r="G89" i="4" s="1"/>
  <c r="H89" i="4" s="1"/>
  <c r="C89" i="4"/>
  <c r="F88" i="4"/>
  <c r="G88" i="4" s="1"/>
  <c r="H88" i="4" s="1"/>
  <c r="C88" i="4"/>
  <c r="F87" i="4"/>
  <c r="G87" i="4" s="1"/>
  <c r="H87" i="4" s="1"/>
  <c r="C87" i="4"/>
  <c r="F86" i="4"/>
  <c r="G86" i="4" s="1"/>
  <c r="H86" i="4" s="1"/>
  <c r="C86" i="4"/>
  <c r="F85" i="4"/>
  <c r="G85" i="4" s="1"/>
  <c r="H85" i="4" s="1"/>
  <c r="C85" i="4"/>
  <c r="F84" i="4"/>
  <c r="G84" i="4" s="1"/>
  <c r="H84" i="4" s="1"/>
  <c r="C84" i="4"/>
  <c r="F83" i="4"/>
  <c r="G83" i="4" s="1"/>
  <c r="H83" i="4" s="1"/>
  <c r="C83" i="4"/>
  <c r="F82" i="4"/>
  <c r="G82" i="4" s="1"/>
  <c r="H82" i="4" s="1"/>
  <c r="C82" i="4"/>
  <c r="F81" i="4"/>
  <c r="G81" i="4" s="1"/>
  <c r="H81" i="4" s="1"/>
  <c r="C81" i="4"/>
  <c r="F80" i="4"/>
  <c r="G80" i="4" s="1"/>
  <c r="H80" i="4" s="1"/>
  <c r="C80" i="4"/>
  <c r="F79" i="4"/>
  <c r="G79" i="4" s="1"/>
  <c r="H79" i="4" s="1"/>
  <c r="C79" i="4"/>
  <c r="F78" i="4"/>
  <c r="G78" i="4" s="1"/>
  <c r="H78" i="4" s="1"/>
  <c r="C78" i="4"/>
  <c r="F77" i="4"/>
  <c r="G77" i="4" s="1"/>
  <c r="H77" i="4" s="1"/>
  <c r="C77" i="4"/>
  <c r="F76" i="4"/>
  <c r="G76" i="4" s="1"/>
  <c r="H76" i="4" s="1"/>
  <c r="C76" i="4"/>
  <c r="F75" i="4"/>
  <c r="G75" i="4" s="1"/>
  <c r="H75" i="4" s="1"/>
  <c r="C75" i="4"/>
  <c r="F74" i="4"/>
  <c r="G74" i="4" s="1"/>
  <c r="H74" i="4" s="1"/>
  <c r="C74" i="4"/>
  <c r="F73" i="4"/>
  <c r="G73" i="4" s="1"/>
  <c r="H73" i="4" s="1"/>
  <c r="C73" i="4"/>
  <c r="F72" i="4"/>
  <c r="G72" i="4" s="1"/>
  <c r="H72" i="4" s="1"/>
  <c r="C72" i="4"/>
  <c r="F71" i="4"/>
  <c r="G71" i="4" s="1"/>
  <c r="H71" i="4" s="1"/>
  <c r="C71" i="4"/>
  <c r="F70" i="4"/>
  <c r="G70" i="4" s="1"/>
  <c r="H70" i="4" s="1"/>
  <c r="C70" i="4"/>
  <c r="F69" i="4"/>
  <c r="G69" i="4" s="1"/>
  <c r="H69" i="4" s="1"/>
  <c r="C69" i="4"/>
  <c r="F68" i="4"/>
  <c r="G68" i="4" s="1"/>
  <c r="H68" i="4" s="1"/>
  <c r="C68" i="4"/>
  <c r="F67" i="4"/>
  <c r="G67" i="4" s="1"/>
  <c r="H67" i="4" s="1"/>
  <c r="H91" i="4" s="1"/>
  <c r="C67" i="4"/>
  <c r="F66" i="4"/>
  <c r="G66" i="4" s="1"/>
  <c r="H66" i="4" s="1"/>
  <c r="C66" i="4"/>
  <c r="K61" i="4"/>
  <c r="D61" i="4"/>
  <c r="K62" i="4" s="1"/>
  <c r="G60" i="4"/>
  <c r="H60" i="4" s="1"/>
  <c r="C60" i="4"/>
  <c r="G59" i="4"/>
  <c r="H59" i="4" s="1"/>
  <c r="C59" i="4"/>
  <c r="G58" i="4"/>
  <c r="H58" i="4" s="1"/>
  <c r="C58" i="4"/>
  <c r="G57" i="4"/>
  <c r="H57" i="4" s="1"/>
  <c r="C57" i="4"/>
  <c r="G56" i="4"/>
  <c r="H56" i="4" s="1"/>
  <c r="C56" i="4"/>
  <c r="C55" i="4"/>
  <c r="C54" i="4"/>
  <c r="C53" i="4"/>
  <c r="G52" i="4"/>
  <c r="H52" i="4" s="1"/>
  <c r="C52" i="4"/>
  <c r="G51" i="4"/>
  <c r="H51" i="4" s="1"/>
  <c r="C51" i="4"/>
  <c r="G50" i="4"/>
  <c r="H50" i="4" s="1"/>
  <c r="C50" i="4"/>
  <c r="H49" i="4"/>
  <c r="G49" i="4"/>
  <c r="C49" i="4"/>
  <c r="H48" i="4"/>
  <c r="G48" i="4"/>
  <c r="C48" i="4"/>
  <c r="G47" i="4"/>
  <c r="H47" i="4" s="1"/>
  <c r="C47" i="4"/>
  <c r="G46" i="4"/>
  <c r="H46" i="4" s="1"/>
  <c r="C46" i="4"/>
  <c r="H45" i="4"/>
  <c r="G45" i="4"/>
  <c r="C45" i="4"/>
  <c r="G44" i="4"/>
  <c r="H44" i="4" s="1"/>
  <c r="C44" i="4"/>
  <c r="G43" i="4"/>
  <c r="H43" i="4" s="1"/>
  <c r="C43" i="4"/>
  <c r="H42" i="4"/>
  <c r="G42" i="4"/>
  <c r="C42" i="4"/>
  <c r="H41" i="4"/>
  <c r="G41" i="4"/>
  <c r="C41" i="4"/>
  <c r="G40" i="4"/>
  <c r="H40" i="4" s="1"/>
  <c r="C40" i="4"/>
  <c r="G39" i="4"/>
  <c r="H39" i="4" s="1"/>
  <c r="C39" i="4"/>
  <c r="H38" i="4"/>
  <c r="G38" i="4"/>
  <c r="C38" i="4"/>
  <c r="G37" i="4"/>
  <c r="H37" i="4" s="1"/>
  <c r="C37" i="4"/>
  <c r="H36" i="4"/>
  <c r="G36" i="4"/>
  <c r="C36" i="4"/>
  <c r="K30" i="4"/>
  <c r="D30" i="4"/>
  <c r="G29" i="4"/>
  <c r="H29" i="4" s="1"/>
  <c r="C29" i="4"/>
  <c r="G28" i="4"/>
  <c r="H28" i="4" s="1"/>
  <c r="C28" i="4"/>
  <c r="G27" i="4"/>
  <c r="H27" i="4" s="1"/>
  <c r="C27" i="4"/>
  <c r="G26" i="4"/>
  <c r="H26" i="4" s="1"/>
  <c r="C26" i="4"/>
  <c r="G25" i="4"/>
  <c r="H25" i="4" s="1"/>
  <c r="C25" i="4"/>
  <c r="G24" i="4"/>
  <c r="H24" i="4" s="1"/>
  <c r="C24" i="4"/>
  <c r="G23" i="4"/>
  <c r="H23" i="4" s="1"/>
  <c r="C23" i="4"/>
  <c r="G22" i="4"/>
  <c r="H22" i="4" s="1"/>
  <c r="C22" i="4"/>
  <c r="G21" i="4"/>
  <c r="H21" i="4" s="1"/>
  <c r="C21" i="4"/>
  <c r="G20" i="4"/>
  <c r="H20" i="4" s="1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K153" i="3"/>
  <c r="D153" i="3"/>
  <c r="K154" i="3" s="1"/>
  <c r="F152" i="3"/>
  <c r="G152" i="3" s="1"/>
  <c r="H152" i="3" s="1"/>
  <c r="C152" i="3"/>
  <c r="F151" i="3"/>
  <c r="G151" i="3" s="1"/>
  <c r="H151" i="3" s="1"/>
  <c r="C151" i="3"/>
  <c r="F150" i="3"/>
  <c r="G150" i="3" s="1"/>
  <c r="H150" i="3" s="1"/>
  <c r="C150" i="3"/>
  <c r="F149" i="3"/>
  <c r="G149" i="3" s="1"/>
  <c r="H149" i="3" s="1"/>
  <c r="C149" i="3"/>
  <c r="F148" i="3"/>
  <c r="G148" i="3" s="1"/>
  <c r="H148" i="3" s="1"/>
  <c r="C148" i="3"/>
  <c r="F147" i="3"/>
  <c r="G147" i="3" s="1"/>
  <c r="H147" i="3" s="1"/>
  <c r="C147" i="3"/>
  <c r="F146" i="3"/>
  <c r="G146" i="3" s="1"/>
  <c r="H146" i="3" s="1"/>
  <c r="C146" i="3"/>
  <c r="F145" i="3"/>
  <c r="G145" i="3" s="1"/>
  <c r="H145" i="3" s="1"/>
  <c r="C145" i="3"/>
  <c r="F144" i="3"/>
  <c r="G144" i="3" s="1"/>
  <c r="H144" i="3" s="1"/>
  <c r="C144" i="3"/>
  <c r="F143" i="3"/>
  <c r="G143" i="3" s="1"/>
  <c r="H143" i="3" s="1"/>
  <c r="C143" i="3"/>
  <c r="F142" i="3"/>
  <c r="G142" i="3" s="1"/>
  <c r="H142" i="3" s="1"/>
  <c r="C142" i="3"/>
  <c r="F141" i="3"/>
  <c r="G141" i="3" s="1"/>
  <c r="H141" i="3" s="1"/>
  <c r="C141" i="3"/>
  <c r="F140" i="3"/>
  <c r="G140" i="3" s="1"/>
  <c r="H140" i="3" s="1"/>
  <c r="C140" i="3"/>
  <c r="F139" i="3"/>
  <c r="G139" i="3" s="1"/>
  <c r="H139" i="3" s="1"/>
  <c r="C139" i="3"/>
  <c r="F138" i="3"/>
  <c r="G138" i="3" s="1"/>
  <c r="H138" i="3" s="1"/>
  <c r="C138" i="3"/>
  <c r="F137" i="3"/>
  <c r="G137" i="3" s="1"/>
  <c r="H137" i="3" s="1"/>
  <c r="C137" i="3"/>
  <c r="F136" i="3"/>
  <c r="G136" i="3" s="1"/>
  <c r="H136" i="3" s="1"/>
  <c r="C136" i="3"/>
  <c r="F135" i="3"/>
  <c r="G135" i="3" s="1"/>
  <c r="H135" i="3" s="1"/>
  <c r="C135" i="3"/>
  <c r="F134" i="3"/>
  <c r="G134" i="3" s="1"/>
  <c r="H134" i="3" s="1"/>
  <c r="C134" i="3"/>
  <c r="F133" i="3"/>
  <c r="G133" i="3" s="1"/>
  <c r="H133" i="3" s="1"/>
  <c r="C133" i="3"/>
  <c r="F132" i="3"/>
  <c r="G132" i="3" s="1"/>
  <c r="H132" i="3" s="1"/>
  <c r="C132" i="3"/>
  <c r="F131" i="3"/>
  <c r="G131" i="3" s="1"/>
  <c r="H131" i="3" s="1"/>
  <c r="C131" i="3"/>
  <c r="F130" i="3"/>
  <c r="G130" i="3" s="1"/>
  <c r="H130" i="3" s="1"/>
  <c r="C130" i="3"/>
  <c r="F129" i="3"/>
  <c r="G129" i="3" s="1"/>
  <c r="H129" i="3" s="1"/>
  <c r="C129" i="3"/>
  <c r="F128" i="3"/>
  <c r="G128" i="3" s="1"/>
  <c r="H128" i="3" s="1"/>
  <c r="H153" i="3" s="1"/>
  <c r="C128" i="3"/>
  <c r="K122" i="3"/>
  <c r="D122" i="3"/>
  <c r="K123" i="3" s="1"/>
  <c r="F121" i="3"/>
  <c r="G121" i="3" s="1"/>
  <c r="H121" i="3" s="1"/>
  <c r="C121" i="3"/>
  <c r="F120" i="3"/>
  <c r="G120" i="3" s="1"/>
  <c r="H120" i="3" s="1"/>
  <c r="C120" i="3"/>
  <c r="F119" i="3"/>
  <c r="G119" i="3" s="1"/>
  <c r="H119" i="3" s="1"/>
  <c r="C119" i="3"/>
  <c r="F118" i="3"/>
  <c r="G118" i="3" s="1"/>
  <c r="H118" i="3" s="1"/>
  <c r="C118" i="3"/>
  <c r="F117" i="3"/>
  <c r="G117" i="3" s="1"/>
  <c r="H117" i="3" s="1"/>
  <c r="C117" i="3"/>
  <c r="F116" i="3"/>
  <c r="G116" i="3" s="1"/>
  <c r="H116" i="3" s="1"/>
  <c r="C116" i="3"/>
  <c r="F115" i="3"/>
  <c r="G115" i="3" s="1"/>
  <c r="H115" i="3" s="1"/>
  <c r="C115" i="3"/>
  <c r="F114" i="3"/>
  <c r="G114" i="3" s="1"/>
  <c r="H114" i="3" s="1"/>
  <c r="C114" i="3"/>
  <c r="F113" i="3"/>
  <c r="G113" i="3" s="1"/>
  <c r="H113" i="3" s="1"/>
  <c r="C113" i="3"/>
  <c r="F112" i="3"/>
  <c r="G112" i="3" s="1"/>
  <c r="H112" i="3" s="1"/>
  <c r="C112" i="3"/>
  <c r="F111" i="3"/>
  <c r="G111" i="3" s="1"/>
  <c r="H111" i="3" s="1"/>
  <c r="C111" i="3"/>
  <c r="F110" i="3"/>
  <c r="G110" i="3" s="1"/>
  <c r="H110" i="3" s="1"/>
  <c r="C110" i="3"/>
  <c r="F109" i="3"/>
  <c r="G109" i="3" s="1"/>
  <c r="H109" i="3" s="1"/>
  <c r="C109" i="3"/>
  <c r="F108" i="3"/>
  <c r="G108" i="3" s="1"/>
  <c r="H108" i="3" s="1"/>
  <c r="C108" i="3"/>
  <c r="F107" i="3"/>
  <c r="G107" i="3" s="1"/>
  <c r="H107" i="3" s="1"/>
  <c r="C107" i="3"/>
  <c r="F106" i="3"/>
  <c r="G106" i="3" s="1"/>
  <c r="H106" i="3" s="1"/>
  <c r="C106" i="3"/>
  <c r="F105" i="3"/>
  <c r="G105" i="3" s="1"/>
  <c r="H105" i="3" s="1"/>
  <c r="C105" i="3"/>
  <c r="F104" i="3"/>
  <c r="G104" i="3" s="1"/>
  <c r="H104" i="3" s="1"/>
  <c r="C104" i="3"/>
  <c r="F103" i="3"/>
  <c r="G103" i="3" s="1"/>
  <c r="H103" i="3" s="1"/>
  <c r="C103" i="3"/>
  <c r="F102" i="3"/>
  <c r="G102" i="3" s="1"/>
  <c r="H102" i="3" s="1"/>
  <c r="C102" i="3"/>
  <c r="F101" i="3"/>
  <c r="G101" i="3" s="1"/>
  <c r="H101" i="3" s="1"/>
  <c r="C101" i="3"/>
  <c r="F100" i="3"/>
  <c r="G100" i="3" s="1"/>
  <c r="H100" i="3" s="1"/>
  <c r="C100" i="3"/>
  <c r="F99" i="3"/>
  <c r="G99" i="3" s="1"/>
  <c r="H99" i="3" s="1"/>
  <c r="C99" i="3"/>
  <c r="F98" i="3"/>
  <c r="G98" i="3" s="1"/>
  <c r="H98" i="3" s="1"/>
  <c r="C98" i="3"/>
  <c r="F97" i="3"/>
  <c r="G97" i="3" s="1"/>
  <c r="H97" i="3" s="1"/>
  <c r="H122" i="3" s="1"/>
  <c r="C97" i="3"/>
  <c r="K91" i="3"/>
  <c r="D91" i="3"/>
  <c r="K92" i="3" s="1"/>
  <c r="F90" i="3"/>
  <c r="G90" i="3" s="1"/>
  <c r="H90" i="3" s="1"/>
  <c r="C90" i="3"/>
  <c r="F89" i="3"/>
  <c r="G89" i="3" s="1"/>
  <c r="H89" i="3" s="1"/>
  <c r="C89" i="3"/>
  <c r="F88" i="3"/>
  <c r="G88" i="3" s="1"/>
  <c r="H88" i="3" s="1"/>
  <c r="C88" i="3"/>
  <c r="F87" i="3"/>
  <c r="G87" i="3" s="1"/>
  <c r="H87" i="3" s="1"/>
  <c r="C87" i="3"/>
  <c r="F86" i="3"/>
  <c r="G86" i="3" s="1"/>
  <c r="H86" i="3" s="1"/>
  <c r="C86" i="3"/>
  <c r="F85" i="3"/>
  <c r="G85" i="3" s="1"/>
  <c r="H85" i="3" s="1"/>
  <c r="C85" i="3"/>
  <c r="F84" i="3"/>
  <c r="G84" i="3" s="1"/>
  <c r="H84" i="3" s="1"/>
  <c r="C84" i="3"/>
  <c r="F83" i="3"/>
  <c r="G83" i="3" s="1"/>
  <c r="H83" i="3" s="1"/>
  <c r="C83" i="3"/>
  <c r="F82" i="3"/>
  <c r="G82" i="3" s="1"/>
  <c r="H82" i="3" s="1"/>
  <c r="C82" i="3"/>
  <c r="F81" i="3"/>
  <c r="G81" i="3" s="1"/>
  <c r="H81" i="3" s="1"/>
  <c r="C81" i="3"/>
  <c r="F80" i="3"/>
  <c r="G80" i="3" s="1"/>
  <c r="H80" i="3" s="1"/>
  <c r="C80" i="3"/>
  <c r="F79" i="3"/>
  <c r="G79" i="3" s="1"/>
  <c r="H79" i="3" s="1"/>
  <c r="C79" i="3"/>
  <c r="F78" i="3"/>
  <c r="G78" i="3" s="1"/>
  <c r="H78" i="3" s="1"/>
  <c r="C78" i="3"/>
  <c r="F77" i="3"/>
  <c r="G77" i="3" s="1"/>
  <c r="H77" i="3" s="1"/>
  <c r="C77" i="3"/>
  <c r="F76" i="3"/>
  <c r="G76" i="3" s="1"/>
  <c r="H76" i="3" s="1"/>
  <c r="C76" i="3"/>
  <c r="F75" i="3"/>
  <c r="G75" i="3" s="1"/>
  <c r="H75" i="3" s="1"/>
  <c r="C75" i="3"/>
  <c r="F74" i="3"/>
  <c r="G74" i="3" s="1"/>
  <c r="H74" i="3" s="1"/>
  <c r="C74" i="3"/>
  <c r="F73" i="3"/>
  <c r="G73" i="3" s="1"/>
  <c r="H73" i="3" s="1"/>
  <c r="C73" i="3"/>
  <c r="F72" i="3"/>
  <c r="G72" i="3" s="1"/>
  <c r="H72" i="3" s="1"/>
  <c r="C72" i="3"/>
  <c r="F71" i="3"/>
  <c r="G71" i="3" s="1"/>
  <c r="H71" i="3" s="1"/>
  <c r="C71" i="3"/>
  <c r="F70" i="3"/>
  <c r="G70" i="3" s="1"/>
  <c r="H70" i="3" s="1"/>
  <c r="C70" i="3"/>
  <c r="F69" i="3"/>
  <c r="G69" i="3" s="1"/>
  <c r="H69" i="3" s="1"/>
  <c r="C69" i="3"/>
  <c r="F68" i="3"/>
  <c r="G68" i="3" s="1"/>
  <c r="H68" i="3" s="1"/>
  <c r="C68" i="3"/>
  <c r="F67" i="3"/>
  <c r="G67" i="3" s="1"/>
  <c r="H67" i="3" s="1"/>
  <c r="C67" i="3"/>
  <c r="F66" i="3"/>
  <c r="G66" i="3" s="1"/>
  <c r="H66" i="3" s="1"/>
  <c r="H91" i="3" s="1"/>
  <c r="C66" i="3"/>
  <c r="K61" i="3"/>
  <c r="D61" i="3"/>
  <c r="K62" i="3" s="1"/>
  <c r="G60" i="3"/>
  <c r="H60" i="3" s="1"/>
  <c r="C60" i="3"/>
  <c r="G59" i="3"/>
  <c r="H59" i="3" s="1"/>
  <c r="C59" i="3"/>
  <c r="G58" i="3"/>
  <c r="H58" i="3" s="1"/>
  <c r="C58" i="3"/>
  <c r="G57" i="3"/>
  <c r="H57" i="3" s="1"/>
  <c r="C57" i="3"/>
  <c r="G56" i="3"/>
  <c r="H56" i="3" s="1"/>
  <c r="C56" i="3"/>
  <c r="C55" i="3"/>
  <c r="C54" i="3"/>
  <c r="C53" i="3"/>
  <c r="G52" i="3"/>
  <c r="H52" i="3" s="1"/>
  <c r="C52" i="3"/>
  <c r="G51" i="3"/>
  <c r="H51" i="3" s="1"/>
  <c r="C51" i="3"/>
  <c r="H50" i="3"/>
  <c r="G50" i="3"/>
  <c r="C50" i="3"/>
  <c r="H49" i="3"/>
  <c r="G49" i="3"/>
  <c r="C49" i="3"/>
  <c r="G48" i="3"/>
  <c r="H48" i="3" s="1"/>
  <c r="C48" i="3"/>
  <c r="G47" i="3"/>
  <c r="H47" i="3" s="1"/>
  <c r="C47" i="3"/>
  <c r="H46" i="3"/>
  <c r="G46" i="3"/>
  <c r="C46" i="3"/>
  <c r="H45" i="3"/>
  <c r="G45" i="3"/>
  <c r="C45" i="3"/>
  <c r="G44" i="3"/>
  <c r="H44" i="3" s="1"/>
  <c r="C44" i="3"/>
  <c r="G43" i="3"/>
  <c r="H43" i="3" s="1"/>
  <c r="C43" i="3"/>
  <c r="H42" i="3"/>
  <c r="G42" i="3"/>
  <c r="C42" i="3"/>
  <c r="H41" i="3"/>
  <c r="G41" i="3"/>
  <c r="C41" i="3"/>
  <c r="H40" i="3"/>
  <c r="G40" i="3"/>
  <c r="C40" i="3"/>
  <c r="G39" i="3"/>
  <c r="H39" i="3" s="1"/>
  <c r="C39" i="3"/>
  <c r="H38" i="3"/>
  <c r="G38" i="3"/>
  <c r="C38" i="3"/>
  <c r="H37" i="3"/>
  <c r="G37" i="3"/>
  <c r="C37" i="3"/>
  <c r="G36" i="3"/>
  <c r="H36" i="3" s="1"/>
  <c r="C36" i="3"/>
  <c r="K30" i="3"/>
  <c r="D30" i="3"/>
  <c r="K31" i="3" s="1"/>
  <c r="G29" i="3"/>
  <c r="H29" i="3" s="1"/>
  <c r="F29" i="3"/>
  <c r="C29" i="3"/>
  <c r="G28" i="3"/>
  <c r="H28" i="3" s="1"/>
  <c r="F28" i="3"/>
  <c r="C28" i="3"/>
  <c r="F27" i="3"/>
  <c r="G27" i="3" s="1"/>
  <c r="H27" i="3" s="1"/>
  <c r="C27" i="3"/>
  <c r="F26" i="3"/>
  <c r="G26" i="3" s="1"/>
  <c r="H26" i="3" s="1"/>
  <c r="C26" i="3"/>
  <c r="F25" i="3"/>
  <c r="G25" i="3" s="1"/>
  <c r="H25" i="3" s="1"/>
  <c r="C25" i="3"/>
  <c r="F24" i="3"/>
  <c r="G24" i="3" s="1"/>
  <c r="H24" i="3" s="1"/>
  <c r="C24" i="3"/>
  <c r="F23" i="3"/>
  <c r="G23" i="3" s="1"/>
  <c r="H23" i="3" s="1"/>
  <c r="C23" i="3"/>
  <c r="F22" i="3"/>
  <c r="G22" i="3" s="1"/>
  <c r="H22" i="3" s="1"/>
  <c r="C22" i="3"/>
  <c r="F21" i="3"/>
  <c r="G21" i="3" s="1"/>
  <c r="H21" i="3" s="1"/>
  <c r="C21" i="3"/>
  <c r="F20" i="3"/>
  <c r="G20" i="3" s="1"/>
  <c r="H20" i="3" s="1"/>
  <c r="C20" i="3"/>
  <c r="F19" i="3"/>
  <c r="G19" i="3" s="1"/>
  <c r="H19" i="3" s="1"/>
  <c r="C19" i="3"/>
  <c r="F18" i="3"/>
  <c r="G18" i="3" s="1"/>
  <c r="H18" i="3" s="1"/>
  <c r="C18" i="3"/>
  <c r="F17" i="3"/>
  <c r="G17" i="3" s="1"/>
  <c r="H17" i="3" s="1"/>
  <c r="C17" i="3"/>
  <c r="F16" i="3"/>
  <c r="G16" i="3" s="1"/>
  <c r="H16" i="3" s="1"/>
  <c r="C16" i="3"/>
  <c r="F15" i="3"/>
  <c r="G15" i="3" s="1"/>
  <c r="H15" i="3" s="1"/>
  <c r="C15" i="3"/>
  <c r="F14" i="3"/>
  <c r="G14" i="3" s="1"/>
  <c r="H14" i="3" s="1"/>
  <c r="C14" i="3"/>
  <c r="F13" i="3"/>
  <c r="G13" i="3" s="1"/>
  <c r="H13" i="3" s="1"/>
  <c r="C13" i="3"/>
  <c r="F12" i="3"/>
  <c r="G12" i="3" s="1"/>
  <c r="H12" i="3" s="1"/>
  <c r="C12" i="3"/>
  <c r="F11" i="3"/>
  <c r="G11" i="3" s="1"/>
  <c r="H11" i="3" s="1"/>
  <c r="C11" i="3"/>
  <c r="F10" i="3"/>
  <c r="G10" i="3" s="1"/>
  <c r="H10" i="3" s="1"/>
  <c r="C10" i="3"/>
  <c r="F9" i="3"/>
  <c r="G9" i="3" s="1"/>
  <c r="H9" i="3" s="1"/>
  <c r="C9" i="3"/>
  <c r="F8" i="3"/>
  <c r="G8" i="3" s="1"/>
  <c r="H8" i="3" s="1"/>
  <c r="C8" i="3"/>
  <c r="F7" i="3"/>
  <c r="G7" i="3" s="1"/>
  <c r="H7" i="3" s="1"/>
  <c r="C7" i="3"/>
  <c r="F6" i="3"/>
  <c r="G6" i="3" s="1"/>
  <c r="H6" i="3" s="1"/>
  <c r="C6" i="3"/>
  <c r="F5" i="3"/>
  <c r="G5" i="3" s="1"/>
  <c r="C5" i="3"/>
  <c r="F6" i="2"/>
  <c r="F5" i="2"/>
  <c r="K153" i="2"/>
  <c r="D153" i="2"/>
  <c r="K154" i="2" s="1"/>
  <c r="F152" i="2"/>
  <c r="G152" i="2" s="1"/>
  <c r="H152" i="2" s="1"/>
  <c r="C152" i="2"/>
  <c r="F151" i="2"/>
  <c r="G151" i="2" s="1"/>
  <c r="H151" i="2" s="1"/>
  <c r="C151" i="2"/>
  <c r="F150" i="2"/>
  <c r="G150" i="2" s="1"/>
  <c r="H150" i="2" s="1"/>
  <c r="C150" i="2"/>
  <c r="F149" i="2"/>
  <c r="G149" i="2" s="1"/>
  <c r="H149" i="2" s="1"/>
  <c r="C149" i="2"/>
  <c r="F148" i="2"/>
  <c r="G148" i="2" s="1"/>
  <c r="H148" i="2" s="1"/>
  <c r="C148" i="2"/>
  <c r="F147" i="2"/>
  <c r="G147" i="2" s="1"/>
  <c r="H147" i="2" s="1"/>
  <c r="C147" i="2"/>
  <c r="F146" i="2"/>
  <c r="G146" i="2" s="1"/>
  <c r="H146" i="2" s="1"/>
  <c r="C146" i="2"/>
  <c r="F145" i="2"/>
  <c r="G145" i="2" s="1"/>
  <c r="H145" i="2" s="1"/>
  <c r="C145" i="2"/>
  <c r="F144" i="2"/>
  <c r="G144" i="2" s="1"/>
  <c r="H144" i="2" s="1"/>
  <c r="C144" i="2"/>
  <c r="F143" i="2"/>
  <c r="G143" i="2" s="1"/>
  <c r="H143" i="2" s="1"/>
  <c r="C143" i="2"/>
  <c r="F142" i="2"/>
  <c r="G142" i="2" s="1"/>
  <c r="H142" i="2" s="1"/>
  <c r="C142" i="2"/>
  <c r="F141" i="2"/>
  <c r="G141" i="2" s="1"/>
  <c r="H141" i="2" s="1"/>
  <c r="C141" i="2"/>
  <c r="F140" i="2"/>
  <c r="G140" i="2" s="1"/>
  <c r="H140" i="2" s="1"/>
  <c r="C140" i="2"/>
  <c r="F139" i="2"/>
  <c r="G139" i="2" s="1"/>
  <c r="H139" i="2" s="1"/>
  <c r="C139" i="2"/>
  <c r="F138" i="2"/>
  <c r="G138" i="2" s="1"/>
  <c r="H138" i="2" s="1"/>
  <c r="C138" i="2"/>
  <c r="F137" i="2"/>
  <c r="G137" i="2" s="1"/>
  <c r="H137" i="2" s="1"/>
  <c r="C137" i="2"/>
  <c r="F136" i="2"/>
  <c r="G136" i="2" s="1"/>
  <c r="H136" i="2" s="1"/>
  <c r="C136" i="2"/>
  <c r="F135" i="2"/>
  <c r="G135" i="2" s="1"/>
  <c r="H135" i="2" s="1"/>
  <c r="C135" i="2"/>
  <c r="F134" i="2"/>
  <c r="G134" i="2" s="1"/>
  <c r="H134" i="2" s="1"/>
  <c r="C134" i="2"/>
  <c r="F133" i="2"/>
  <c r="G133" i="2" s="1"/>
  <c r="H133" i="2" s="1"/>
  <c r="C133" i="2"/>
  <c r="F132" i="2"/>
  <c r="G132" i="2" s="1"/>
  <c r="H132" i="2" s="1"/>
  <c r="C132" i="2"/>
  <c r="F131" i="2"/>
  <c r="G131" i="2" s="1"/>
  <c r="H131" i="2" s="1"/>
  <c r="C131" i="2"/>
  <c r="F130" i="2"/>
  <c r="G130" i="2" s="1"/>
  <c r="H130" i="2" s="1"/>
  <c r="C130" i="2"/>
  <c r="F129" i="2"/>
  <c r="G129" i="2" s="1"/>
  <c r="H129" i="2" s="1"/>
  <c r="C129" i="2"/>
  <c r="F128" i="2"/>
  <c r="G128" i="2" s="1"/>
  <c r="H128" i="2" s="1"/>
  <c r="C128" i="2"/>
  <c r="K122" i="2"/>
  <c r="D122" i="2"/>
  <c r="K123" i="2" s="1"/>
  <c r="F121" i="2"/>
  <c r="G121" i="2" s="1"/>
  <c r="H121" i="2" s="1"/>
  <c r="C121" i="2"/>
  <c r="F120" i="2"/>
  <c r="G120" i="2" s="1"/>
  <c r="H120" i="2" s="1"/>
  <c r="C120" i="2"/>
  <c r="F119" i="2"/>
  <c r="G119" i="2" s="1"/>
  <c r="H119" i="2" s="1"/>
  <c r="C119" i="2"/>
  <c r="F118" i="2"/>
  <c r="G118" i="2" s="1"/>
  <c r="H118" i="2" s="1"/>
  <c r="C118" i="2"/>
  <c r="F117" i="2"/>
  <c r="G117" i="2" s="1"/>
  <c r="H117" i="2" s="1"/>
  <c r="C117" i="2"/>
  <c r="F116" i="2"/>
  <c r="G116" i="2" s="1"/>
  <c r="H116" i="2" s="1"/>
  <c r="C116" i="2"/>
  <c r="F115" i="2"/>
  <c r="G115" i="2" s="1"/>
  <c r="H115" i="2" s="1"/>
  <c r="C115" i="2"/>
  <c r="F114" i="2"/>
  <c r="G114" i="2" s="1"/>
  <c r="H114" i="2" s="1"/>
  <c r="C114" i="2"/>
  <c r="F113" i="2"/>
  <c r="G113" i="2" s="1"/>
  <c r="H113" i="2" s="1"/>
  <c r="C113" i="2"/>
  <c r="F112" i="2"/>
  <c r="G112" i="2" s="1"/>
  <c r="H112" i="2" s="1"/>
  <c r="C112" i="2"/>
  <c r="F111" i="2"/>
  <c r="G111" i="2" s="1"/>
  <c r="H111" i="2" s="1"/>
  <c r="C111" i="2"/>
  <c r="F110" i="2"/>
  <c r="G110" i="2" s="1"/>
  <c r="H110" i="2" s="1"/>
  <c r="C110" i="2"/>
  <c r="F109" i="2"/>
  <c r="G109" i="2" s="1"/>
  <c r="H109" i="2" s="1"/>
  <c r="C109" i="2"/>
  <c r="F108" i="2"/>
  <c r="G108" i="2" s="1"/>
  <c r="H108" i="2" s="1"/>
  <c r="C108" i="2"/>
  <c r="F107" i="2"/>
  <c r="G107" i="2" s="1"/>
  <c r="H107" i="2" s="1"/>
  <c r="C107" i="2"/>
  <c r="F106" i="2"/>
  <c r="G106" i="2" s="1"/>
  <c r="H106" i="2" s="1"/>
  <c r="C106" i="2"/>
  <c r="F105" i="2"/>
  <c r="G105" i="2" s="1"/>
  <c r="H105" i="2" s="1"/>
  <c r="C105" i="2"/>
  <c r="F104" i="2"/>
  <c r="G104" i="2" s="1"/>
  <c r="H104" i="2" s="1"/>
  <c r="C104" i="2"/>
  <c r="F103" i="2"/>
  <c r="G103" i="2" s="1"/>
  <c r="H103" i="2" s="1"/>
  <c r="C103" i="2"/>
  <c r="F102" i="2"/>
  <c r="G102" i="2" s="1"/>
  <c r="H102" i="2" s="1"/>
  <c r="C102" i="2"/>
  <c r="F101" i="2"/>
  <c r="G101" i="2" s="1"/>
  <c r="H101" i="2" s="1"/>
  <c r="C101" i="2"/>
  <c r="F100" i="2"/>
  <c r="G100" i="2" s="1"/>
  <c r="H100" i="2" s="1"/>
  <c r="C100" i="2"/>
  <c r="F99" i="2"/>
  <c r="G99" i="2" s="1"/>
  <c r="H99" i="2" s="1"/>
  <c r="C99" i="2"/>
  <c r="F98" i="2"/>
  <c r="G98" i="2" s="1"/>
  <c r="H98" i="2" s="1"/>
  <c r="C98" i="2"/>
  <c r="F97" i="2"/>
  <c r="G97" i="2" s="1"/>
  <c r="H97" i="2" s="1"/>
  <c r="C97" i="2"/>
  <c r="K91" i="2"/>
  <c r="D91" i="2"/>
  <c r="K92" i="2" s="1"/>
  <c r="F90" i="2"/>
  <c r="G90" i="2" s="1"/>
  <c r="H90" i="2" s="1"/>
  <c r="C90" i="2"/>
  <c r="F89" i="2"/>
  <c r="G89" i="2" s="1"/>
  <c r="H89" i="2" s="1"/>
  <c r="C89" i="2"/>
  <c r="F88" i="2"/>
  <c r="G88" i="2" s="1"/>
  <c r="H88" i="2" s="1"/>
  <c r="C88" i="2"/>
  <c r="F87" i="2"/>
  <c r="G87" i="2" s="1"/>
  <c r="H87" i="2" s="1"/>
  <c r="C87" i="2"/>
  <c r="F86" i="2"/>
  <c r="G86" i="2" s="1"/>
  <c r="H86" i="2" s="1"/>
  <c r="C86" i="2"/>
  <c r="F85" i="2"/>
  <c r="G85" i="2" s="1"/>
  <c r="H85" i="2" s="1"/>
  <c r="C85" i="2"/>
  <c r="F84" i="2"/>
  <c r="G84" i="2" s="1"/>
  <c r="H84" i="2" s="1"/>
  <c r="C84" i="2"/>
  <c r="F83" i="2"/>
  <c r="G83" i="2" s="1"/>
  <c r="H83" i="2" s="1"/>
  <c r="C83" i="2"/>
  <c r="F82" i="2"/>
  <c r="G82" i="2" s="1"/>
  <c r="H82" i="2" s="1"/>
  <c r="C82" i="2"/>
  <c r="F81" i="2"/>
  <c r="G81" i="2" s="1"/>
  <c r="H81" i="2" s="1"/>
  <c r="C81" i="2"/>
  <c r="F80" i="2"/>
  <c r="G80" i="2" s="1"/>
  <c r="H80" i="2" s="1"/>
  <c r="C80" i="2"/>
  <c r="F79" i="2"/>
  <c r="G79" i="2" s="1"/>
  <c r="H79" i="2" s="1"/>
  <c r="C79" i="2"/>
  <c r="F78" i="2"/>
  <c r="G78" i="2" s="1"/>
  <c r="H78" i="2" s="1"/>
  <c r="C78" i="2"/>
  <c r="F77" i="2"/>
  <c r="G77" i="2" s="1"/>
  <c r="H77" i="2" s="1"/>
  <c r="C77" i="2"/>
  <c r="F76" i="2"/>
  <c r="G76" i="2" s="1"/>
  <c r="H76" i="2" s="1"/>
  <c r="C76" i="2"/>
  <c r="F75" i="2"/>
  <c r="G75" i="2" s="1"/>
  <c r="H75" i="2" s="1"/>
  <c r="C75" i="2"/>
  <c r="F74" i="2"/>
  <c r="G74" i="2" s="1"/>
  <c r="H74" i="2" s="1"/>
  <c r="C74" i="2"/>
  <c r="F73" i="2"/>
  <c r="G73" i="2" s="1"/>
  <c r="H73" i="2" s="1"/>
  <c r="C73" i="2"/>
  <c r="F72" i="2"/>
  <c r="G72" i="2" s="1"/>
  <c r="H72" i="2" s="1"/>
  <c r="C72" i="2"/>
  <c r="F71" i="2"/>
  <c r="G71" i="2" s="1"/>
  <c r="H71" i="2" s="1"/>
  <c r="C71" i="2"/>
  <c r="F70" i="2"/>
  <c r="G70" i="2" s="1"/>
  <c r="H70" i="2" s="1"/>
  <c r="C70" i="2"/>
  <c r="F69" i="2"/>
  <c r="G69" i="2" s="1"/>
  <c r="H69" i="2" s="1"/>
  <c r="C69" i="2"/>
  <c r="F68" i="2"/>
  <c r="G68" i="2" s="1"/>
  <c r="H68" i="2" s="1"/>
  <c r="C68" i="2"/>
  <c r="F67" i="2"/>
  <c r="G67" i="2" s="1"/>
  <c r="H67" i="2" s="1"/>
  <c r="C67" i="2"/>
  <c r="F66" i="2"/>
  <c r="G66" i="2" s="1"/>
  <c r="H66" i="2" s="1"/>
  <c r="H91" i="2" s="1"/>
  <c r="C66" i="2"/>
  <c r="D61" i="2"/>
  <c r="G60" i="2"/>
  <c r="H60" i="2" s="1"/>
  <c r="C60" i="2"/>
  <c r="G59" i="2"/>
  <c r="H59" i="2" s="1"/>
  <c r="C59" i="2"/>
  <c r="G58" i="2"/>
  <c r="H58" i="2" s="1"/>
  <c r="C58" i="2"/>
  <c r="G57" i="2"/>
  <c r="H57" i="2" s="1"/>
  <c r="C57" i="2"/>
  <c r="G56" i="2"/>
  <c r="H56" i="2" s="1"/>
  <c r="C56" i="2"/>
  <c r="C55" i="2"/>
  <c r="C54" i="2"/>
  <c r="C53" i="2"/>
  <c r="G52" i="2"/>
  <c r="H52" i="2" s="1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K30" i="2"/>
  <c r="D30" i="2"/>
  <c r="G29" i="2"/>
  <c r="H29" i="2" s="1"/>
  <c r="F29" i="2"/>
  <c r="C29" i="2"/>
  <c r="G28" i="2"/>
  <c r="H28" i="2" s="1"/>
  <c r="F28" i="2"/>
  <c r="C28" i="2"/>
  <c r="G27" i="2"/>
  <c r="H27" i="2" s="1"/>
  <c r="F27" i="2"/>
  <c r="C27" i="2"/>
  <c r="G26" i="2"/>
  <c r="H26" i="2" s="1"/>
  <c r="F26" i="2"/>
  <c r="C26" i="2"/>
  <c r="G25" i="2"/>
  <c r="H25" i="2" s="1"/>
  <c r="F25" i="2"/>
  <c r="C25" i="2"/>
  <c r="G24" i="2"/>
  <c r="H24" i="2" s="1"/>
  <c r="F24" i="2"/>
  <c r="C24" i="2"/>
  <c r="G23" i="2"/>
  <c r="H23" i="2" s="1"/>
  <c r="F23" i="2"/>
  <c r="C23" i="2"/>
  <c r="G22" i="2"/>
  <c r="H22" i="2" s="1"/>
  <c r="F22" i="2"/>
  <c r="C22" i="2"/>
  <c r="G21" i="2"/>
  <c r="H21" i="2" s="1"/>
  <c r="F21" i="2"/>
  <c r="C21" i="2"/>
  <c r="G20" i="2"/>
  <c r="H20" i="2" s="1"/>
  <c r="F20" i="2"/>
  <c r="C20" i="2"/>
  <c r="G19" i="2"/>
  <c r="H19" i="2" s="1"/>
  <c r="F19" i="2"/>
  <c r="C19" i="2"/>
  <c r="G18" i="2"/>
  <c r="H18" i="2" s="1"/>
  <c r="F18" i="2"/>
  <c r="C18" i="2"/>
  <c r="G17" i="2"/>
  <c r="H17" i="2" s="1"/>
  <c r="F17" i="2"/>
  <c r="C17" i="2"/>
  <c r="G16" i="2"/>
  <c r="H16" i="2" s="1"/>
  <c r="F16" i="2"/>
  <c r="C16" i="2"/>
  <c r="F15" i="2"/>
  <c r="C15" i="2"/>
  <c r="F14" i="2"/>
  <c r="C14" i="2"/>
  <c r="F13" i="2"/>
  <c r="C13" i="2"/>
  <c r="F12" i="2"/>
  <c r="C12" i="2"/>
  <c r="F11" i="2"/>
  <c r="C11" i="2"/>
  <c r="F10" i="2"/>
  <c r="C10" i="2"/>
  <c r="F9" i="2"/>
  <c r="C9" i="2"/>
  <c r="F8" i="2"/>
  <c r="C8" i="2"/>
  <c r="F7" i="2"/>
  <c r="C7" i="2"/>
  <c r="C6" i="2"/>
  <c r="C5" i="2"/>
  <c r="G151" i="1"/>
  <c r="G150" i="1"/>
  <c r="G149" i="1"/>
  <c r="G148" i="1"/>
  <c r="G147" i="1"/>
  <c r="G146" i="1"/>
  <c r="G145" i="1"/>
  <c r="G144" i="1"/>
  <c r="G143" i="1"/>
  <c r="G142" i="1"/>
  <c r="G141" i="1"/>
  <c r="G140" i="1"/>
  <c r="H140" i="1" s="1"/>
  <c r="G139" i="1"/>
  <c r="G138" i="1"/>
  <c r="G137" i="1"/>
  <c r="G136" i="1"/>
  <c r="H136" i="1" s="1"/>
  <c r="G135" i="1"/>
  <c r="G134" i="1"/>
  <c r="G133" i="1"/>
  <c r="G132" i="1"/>
  <c r="H132" i="1" s="1"/>
  <c r="G131" i="1"/>
  <c r="G130" i="1"/>
  <c r="G129" i="1"/>
  <c r="G128" i="1"/>
  <c r="H128" i="1" s="1"/>
  <c r="G152" i="1"/>
  <c r="K153" i="1"/>
  <c r="D153" i="1"/>
  <c r="K154" i="1" s="1"/>
  <c r="F152" i="1"/>
  <c r="H152" i="1" s="1"/>
  <c r="C152" i="1"/>
  <c r="F151" i="1"/>
  <c r="H151" i="1" s="1"/>
  <c r="C151" i="1"/>
  <c r="F150" i="1"/>
  <c r="H150" i="1" s="1"/>
  <c r="C150" i="1"/>
  <c r="F149" i="1"/>
  <c r="C149" i="1"/>
  <c r="F148" i="1"/>
  <c r="H148" i="1" s="1"/>
  <c r="C148" i="1"/>
  <c r="F147" i="1"/>
  <c r="H147" i="1" s="1"/>
  <c r="C147" i="1"/>
  <c r="F146" i="1"/>
  <c r="H146" i="1" s="1"/>
  <c r="C146" i="1"/>
  <c r="F145" i="1"/>
  <c r="C145" i="1"/>
  <c r="F144" i="1"/>
  <c r="H144" i="1" s="1"/>
  <c r="C144" i="1"/>
  <c r="F143" i="1"/>
  <c r="H143" i="1" s="1"/>
  <c r="C143" i="1"/>
  <c r="H142" i="1"/>
  <c r="F142" i="1"/>
  <c r="C142" i="1"/>
  <c r="H141" i="1"/>
  <c r="F141" i="1"/>
  <c r="C141" i="1"/>
  <c r="F140" i="1"/>
  <c r="C140" i="1"/>
  <c r="H139" i="1"/>
  <c r="F139" i="1"/>
  <c r="C139" i="1"/>
  <c r="H138" i="1"/>
  <c r="F138" i="1"/>
  <c r="C138" i="1"/>
  <c r="H137" i="1"/>
  <c r="F137" i="1"/>
  <c r="C137" i="1"/>
  <c r="F136" i="1"/>
  <c r="C136" i="1"/>
  <c r="H135" i="1"/>
  <c r="F135" i="1"/>
  <c r="C135" i="1"/>
  <c r="H134" i="1"/>
  <c r="F134" i="1"/>
  <c r="C134" i="1"/>
  <c r="H133" i="1"/>
  <c r="F133" i="1"/>
  <c r="C133" i="1"/>
  <c r="F132" i="1"/>
  <c r="C132" i="1"/>
  <c r="H131" i="1"/>
  <c r="F131" i="1"/>
  <c r="C131" i="1"/>
  <c r="H130" i="1"/>
  <c r="F130" i="1"/>
  <c r="C130" i="1"/>
  <c r="H129" i="1"/>
  <c r="F129" i="1"/>
  <c r="C129" i="1"/>
  <c r="F128" i="1"/>
  <c r="C128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121" i="1"/>
  <c r="K122" i="1"/>
  <c r="D122" i="1"/>
  <c r="K123" i="1" s="1"/>
  <c r="F121" i="1"/>
  <c r="C121" i="1"/>
  <c r="F120" i="1"/>
  <c r="H120" i="1" s="1"/>
  <c r="C120" i="1"/>
  <c r="F119" i="1"/>
  <c r="H119" i="1" s="1"/>
  <c r="C119" i="1"/>
  <c r="F118" i="1"/>
  <c r="C118" i="1"/>
  <c r="F117" i="1"/>
  <c r="H117" i="1" s="1"/>
  <c r="C117" i="1"/>
  <c r="F116" i="1"/>
  <c r="H116" i="1" s="1"/>
  <c r="C116" i="1"/>
  <c r="F115" i="1"/>
  <c r="H115" i="1" s="1"/>
  <c r="C115" i="1"/>
  <c r="F114" i="1"/>
  <c r="C114" i="1"/>
  <c r="F113" i="1"/>
  <c r="H113" i="1" s="1"/>
  <c r="C113" i="1"/>
  <c r="F112" i="1"/>
  <c r="H112" i="1" s="1"/>
  <c r="C112" i="1"/>
  <c r="F111" i="1"/>
  <c r="H111" i="1" s="1"/>
  <c r="C111" i="1"/>
  <c r="F110" i="1"/>
  <c r="C110" i="1"/>
  <c r="F109" i="1"/>
  <c r="H109" i="1" s="1"/>
  <c r="C109" i="1"/>
  <c r="F108" i="1"/>
  <c r="H108" i="1" s="1"/>
  <c r="C108" i="1"/>
  <c r="F107" i="1"/>
  <c r="H107" i="1" s="1"/>
  <c r="C107" i="1"/>
  <c r="F106" i="1"/>
  <c r="C106" i="1"/>
  <c r="F105" i="1"/>
  <c r="H105" i="1" s="1"/>
  <c r="C105" i="1"/>
  <c r="F104" i="1"/>
  <c r="H104" i="1" s="1"/>
  <c r="C104" i="1"/>
  <c r="F103" i="1"/>
  <c r="H103" i="1" s="1"/>
  <c r="C103" i="1"/>
  <c r="F102" i="1"/>
  <c r="C102" i="1"/>
  <c r="F101" i="1"/>
  <c r="H101" i="1" s="1"/>
  <c r="C101" i="1"/>
  <c r="F100" i="1"/>
  <c r="H100" i="1" s="1"/>
  <c r="C100" i="1"/>
  <c r="F99" i="1"/>
  <c r="H99" i="1" s="1"/>
  <c r="C99" i="1"/>
  <c r="F98" i="1"/>
  <c r="C98" i="1"/>
  <c r="F97" i="1"/>
  <c r="H97" i="1" s="1"/>
  <c r="C97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90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F66" i="1"/>
  <c r="F67" i="1"/>
  <c r="H67" i="1" s="1"/>
  <c r="K91" i="1"/>
  <c r="D91" i="1"/>
  <c r="K92" i="1" s="1"/>
  <c r="F90" i="1"/>
  <c r="F89" i="1"/>
  <c r="H89" i="1" s="1"/>
  <c r="F88" i="1"/>
  <c r="H88" i="1" s="1"/>
  <c r="F87" i="1"/>
  <c r="H87" i="1" s="1"/>
  <c r="F86" i="1"/>
  <c r="F85" i="1"/>
  <c r="H85" i="1" s="1"/>
  <c r="F84" i="1"/>
  <c r="H84" i="1" s="1"/>
  <c r="F83" i="1"/>
  <c r="H83" i="1" s="1"/>
  <c r="F82" i="1"/>
  <c r="F81" i="1"/>
  <c r="H81" i="1" s="1"/>
  <c r="F80" i="1"/>
  <c r="H80" i="1" s="1"/>
  <c r="F79" i="1"/>
  <c r="H79" i="1" s="1"/>
  <c r="F78" i="1"/>
  <c r="F77" i="1"/>
  <c r="H77" i="1" s="1"/>
  <c r="F76" i="1"/>
  <c r="H76" i="1" s="1"/>
  <c r="F75" i="1"/>
  <c r="H75" i="1" s="1"/>
  <c r="F74" i="1"/>
  <c r="F73" i="1"/>
  <c r="H73" i="1" s="1"/>
  <c r="F72" i="1"/>
  <c r="H72" i="1" s="1"/>
  <c r="F71" i="1"/>
  <c r="H71" i="1" s="1"/>
  <c r="F70" i="1"/>
  <c r="F69" i="1"/>
  <c r="H69" i="1" s="1"/>
  <c r="F68" i="1"/>
  <c r="H68" i="1" s="1"/>
  <c r="H61" i="9" l="1"/>
  <c r="H38" i="7"/>
  <c r="G25" i="5"/>
  <c r="H25" i="5" s="1"/>
  <c r="G10" i="5"/>
  <c r="H10" i="5" s="1"/>
  <c r="G22" i="5"/>
  <c r="H22" i="5" s="1"/>
  <c r="G24" i="5"/>
  <c r="H24" i="5" s="1"/>
  <c r="G21" i="5"/>
  <c r="H21" i="5" s="1"/>
  <c r="G5" i="5"/>
  <c r="H5" i="5" s="1"/>
  <c r="G18" i="5"/>
  <c r="H18" i="5" s="1"/>
  <c r="G20" i="5"/>
  <c r="H20" i="5" s="1"/>
  <c r="G23" i="5"/>
  <c r="H23" i="5" s="1"/>
  <c r="G6" i="5"/>
  <c r="H6" i="5" s="1"/>
  <c r="G17" i="5"/>
  <c r="H17" i="5" s="1"/>
  <c r="G14" i="5"/>
  <c r="H14" i="5" s="1"/>
  <c r="G16" i="5"/>
  <c r="H16" i="5" s="1"/>
  <c r="G19" i="5"/>
  <c r="H19" i="5" s="1"/>
  <c r="G8" i="5"/>
  <c r="H8" i="5" s="1"/>
  <c r="G13" i="5"/>
  <c r="H13" i="5" s="1"/>
  <c r="G12" i="5"/>
  <c r="H12" i="5" s="1"/>
  <c r="G15" i="5"/>
  <c r="H15" i="5" s="1"/>
  <c r="G7" i="5"/>
  <c r="H7" i="5" s="1"/>
  <c r="G11" i="5"/>
  <c r="H11" i="5" s="1"/>
  <c r="K31" i="4"/>
  <c r="G7" i="4" s="1"/>
  <c r="H7" i="4" s="1"/>
  <c r="G15" i="4"/>
  <c r="H15" i="4" s="1"/>
  <c r="G17" i="4"/>
  <c r="H17" i="4" s="1"/>
  <c r="H61" i="4"/>
  <c r="K31" i="2"/>
  <c r="H5" i="3"/>
  <c r="H30" i="3" s="1"/>
  <c r="H30" i="32"/>
  <c r="H61" i="32"/>
  <c r="H91" i="32"/>
  <c r="H122" i="32"/>
  <c r="H153" i="32"/>
  <c r="H61" i="31"/>
  <c r="H30" i="31"/>
  <c r="H30" i="30"/>
  <c r="H30" i="29"/>
  <c r="H61" i="29"/>
  <c r="H30" i="28"/>
  <c r="H153" i="27"/>
  <c r="H30" i="27"/>
  <c r="H61" i="27"/>
  <c r="H91" i="27"/>
  <c r="H61" i="26"/>
  <c r="H61" i="25"/>
  <c r="H30" i="25"/>
  <c r="H61" i="24"/>
  <c r="H30" i="23"/>
  <c r="H91" i="23"/>
  <c r="H61" i="23"/>
  <c r="H153" i="23"/>
  <c r="H30" i="22"/>
  <c r="H61" i="22"/>
  <c r="H61" i="21"/>
  <c r="H30" i="21"/>
  <c r="H91" i="21"/>
  <c r="H122" i="21"/>
  <c r="H153" i="21"/>
  <c r="H30" i="20"/>
  <c r="H61" i="20"/>
  <c r="H30" i="17"/>
  <c r="H61" i="17"/>
  <c r="H91" i="16"/>
  <c r="H30" i="16"/>
  <c r="H153" i="16"/>
  <c r="H30" i="15"/>
  <c r="H61" i="15"/>
  <c r="H61" i="14"/>
  <c r="H30" i="14"/>
  <c r="H30" i="13"/>
  <c r="H61" i="13"/>
  <c r="H30" i="12"/>
  <c r="H61" i="12"/>
  <c r="H30" i="10"/>
  <c r="H61" i="10"/>
  <c r="H30" i="9"/>
  <c r="H91" i="9"/>
  <c r="H122" i="9"/>
  <c r="H153" i="9"/>
  <c r="H30" i="8"/>
  <c r="H91" i="8"/>
  <c r="H122" i="8"/>
  <c r="H153" i="8"/>
  <c r="H61" i="6"/>
  <c r="H153" i="6"/>
  <c r="H61" i="5"/>
  <c r="H61" i="3"/>
  <c r="G14" i="2"/>
  <c r="H14" i="2" s="1"/>
  <c r="G11" i="2"/>
  <c r="H11" i="2" s="1"/>
  <c r="G7" i="2"/>
  <c r="H7" i="2" s="1"/>
  <c r="G13" i="2"/>
  <c r="H13" i="2" s="1"/>
  <c r="G10" i="2"/>
  <c r="H10" i="2" s="1"/>
  <c r="G8" i="2"/>
  <c r="H8" i="2" s="1"/>
  <c r="G5" i="2"/>
  <c r="G15" i="2"/>
  <c r="H15" i="2" s="1"/>
  <c r="G12" i="2"/>
  <c r="H12" i="2" s="1"/>
  <c r="G9" i="2"/>
  <c r="H9" i="2" s="1"/>
  <c r="G6" i="2"/>
  <c r="H6" i="2" s="1"/>
  <c r="H122" i="2"/>
  <c r="H153" i="2"/>
  <c r="H145" i="1"/>
  <c r="H149" i="1"/>
  <c r="H153" i="1"/>
  <c r="H98" i="1"/>
  <c r="H110" i="1"/>
  <c r="H118" i="1"/>
  <c r="H102" i="1"/>
  <c r="H122" i="1" s="1"/>
  <c r="H106" i="1"/>
  <c r="H114" i="1"/>
  <c r="H121" i="1"/>
  <c r="H70" i="1"/>
  <c r="H74" i="1"/>
  <c r="H78" i="1"/>
  <c r="H82" i="1"/>
  <c r="H86" i="1"/>
  <c r="H66" i="1"/>
  <c r="H90" i="1"/>
  <c r="H91" i="1"/>
  <c r="C60" i="1"/>
  <c r="C59" i="1"/>
  <c r="C58" i="1"/>
  <c r="C57" i="1"/>
  <c r="C56" i="1"/>
  <c r="C55" i="1"/>
  <c r="C54" i="1"/>
  <c r="C53" i="1"/>
  <c r="C52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F5" i="1"/>
  <c r="F6" i="1"/>
  <c r="F7" i="1"/>
  <c r="F8" i="1"/>
  <c r="F9" i="1"/>
  <c r="F10" i="1"/>
  <c r="F11" i="1"/>
  <c r="F12" i="1"/>
  <c r="F13" i="1"/>
  <c r="F14" i="1"/>
  <c r="F15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D61" i="1"/>
  <c r="G60" i="1"/>
  <c r="H60" i="1" s="1"/>
  <c r="G59" i="1"/>
  <c r="H59" i="1" s="1"/>
  <c r="G58" i="1"/>
  <c r="H58" i="1" s="1"/>
  <c r="G57" i="1"/>
  <c r="H57" i="1" s="1"/>
  <c r="G56" i="1"/>
  <c r="H56" i="1" s="1"/>
  <c r="G52" i="1"/>
  <c r="H52" i="1" s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H30" i="5" l="1"/>
  <c r="G13" i="4"/>
  <c r="H13" i="4" s="1"/>
  <c r="G11" i="4"/>
  <c r="H11" i="4" s="1"/>
  <c r="G9" i="4"/>
  <c r="H9" i="4" s="1"/>
  <c r="G5" i="4"/>
  <c r="H5" i="4" s="1"/>
  <c r="G19" i="4"/>
  <c r="H19" i="4" s="1"/>
  <c r="G14" i="4"/>
  <c r="H14" i="4" s="1"/>
  <c r="G6" i="4"/>
  <c r="H6" i="4" s="1"/>
  <c r="G16" i="4"/>
  <c r="H16" i="4" s="1"/>
  <c r="G8" i="4"/>
  <c r="H8" i="4" s="1"/>
  <c r="G12" i="4"/>
  <c r="H12" i="4" s="1"/>
  <c r="G18" i="4"/>
  <c r="H18" i="4" s="1"/>
  <c r="G10" i="4"/>
  <c r="H10" i="4" s="1"/>
  <c r="H5" i="2"/>
  <c r="H30" i="2" s="1"/>
  <c r="K61" i="2"/>
  <c r="K62" i="2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D30" i="1"/>
  <c r="K30" i="1"/>
  <c r="H30" i="4" l="1"/>
  <c r="G49" i="2"/>
  <c r="H49" i="2" s="1"/>
  <c r="G45" i="2"/>
  <c r="H45" i="2" s="1"/>
  <c r="G50" i="2"/>
  <c r="H50" i="2" s="1"/>
  <c r="G46" i="2"/>
  <c r="H46" i="2" s="1"/>
  <c r="G51" i="2"/>
  <c r="H51" i="2" s="1"/>
  <c r="G47" i="2"/>
  <c r="H47" i="2" s="1"/>
  <c r="G42" i="2"/>
  <c r="H42" i="2" s="1"/>
  <c r="G38" i="2"/>
  <c r="H38" i="2" s="1"/>
  <c r="G41" i="2"/>
  <c r="H41" i="2" s="1"/>
  <c r="G39" i="2"/>
  <c r="H39" i="2" s="1"/>
  <c r="G43" i="2"/>
  <c r="H43" i="2" s="1"/>
  <c r="G37" i="2"/>
  <c r="H37" i="2" s="1"/>
  <c r="G48" i="2"/>
  <c r="H48" i="2" s="1"/>
  <c r="G44" i="2"/>
  <c r="H44" i="2" s="1"/>
  <c r="G40" i="2"/>
  <c r="H40" i="2" s="1"/>
  <c r="G36" i="2"/>
  <c r="H36" i="2" s="1"/>
  <c r="K31" i="1"/>
  <c r="H61" i="2" l="1"/>
  <c r="G14" i="1"/>
  <c r="H14" i="1" s="1"/>
  <c r="G15" i="1"/>
  <c r="H15" i="1" s="1"/>
  <c r="G12" i="1"/>
  <c r="H12" i="1" s="1"/>
  <c r="G13" i="1"/>
  <c r="H13" i="1" s="1"/>
  <c r="G10" i="1"/>
  <c r="H10" i="1" s="1"/>
  <c r="G11" i="1"/>
  <c r="H11" i="1" s="1"/>
  <c r="G8" i="1"/>
  <c r="H8" i="1" s="1"/>
  <c r="G9" i="1"/>
  <c r="H9" i="1" s="1"/>
  <c r="G6" i="1"/>
  <c r="H6" i="1" s="1"/>
  <c r="G7" i="1"/>
  <c r="H7" i="1" s="1"/>
  <c r="G5" i="1"/>
  <c r="H5" i="1" l="1"/>
  <c r="H30" i="1" s="1"/>
  <c r="K35" i="1" l="1"/>
  <c r="L35" i="1" s="1"/>
  <c r="K36" i="1" l="1"/>
  <c r="L36" i="1" s="1"/>
  <c r="K37" i="1" l="1"/>
  <c r="L37" i="1" s="1"/>
  <c r="L38" i="1" s="1"/>
  <c r="K39" i="1" l="1"/>
  <c r="K61" i="1" s="1"/>
  <c r="K62" i="1" s="1"/>
  <c r="L39" i="1" l="1"/>
  <c r="G45" i="1"/>
  <c r="G41" i="1"/>
  <c r="G42" i="1"/>
  <c r="G43" i="1"/>
  <c r="G46" i="1"/>
  <c r="G36" i="1"/>
  <c r="G51" i="1"/>
  <c r="G50" i="1"/>
  <c r="G47" i="1"/>
  <c r="G44" i="1"/>
  <c r="G39" i="1"/>
  <c r="G49" i="1"/>
  <c r="G40" i="1"/>
  <c r="G38" i="1"/>
  <c r="G37" i="1"/>
  <c r="G48" i="1"/>
  <c r="H40" i="1" l="1"/>
  <c r="H48" i="1"/>
  <c r="H49" i="1"/>
  <c r="H50" i="1"/>
  <c r="H43" i="1"/>
  <c r="H37" i="1"/>
  <c r="H39" i="1"/>
  <c r="H51" i="1"/>
  <c r="H42" i="1"/>
  <c r="H38" i="1"/>
  <c r="H44" i="1"/>
  <c r="H36" i="1"/>
  <c r="H41" i="1"/>
  <c r="H47" i="1"/>
  <c r="H46" i="1"/>
  <c r="H45" i="1"/>
  <c r="H61" i="1" l="1"/>
  <c r="K30" i="6" l="1"/>
  <c r="K31" i="6" s="1"/>
  <c r="G8" i="6" s="1"/>
  <c r="H8" i="6" l="1"/>
  <c r="G18" i="6"/>
  <c r="G11" i="6"/>
  <c r="G9" i="6"/>
  <c r="G15" i="6"/>
  <c r="G17" i="6"/>
  <c r="G14" i="6"/>
  <c r="G20" i="6"/>
  <c r="G5" i="6"/>
  <c r="G10" i="6"/>
  <c r="G7" i="6"/>
  <c r="G16" i="6"/>
  <c r="G6" i="6"/>
  <c r="G13" i="6"/>
  <c r="G12" i="6"/>
  <c r="G21" i="6"/>
  <c r="G19" i="6"/>
  <c r="H12" i="6" l="1"/>
  <c r="H7" i="6"/>
  <c r="H14" i="6"/>
  <c r="H11" i="6"/>
  <c r="H21" i="6"/>
  <c r="H16" i="6"/>
  <c r="H20" i="6"/>
  <c r="H9" i="6"/>
  <c r="H13" i="6"/>
  <c r="H10" i="6"/>
  <c r="H17" i="6"/>
  <c r="H18" i="6"/>
  <c r="H19" i="6"/>
  <c r="H6" i="6"/>
  <c r="H5" i="6"/>
  <c r="H15" i="6"/>
  <c r="H30" i="6" l="1"/>
  <c r="K4" i="7" l="1"/>
  <c r="K30" i="7" s="1"/>
  <c r="K31" i="7" s="1"/>
  <c r="G17" i="7" l="1"/>
  <c r="H17" i="7" s="1"/>
  <c r="G13" i="7"/>
  <c r="G16" i="7"/>
  <c r="H16" i="7" s="1"/>
  <c r="G14" i="7"/>
  <c r="G7" i="7"/>
  <c r="G9" i="7"/>
  <c r="G12" i="7"/>
  <c r="G11" i="7"/>
  <c r="G8" i="7"/>
  <c r="G15" i="7"/>
  <c r="G5" i="7"/>
  <c r="G10" i="7"/>
  <c r="G6" i="7"/>
  <c r="H10" i="7" l="1"/>
  <c r="H14" i="7"/>
  <c r="H5" i="7"/>
  <c r="H12" i="7"/>
  <c r="H9" i="7"/>
  <c r="H13" i="7"/>
  <c r="H11" i="7"/>
  <c r="H15" i="7"/>
  <c r="H6" i="7"/>
  <c r="H8" i="7"/>
  <c r="H7" i="7"/>
</calcChain>
</file>

<file path=xl/sharedStrings.xml><?xml version="1.0" encoding="utf-8"?>
<sst xmlns="http://schemas.openxmlformats.org/spreadsheetml/2006/main" count="1954" uniqueCount="90">
  <si>
    <t>PENERIMAAN BARANG</t>
  </si>
  <si>
    <t>KD ITEM</t>
  </si>
  <si>
    <t>NAMA ITEM</t>
  </si>
  <si>
    <t>QTY</t>
  </si>
  <si>
    <t>POTONGAN</t>
  </si>
  <si>
    <t>TOTAL</t>
  </si>
  <si>
    <t>POT PER KARTON</t>
  </si>
  <si>
    <t>HARGA FINAL /KRT</t>
  </si>
  <si>
    <t>HARGA /KRT</t>
  </si>
  <si>
    <t>TTL</t>
  </si>
  <si>
    <t>NWK500</t>
  </si>
  <si>
    <t xml:space="preserve">TGL : </t>
  </si>
  <si>
    <t>TGL : 1</t>
  </si>
  <si>
    <t>NWC500</t>
  </si>
  <si>
    <t>STRATA TANGO 2K</t>
  </si>
  <si>
    <t>STRATA TANGO 500</t>
  </si>
  <si>
    <t>STRATA WFL 500</t>
  </si>
  <si>
    <t>STRATA MINTZ</t>
  </si>
  <si>
    <t>STRATA BLASTER</t>
  </si>
  <si>
    <t>COMPLETE KP</t>
  </si>
  <si>
    <t>STRATA POP</t>
  </si>
  <si>
    <t>COMPLETE 2KP</t>
  </si>
  <si>
    <t>MINTZP</t>
  </si>
  <si>
    <t>MINTZD</t>
  </si>
  <si>
    <t>BSR</t>
  </si>
  <si>
    <t>BPOP</t>
  </si>
  <si>
    <t>WFLC500</t>
  </si>
  <si>
    <t>WFTC2K</t>
  </si>
  <si>
    <t>WFTV2K</t>
  </si>
  <si>
    <t>WFTC500</t>
  </si>
  <si>
    <t>WFTV500</t>
  </si>
  <si>
    <t>WFTK2K</t>
  </si>
  <si>
    <t>WFTK500</t>
  </si>
  <si>
    <t>HRG NETT</t>
  </si>
  <si>
    <t>SIPK500</t>
  </si>
  <si>
    <t>AHH500</t>
  </si>
  <si>
    <t>SK500</t>
  </si>
  <si>
    <t>SC500</t>
  </si>
  <si>
    <t>ROLK500</t>
  </si>
  <si>
    <t>PASTA</t>
  </si>
  <si>
    <t>NWK2K</t>
  </si>
  <si>
    <t>ROLK2K</t>
  </si>
  <si>
    <t>ROLC2K</t>
  </si>
  <si>
    <t>SIPK2K</t>
  </si>
  <si>
    <t>SIPJ2K</t>
  </si>
  <si>
    <t>SIPC2K</t>
  </si>
  <si>
    <t>POT 2%</t>
  </si>
  <si>
    <t>POT 1%</t>
  </si>
  <si>
    <t>POT 1.5%</t>
  </si>
  <si>
    <t>POT IPT</t>
  </si>
  <si>
    <t>NWK5K</t>
  </si>
  <si>
    <t>NWC5K</t>
  </si>
  <si>
    <t>SIPJ500</t>
  </si>
  <si>
    <t>SIPC500</t>
  </si>
  <si>
    <t>INUL</t>
  </si>
  <si>
    <t>PUDING</t>
  </si>
  <si>
    <t>TUPER</t>
  </si>
  <si>
    <t>TOPLES</t>
  </si>
  <si>
    <t>PAK</t>
  </si>
  <si>
    <t>KITA</t>
  </si>
  <si>
    <t>MEISES</t>
  </si>
  <si>
    <t>NITCHI</t>
  </si>
  <si>
    <t>CHOKU</t>
  </si>
  <si>
    <t>LAZERY</t>
  </si>
  <si>
    <t>CHIKORY</t>
  </si>
  <si>
    <t>BABALON</t>
  </si>
  <si>
    <t>REBO</t>
  </si>
  <si>
    <t>ICE</t>
  </si>
  <si>
    <t>JELLY</t>
  </si>
  <si>
    <t>PANG</t>
  </si>
  <si>
    <t>NGETOP</t>
  </si>
  <si>
    <t>MAGNUS</t>
  </si>
  <si>
    <t>ASTAGA</t>
  </si>
  <si>
    <t>NORI</t>
  </si>
  <si>
    <t>ASYIK</t>
  </si>
  <si>
    <t>YAKI</t>
  </si>
  <si>
    <t>NWC2K</t>
  </si>
  <si>
    <t>NWC1K</t>
  </si>
  <si>
    <t>SK2K</t>
  </si>
  <si>
    <t>AHH2K</t>
  </si>
  <si>
    <t>POT 1300</t>
  </si>
  <si>
    <t/>
  </si>
  <si>
    <t>ahh500</t>
  </si>
  <si>
    <t>NEX2K</t>
  </si>
  <si>
    <t>NEX5K</t>
  </si>
  <si>
    <t>POT IPT 1300/KRT</t>
  </si>
  <si>
    <t>COD 1.5%</t>
  </si>
  <si>
    <t>TDUO</t>
  </si>
  <si>
    <t>TSUSU</t>
  </si>
  <si>
    <t>TCREAM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</si>
</sst>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43" fontId="0" fillId="0" borderId="0" xfId="1" applyFont="1"/>
    <xf numFmtId="9" fontId="0" fillId="0" borderId="1" xfId="0" applyNumberFormat="1" applyBorder="1"/>
    <xf numFmtId="10" fontId="0" fillId="0" borderId="1" xfId="0" applyNumberFormat="1" applyBorder="1"/>
    <xf numFmtId="43" fontId="0" fillId="0" borderId="1" xfId="0" applyNumberFormat="1" applyBorder="1"/>
    <xf numFmtId="43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ORM%20TOKO/DATABASE%20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ASE"/>
      <sheetName val="STOCK"/>
      <sheetName val="REKAP TERIMA BARANG"/>
      <sheetName val="REKAP PENJUALAN"/>
    </sheetNames>
    <sheetDataSet>
      <sheetData sheetId="0">
        <row r="7">
          <cell r="C7" t="str">
            <v>NWK500</v>
          </cell>
          <cell r="D7" t="str">
            <v>NABATI WAFER KEJU 8GR</v>
          </cell>
        </row>
        <row r="8">
          <cell r="C8" t="str">
            <v>NWC500</v>
          </cell>
          <cell r="D8" t="str">
            <v>NABATI WAFER COKLAT 8GR</v>
          </cell>
        </row>
        <row r="9">
          <cell r="C9" t="str">
            <v>NWK1K</v>
          </cell>
          <cell r="D9" t="str">
            <v>NABATI WAFER KEJU 19GR</v>
          </cell>
        </row>
        <row r="10">
          <cell r="C10" t="str">
            <v>NWC1K</v>
          </cell>
          <cell r="D10" t="str">
            <v>NABATI WAFER COKLAT 19GR</v>
          </cell>
        </row>
        <row r="11">
          <cell r="C11" t="str">
            <v>NWK2K</v>
          </cell>
          <cell r="D11" t="str">
            <v>NABATI WAFER KEJU 52GR</v>
          </cell>
        </row>
        <row r="12">
          <cell r="C12" t="str">
            <v>NWC2K</v>
          </cell>
          <cell r="D12" t="str">
            <v>NABATI WAFER COKLAT 52GR</v>
          </cell>
        </row>
        <row r="13">
          <cell r="C13" t="str">
            <v>NWK5K</v>
          </cell>
          <cell r="D13" t="str">
            <v>NABATI WAFER KEJU 145GR</v>
          </cell>
        </row>
        <row r="14">
          <cell r="C14" t="str">
            <v>NWC5K</v>
          </cell>
          <cell r="D14" t="str">
            <v>NABATI WAFER COKLAT 145GR</v>
          </cell>
        </row>
        <row r="15">
          <cell r="C15" t="str">
            <v>SIPK500</v>
          </cell>
          <cell r="D15" t="str">
            <v>SIIP KEJU 500</v>
          </cell>
        </row>
        <row r="16">
          <cell r="C16" t="str">
            <v>SIPJ500</v>
          </cell>
          <cell r="D16" t="str">
            <v>SIIP JGG 500</v>
          </cell>
        </row>
        <row r="17">
          <cell r="C17" t="str">
            <v>SIPC500</v>
          </cell>
          <cell r="D17" t="str">
            <v>SIIP COKLAT 500</v>
          </cell>
        </row>
        <row r="18">
          <cell r="C18" t="str">
            <v>SIPK2K</v>
          </cell>
          <cell r="D18" t="str">
            <v>SIIP KEJU 2000</v>
          </cell>
        </row>
        <row r="19">
          <cell r="C19" t="str">
            <v>SIPJ2K</v>
          </cell>
          <cell r="D19" t="str">
            <v>SIIP JAGUNG 2000</v>
          </cell>
        </row>
        <row r="20">
          <cell r="C20" t="str">
            <v>SIPC2K</v>
          </cell>
          <cell r="D20" t="str">
            <v>SIIP COKLAT 2000</v>
          </cell>
        </row>
        <row r="21">
          <cell r="C21" t="str">
            <v>ROLK500</v>
          </cell>
          <cell r="D21" t="str">
            <v>ROLL KEJU 500</v>
          </cell>
        </row>
        <row r="22">
          <cell r="C22" t="str">
            <v>ROLK2K</v>
          </cell>
          <cell r="D22" t="str">
            <v>ROLL KEJU 2000</v>
          </cell>
        </row>
        <row r="23">
          <cell r="C23" t="str">
            <v>ROLC2K</v>
          </cell>
          <cell r="D23" t="str">
            <v>ROLL COKLAT 2000</v>
          </cell>
        </row>
        <row r="24">
          <cell r="C24" t="str">
            <v>AHH500</v>
          </cell>
          <cell r="D24" t="str">
            <v>AHH KEJU 500</v>
          </cell>
        </row>
        <row r="25">
          <cell r="C25" t="str">
            <v>AHH2K</v>
          </cell>
          <cell r="D25" t="str">
            <v>AHH KEJU 2000</v>
          </cell>
        </row>
        <row r="26">
          <cell r="C26" t="str">
            <v>SK500</v>
          </cell>
          <cell r="D26" t="str">
            <v>SELIMUT KEJU 500</v>
          </cell>
        </row>
        <row r="27">
          <cell r="C27" t="str">
            <v>SC500</v>
          </cell>
          <cell r="D27" t="str">
            <v>SELIMUT COKLAT 500</v>
          </cell>
        </row>
        <row r="28">
          <cell r="C28" t="str">
            <v>SK2K</v>
          </cell>
          <cell r="D28" t="str">
            <v>SELIMUT KEJU 2000</v>
          </cell>
        </row>
        <row r="29">
          <cell r="C29" t="str">
            <v>PASTA</v>
          </cell>
          <cell r="D29" t="str">
            <v>PASTA</v>
          </cell>
        </row>
        <row r="30">
          <cell r="C30" t="str">
            <v>NEX2K</v>
          </cell>
          <cell r="D30" t="str">
            <v>NEXTAR 42GR</v>
          </cell>
        </row>
        <row r="31">
          <cell r="C31" t="str">
            <v>NEX5K</v>
          </cell>
          <cell r="D31" t="str">
            <v>NEXTAR 112GR</v>
          </cell>
        </row>
        <row r="33">
          <cell r="C33" t="str">
            <v>MINTZP</v>
          </cell>
          <cell r="D33" t="str">
            <v>MINTZ PEPPERMINT</v>
          </cell>
        </row>
        <row r="34">
          <cell r="C34" t="str">
            <v>MINTZD</v>
          </cell>
          <cell r="D34" t="str">
            <v>MINTZ DOUBLEMINT</v>
          </cell>
        </row>
        <row r="35">
          <cell r="C35" t="str">
            <v>BSR</v>
          </cell>
          <cell r="D35" t="str">
            <v>BLASTER NEOPOLITAN</v>
          </cell>
        </row>
        <row r="36">
          <cell r="C36" t="str">
            <v>BPOP</v>
          </cell>
          <cell r="D36" t="str">
            <v>BLASTER POP FRUITFULL</v>
          </cell>
        </row>
        <row r="37">
          <cell r="C37" t="str">
            <v>WFTC500</v>
          </cell>
          <cell r="D37" t="str">
            <v>WAFER TANGGO LONG COKLAT 8GR</v>
          </cell>
        </row>
        <row r="38">
          <cell r="C38" t="str">
            <v>WFTV500</v>
          </cell>
          <cell r="D38" t="str">
            <v>WAFER TANGGO LONG VANILA 8GR</v>
          </cell>
        </row>
        <row r="39">
          <cell r="C39" t="str">
            <v>WFTK500</v>
          </cell>
          <cell r="D39" t="str">
            <v>WAFER TANGGO LONG KEJU 8GR</v>
          </cell>
        </row>
        <row r="40">
          <cell r="C40" t="str">
            <v>WFTC2K</v>
          </cell>
          <cell r="D40" t="str">
            <v>WAFER TANGGO LONG COKLAT 52GR</v>
          </cell>
        </row>
        <row r="41">
          <cell r="C41" t="str">
            <v>WFTV2K</v>
          </cell>
          <cell r="D41" t="str">
            <v>WAFER TANGGO LONG VANILA 52GR</v>
          </cell>
        </row>
        <row r="42">
          <cell r="C42" t="str">
            <v>WFTK2K</v>
          </cell>
          <cell r="D42" t="str">
            <v>WAFER TANGGO LONG KEJU 52GR</v>
          </cell>
        </row>
        <row r="43">
          <cell r="C43" t="str">
            <v>WFLC500</v>
          </cell>
          <cell r="D43" t="str">
            <v>WAFFLE CRUNCHOX 8GR</v>
          </cell>
        </row>
        <row r="45">
          <cell r="C45" t="str">
            <v>INUL</v>
          </cell>
          <cell r="D45" t="str">
            <v>INUL JELLY</v>
          </cell>
        </row>
        <row r="46">
          <cell r="C46" t="str">
            <v>PUDING</v>
          </cell>
          <cell r="D46" t="str">
            <v>DONALD PUDING CUP</v>
          </cell>
        </row>
        <row r="47">
          <cell r="C47" t="str">
            <v>TUPER</v>
          </cell>
          <cell r="D47" t="str">
            <v>DONALD BIG STICK TUPPERWARE</v>
          </cell>
        </row>
        <row r="48">
          <cell r="C48" t="str">
            <v>TOPLES</v>
          </cell>
          <cell r="D48" t="str">
            <v>DONALD BIG STICK TOPLES</v>
          </cell>
        </row>
        <row r="49">
          <cell r="C49" t="str">
            <v>PAK</v>
          </cell>
          <cell r="D49" t="str">
            <v>DONALD BIG STICK PAK</v>
          </cell>
        </row>
        <row r="50">
          <cell r="C50" t="str">
            <v>ICE</v>
          </cell>
          <cell r="D50" t="str">
            <v>LPK ICE CREAM</v>
          </cell>
        </row>
        <row r="51">
          <cell r="C51" t="str">
            <v>JELLY</v>
          </cell>
          <cell r="D51" t="str">
            <v>LPK JELLY BOX DUS</v>
          </cell>
        </row>
        <row r="52">
          <cell r="C52" t="str">
            <v>MEISES</v>
          </cell>
          <cell r="D52" t="str">
            <v>NITCHI MEISES</v>
          </cell>
        </row>
        <row r="53">
          <cell r="C53" t="str">
            <v>NITCHI</v>
          </cell>
          <cell r="D53" t="str">
            <v>WASUKA NITCHI PASTA</v>
          </cell>
        </row>
        <row r="54">
          <cell r="C54" t="str">
            <v>LAZERY</v>
          </cell>
          <cell r="D54" t="str">
            <v>LAZERY</v>
          </cell>
        </row>
        <row r="55">
          <cell r="C55" t="str">
            <v>CHIKORY</v>
          </cell>
          <cell r="D55" t="str">
            <v>CHIKORY</v>
          </cell>
        </row>
        <row r="56">
          <cell r="C56" t="str">
            <v>BABALON</v>
          </cell>
          <cell r="D56" t="str">
            <v>BABALOON</v>
          </cell>
        </row>
        <row r="57">
          <cell r="C57" t="str">
            <v>MAGNUS</v>
          </cell>
          <cell r="D57" t="str">
            <v>MAGNUS</v>
          </cell>
        </row>
        <row r="58">
          <cell r="C58" t="str">
            <v>REBO</v>
          </cell>
          <cell r="D58" t="str">
            <v>KUACI REBO</v>
          </cell>
        </row>
        <row r="59">
          <cell r="C59" t="str">
            <v>CHOKU</v>
          </cell>
          <cell r="D59" t="str">
            <v>WASUKA CHOKU</v>
          </cell>
        </row>
        <row r="60">
          <cell r="C60" t="str">
            <v>KITA</v>
          </cell>
          <cell r="D60" t="str">
            <v>WAFER JUMBO KITA</v>
          </cell>
        </row>
        <row r="61">
          <cell r="C61" t="str">
            <v>PANG</v>
          </cell>
          <cell r="D61" t="str">
            <v>PANGPANG KOREA</v>
          </cell>
        </row>
        <row r="62">
          <cell r="C62" t="str">
            <v>NGETOP</v>
          </cell>
          <cell r="D62" t="str">
            <v>NGETOP</v>
          </cell>
        </row>
        <row r="63">
          <cell r="C63" t="str">
            <v>ASTAGA</v>
          </cell>
          <cell r="D63" t="str">
            <v>ASTAGA</v>
          </cell>
        </row>
        <row r="64">
          <cell r="C64" t="str">
            <v>NORI</v>
          </cell>
          <cell r="D64" t="str">
            <v>NORISOBA</v>
          </cell>
        </row>
        <row r="65">
          <cell r="C65" t="str">
            <v>YAKI</v>
          </cell>
          <cell r="D65" t="str">
            <v>YAKISOBA</v>
          </cell>
        </row>
        <row r="66">
          <cell r="C66" t="str">
            <v>ASYIK</v>
          </cell>
          <cell r="D66" t="str">
            <v>ASYIK</v>
          </cell>
        </row>
        <row r="68">
          <cell r="C68" t="str">
            <v>TDUO</v>
          </cell>
          <cell r="D68" t="str">
            <v>TORA BIKA DUO</v>
          </cell>
        </row>
        <row r="69">
          <cell r="C69" t="str">
            <v>TCREAM</v>
          </cell>
          <cell r="D69" t="str">
            <v>TORA BIKA CREAMY</v>
          </cell>
        </row>
        <row r="70">
          <cell r="C70" t="str">
            <v>TSUSU</v>
          </cell>
          <cell r="D70" t="str">
            <v>TORA BIKA SUSU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4"/>
  <sheetViews>
    <sheetView showGridLines="0" workbookViewId="0">
      <selection activeCell="M10" sqref="M10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3" x14ac:dyDescent="0.25">
      <c r="B2" t="s">
        <v>0</v>
      </c>
    </row>
    <row r="3" spans="2:13" x14ac:dyDescent="0.25">
      <c r="B3" t="s">
        <v>12</v>
      </c>
      <c r="J3" s="8" t="s">
        <v>4</v>
      </c>
      <c r="K3" s="9"/>
    </row>
    <row r="4" spans="2:13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 t="s">
        <v>14</v>
      </c>
      <c r="K4" s="2"/>
    </row>
    <row r="5" spans="2:13" x14ac:dyDescent="0.25">
      <c r="B5" s="2" t="s">
        <v>22</v>
      </c>
      <c r="C5" s="2" t="str">
        <f>IFERROR(VLOOKUP($B$5:$B$29,[1]DBASE!$C$7:$D$206,2,0),"")</f>
        <v>MINTZ PEPPERMINT</v>
      </c>
      <c r="D5" s="2">
        <v>50</v>
      </c>
      <c r="E5" s="2">
        <v>3656249.99</v>
      </c>
      <c r="F5" s="2">
        <f>E5/D5</f>
        <v>73124.999800000005</v>
      </c>
      <c r="G5" s="2">
        <f>IF(F5="","",F5-$K$31)</f>
        <v>73124.999800000005</v>
      </c>
      <c r="H5" s="2">
        <f>IF(G5="","",G5*D5)</f>
        <v>3656249.99</v>
      </c>
      <c r="J5" s="2" t="s">
        <v>15</v>
      </c>
      <c r="K5" s="2"/>
    </row>
    <row r="6" spans="2:13" x14ac:dyDescent="0.25">
      <c r="B6" s="2" t="s">
        <v>23</v>
      </c>
      <c r="C6" s="2" t="str">
        <f>IFERROR(VLOOKUP($B$5:$B$29,[1]DBASE!$C$7:$D$206,2,0),"")</f>
        <v>MINTZ DOUBLEMINT</v>
      </c>
      <c r="D6" s="2">
        <v>50</v>
      </c>
      <c r="E6" s="2">
        <v>3656250.01</v>
      </c>
      <c r="F6" s="2">
        <f t="shared" ref="F6" si="0">E6/D6</f>
        <v>73125.000199999995</v>
      </c>
      <c r="G6" s="2">
        <f t="shared" ref="G6:G29" si="1">IF(F6="","",F6-$K$31)</f>
        <v>73125.000199999995</v>
      </c>
      <c r="H6" s="2">
        <f t="shared" ref="H6:H29" si="2">IF(G6="","",G6*D6)</f>
        <v>3656250.01</v>
      </c>
      <c r="J6" s="2" t="s">
        <v>16</v>
      </c>
      <c r="K6" s="2"/>
      <c r="M6">
        <f>50*F6</f>
        <v>3656250.01</v>
      </c>
    </row>
    <row r="7" spans="2:13" x14ac:dyDescent="0.25">
      <c r="B7" s="2" t="s">
        <v>24</v>
      </c>
      <c r="C7" s="2" t="str">
        <f>IFERROR(VLOOKUP($B$5:$B$29,[1]DBASE!$C$7:$D$206,2,0),"")</f>
        <v>BLASTER NEOPOLITAN</v>
      </c>
      <c r="D7" s="2">
        <v>10</v>
      </c>
      <c r="E7" s="2">
        <v>974999.22</v>
      </c>
      <c r="F7" s="2">
        <f>IFERROR(E7/D7,"")</f>
        <v>97499.921999999991</v>
      </c>
      <c r="G7" s="2">
        <f t="shared" si="1"/>
        <v>97499.921999999991</v>
      </c>
      <c r="H7" s="2">
        <f t="shared" si="2"/>
        <v>974999.22</v>
      </c>
      <c r="J7" s="2" t="s">
        <v>17</v>
      </c>
      <c r="K7" s="2"/>
    </row>
    <row r="8" spans="2:13" x14ac:dyDescent="0.25">
      <c r="B8" s="2" t="s">
        <v>25</v>
      </c>
      <c r="C8" s="2" t="str">
        <f>IFERROR(VLOOKUP($B$5:$B$29,[1]DBASE!$C$7:$D$206,2,0),"")</f>
        <v>BLASTER POP FRUITFULL</v>
      </c>
      <c r="D8" s="2">
        <v>30</v>
      </c>
      <c r="E8" s="2">
        <v>1330874.99</v>
      </c>
      <c r="F8" s="2">
        <f t="shared" ref="F8:F29" si="3">IFERROR(E8/D8,"")</f>
        <v>44362.499666666663</v>
      </c>
      <c r="G8" s="2">
        <f t="shared" si="1"/>
        <v>44362.499666666663</v>
      </c>
      <c r="H8" s="2">
        <f t="shared" si="2"/>
        <v>1330874.99</v>
      </c>
      <c r="J8" s="2" t="s">
        <v>18</v>
      </c>
      <c r="K8" s="2"/>
    </row>
    <row r="9" spans="2:13" x14ac:dyDescent="0.25">
      <c r="B9" s="2" t="s">
        <v>26</v>
      </c>
      <c r="C9" s="2" t="str">
        <f>IFERROR(VLOOKUP($B$5:$B$29,[1]DBASE!$C$7:$D$206,2,0),"")</f>
        <v>WAFFLE CRUNCHOX 8GR</v>
      </c>
      <c r="D9" s="2">
        <v>5</v>
      </c>
      <c r="E9" s="2">
        <v>231562.5</v>
      </c>
      <c r="F9" s="2">
        <f t="shared" si="3"/>
        <v>46312.5</v>
      </c>
      <c r="G9" s="2">
        <f t="shared" si="1"/>
        <v>46312.5</v>
      </c>
      <c r="H9" s="2">
        <f t="shared" si="2"/>
        <v>231562.5</v>
      </c>
      <c r="J9" s="2" t="s">
        <v>19</v>
      </c>
      <c r="K9" s="2"/>
      <c r="M9">
        <f>SUM(H5:H13)</f>
        <v>16651576.699999997</v>
      </c>
    </row>
    <row r="10" spans="2:13" x14ac:dyDescent="0.25">
      <c r="B10" s="2" t="s">
        <v>27</v>
      </c>
      <c r="C10" s="2" t="str">
        <f>IFERROR(VLOOKUP($B$5:$B$29,[1]DBASE!$C$7:$D$206,2,0),"")</f>
        <v>WAFER TANGGO LONG COKLAT 52GR</v>
      </c>
      <c r="D10" s="2">
        <v>40</v>
      </c>
      <c r="E10" s="2">
        <v>3530826.98</v>
      </c>
      <c r="F10" s="2">
        <f t="shared" si="3"/>
        <v>88270.674499999994</v>
      </c>
      <c r="G10" s="2">
        <f t="shared" si="1"/>
        <v>88270.674499999994</v>
      </c>
      <c r="H10" s="2">
        <f t="shared" si="2"/>
        <v>3530826.9799999995</v>
      </c>
      <c r="J10" s="2" t="s">
        <v>20</v>
      </c>
      <c r="K10" s="2"/>
    </row>
    <row r="11" spans="2:13" x14ac:dyDescent="0.25">
      <c r="B11" s="2" t="s">
        <v>28</v>
      </c>
      <c r="C11" s="2" t="str">
        <f>IFERROR(VLOOKUP($B$5:$B$29,[1]DBASE!$C$7:$D$206,2,0),"")</f>
        <v>WAFER TANGGO LONG VANILA 52GR</v>
      </c>
      <c r="D11" s="2">
        <v>20</v>
      </c>
      <c r="E11" s="2">
        <v>1765413.01</v>
      </c>
      <c r="F11" s="2">
        <f t="shared" si="3"/>
        <v>88270.650500000003</v>
      </c>
      <c r="G11" s="2">
        <f t="shared" si="1"/>
        <v>88270.650500000003</v>
      </c>
      <c r="H11" s="2">
        <f t="shared" si="2"/>
        <v>1765413.01</v>
      </c>
      <c r="J11" s="2" t="s">
        <v>15</v>
      </c>
      <c r="K11" s="2"/>
    </row>
    <row r="12" spans="2:13" x14ac:dyDescent="0.25">
      <c r="B12" s="2" t="s">
        <v>29</v>
      </c>
      <c r="C12" s="2" t="str">
        <f>IFERROR(VLOOKUP($B$5:$B$29,[1]DBASE!$C$7:$D$206,2,0),"")</f>
        <v>WAFER TANGGO LONG COKLAT 8GR</v>
      </c>
      <c r="D12" s="2">
        <v>10</v>
      </c>
      <c r="E12" s="2">
        <v>752700</v>
      </c>
      <c r="F12" s="2">
        <f t="shared" si="3"/>
        <v>75270</v>
      </c>
      <c r="G12" s="2">
        <f t="shared" si="1"/>
        <v>75270</v>
      </c>
      <c r="H12" s="2">
        <f t="shared" si="2"/>
        <v>752700</v>
      </c>
      <c r="J12" s="2" t="s">
        <v>21</v>
      </c>
      <c r="K12" s="2"/>
    </row>
    <row r="13" spans="2:13" x14ac:dyDescent="0.25">
      <c r="B13" s="2" t="s">
        <v>30</v>
      </c>
      <c r="C13" s="2" t="str">
        <f>IFERROR(VLOOKUP($B$5:$B$29,[1]DBASE!$C$7:$D$206,2,0),"")</f>
        <v>WAFER TANGGO LONG VANILA 8GR</v>
      </c>
      <c r="D13" s="2">
        <v>10</v>
      </c>
      <c r="E13" s="2">
        <v>752700</v>
      </c>
      <c r="F13" s="2">
        <f t="shared" si="3"/>
        <v>75270</v>
      </c>
      <c r="G13" s="2">
        <f t="shared" si="1"/>
        <v>75270</v>
      </c>
      <c r="H13" s="2">
        <f t="shared" si="2"/>
        <v>752700</v>
      </c>
      <c r="J13" s="2" t="s">
        <v>14</v>
      </c>
      <c r="K13" s="2"/>
    </row>
    <row r="14" spans="2:13" x14ac:dyDescent="0.25">
      <c r="B14" s="2" t="s">
        <v>31</v>
      </c>
      <c r="C14" s="2" t="str">
        <f>IFERROR(VLOOKUP($B$5:$B$29,[1]DBASE!$C$7:$D$206,2,0),"")</f>
        <v>WAFER TANGGO LONG KEJU 52GR</v>
      </c>
      <c r="D14" s="2">
        <v>40</v>
      </c>
      <c r="E14" s="2">
        <v>3491152</v>
      </c>
      <c r="F14" s="2">
        <f t="shared" si="3"/>
        <v>87278.8</v>
      </c>
      <c r="G14" s="2">
        <f t="shared" si="1"/>
        <v>87278.8</v>
      </c>
      <c r="H14" s="2">
        <f t="shared" si="2"/>
        <v>3491152</v>
      </c>
      <c r="J14" s="2"/>
      <c r="K14" s="2"/>
    </row>
    <row r="15" spans="2:13" x14ac:dyDescent="0.25">
      <c r="B15" s="2" t="s">
        <v>32</v>
      </c>
      <c r="C15" s="2" t="str">
        <f>IFERROR(VLOOKUP($B$5:$B$29,[1]DBASE!$C$7:$D$206,2,0),"")</f>
        <v>WAFER TANGGO LONG KEJU 8GR</v>
      </c>
      <c r="D15" s="2">
        <v>10</v>
      </c>
      <c r="E15" s="2">
        <v>746760</v>
      </c>
      <c r="F15" s="2">
        <f t="shared" si="3"/>
        <v>74676</v>
      </c>
      <c r="G15" s="2">
        <f t="shared" si="1"/>
        <v>74676</v>
      </c>
      <c r="H15" s="2">
        <f t="shared" si="2"/>
        <v>746760</v>
      </c>
      <c r="J15" s="2"/>
      <c r="K15" s="2"/>
    </row>
    <row r="16" spans="2:13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275</v>
      </c>
      <c r="H30" s="3">
        <f>SUM(H5:H29)</f>
        <v>20889488.699999996</v>
      </c>
      <c r="J30" t="s">
        <v>5</v>
      </c>
      <c r="K30" s="3">
        <f>SUM(K4:K29)</f>
        <v>0</v>
      </c>
    </row>
    <row r="31" spans="2:11" x14ac:dyDescent="0.25">
      <c r="J31" t="s">
        <v>6</v>
      </c>
      <c r="K31">
        <f>IF(D30=0,"",K30/D30)</f>
        <v>0</v>
      </c>
    </row>
    <row r="33" spans="2:12" x14ac:dyDescent="0.25">
      <c r="B33" t="s">
        <v>0</v>
      </c>
    </row>
    <row r="34" spans="2:12" x14ac:dyDescent="0.25">
      <c r="B34" t="s">
        <v>12</v>
      </c>
      <c r="J34" s="8" t="s">
        <v>4</v>
      </c>
      <c r="K34" s="9"/>
      <c r="L34">
        <v>5388400</v>
      </c>
    </row>
    <row r="35" spans="2:12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 t="s">
        <v>46</v>
      </c>
      <c r="K35" s="2">
        <f>2%*L34</f>
        <v>107768</v>
      </c>
      <c r="L35">
        <f>L34-K35</f>
        <v>5280632</v>
      </c>
    </row>
    <row r="36" spans="2:12" x14ac:dyDescent="0.25">
      <c r="B36" s="2" t="s">
        <v>34</v>
      </c>
      <c r="C36" s="2" t="str">
        <f>IFERROR(VLOOKUP($B$5:$B$200,[1]DBASE!$C$7:$D$206,2,0),"")</f>
        <v>SIIP KEJU 500</v>
      </c>
      <c r="D36" s="2">
        <v>10</v>
      </c>
      <c r="E36" s="2"/>
      <c r="F36" s="2">
        <v>46200</v>
      </c>
      <c r="G36" s="2">
        <f>IF(F36="","",F36-$K$62)</f>
        <v>40641.150174294118</v>
      </c>
      <c r="H36" s="2">
        <f>IF(G36="","",G36*D36)</f>
        <v>406411.50174294121</v>
      </c>
      <c r="J36" s="2" t="s">
        <v>47</v>
      </c>
      <c r="K36" s="2">
        <f>1%*L35</f>
        <v>52806.32</v>
      </c>
      <c r="L36">
        <f t="shared" ref="L36:L39" si="4">L35-K36</f>
        <v>5227825.68</v>
      </c>
    </row>
    <row r="37" spans="2:12" x14ac:dyDescent="0.25">
      <c r="B37" s="2" t="s">
        <v>10</v>
      </c>
      <c r="C37" s="2" t="str">
        <f>IFERROR(VLOOKUP($B$5:$B$200,[1]DBASE!$C$7:$D$206,2,0),"")</f>
        <v>NABATI WAFER KEJU 8GR</v>
      </c>
      <c r="D37" s="2">
        <v>13</v>
      </c>
      <c r="E37" s="2"/>
      <c r="F37" s="2">
        <v>80000</v>
      </c>
      <c r="G37" s="2">
        <f t="shared" ref="G37:G51" si="5">IF(F37="","",F37-$K$62)</f>
        <v>74441.150174294118</v>
      </c>
      <c r="H37" s="2">
        <f t="shared" ref="H37:H60" si="6">IF(G37="","",G37*D37)</f>
        <v>967734.95226582349</v>
      </c>
      <c r="J37" s="2" t="s">
        <v>48</v>
      </c>
      <c r="K37" s="2">
        <f>1.5%*L36</f>
        <v>78417.38519999999</v>
      </c>
      <c r="L37">
        <f t="shared" si="4"/>
        <v>5149408.2947999993</v>
      </c>
    </row>
    <row r="38" spans="2:12" x14ac:dyDescent="0.25">
      <c r="B38" s="2" t="s">
        <v>13</v>
      </c>
      <c r="C38" s="2" t="str">
        <f>IFERROR(VLOOKUP($B$5:$B$200,[1]DBASE!$C$7:$D$206,2,0),"")</f>
        <v>NABATI WAFER COKLAT 8GR</v>
      </c>
      <c r="D38" s="2">
        <v>5</v>
      </c>
      <c r="E38" s="2"/>
      <c r="F38" s="2">
        <v>80000</v>
      </c>
      <c r="G38" s="2">
        <f t="shared" si="5"/>
        <v>74441.150174294118</v>
      </c>
      <c r="H38" s="2">
        <f t="shared" si="6"/>
        <v>372205.75087147061</v>
      </c>
      <c r="J38" s="2" t="s">
        <v>49</v>
      </c>
      <c r="K38" s="2">
        <f>1300*68</f>
        <v>88400</v>
      </c>
      <c r="L38">
        <f t="shared" si="4"/>
        <v>5061008.2947999993</v>
      </c>
    </row>
    <row r="39" spans="2:12" x14ac:dyDescent="0.25">
      <c r="B39" s="2" t="s">
        <v>35</v>
      </c>
      <c r="C39" s="2" t="str">
        <f>IFERROR(VLOOKUP($B$5:$B$200,[1]DBASE!$C$7:$D$206,2,0),"")</f>
        <v>AHH KEJU 500</v>
      </c>
      <c r="D39" s="2">
        <v>5</v>
      </c>
      <c r="E39" s="2"/>
      <c r="F39" s="2">
        <v>80000</v>
      </c>
      <c r="G39" s="2">
        <f t="shared" si="5"/>
        <v>74441.150174294118</v>
      </c>
      <c r="H39" s="2">
        <f t="shared" si="6"/>
        <v>372205.75087147061</v>
      </c>
      <c r="J39" s="2" t="s">
        <v>47</v>
      </c>
      <c r="K39" s="2">
        <f>1%*L38</f>
        <v>50610.082947999996</v>
      </c>
      <c r="L39">
        <f t="shared" si="4"/>
        <v>5010398.2118519992</v>
      </c>
    </row>
    <row r="40" spans="2:12" x14ac:dyDescent="0.25">
      <c r="B40" s="2" t="s">
        <v>36</v>
      </c>
      <c r="C40" s="2" t="str">
        <f>IFERROR(VLOOKUP($B$5:$B$200,[1]DBASE!$C$7:$D$206,2,0),"")</f>
        <v>SELIMUT KEJU 500</v>
      </c>
      <c r="D40" s="2">
        <v>1</v>
      </c>
      <c r="E40" s="2"/>
      <c r="F40" s="2">
        <v>80000</v>
      </c>
      <c r="G40" s="2">
        <f t="shared" si="5"/>
        <v>74441.150174294118</v>
      </c>
      <c r="H40" s="2">
        <f t="shared" si="6"/>
        <v>74441.150174294118</v>
      </c>
      <c r="J40" s="2"/>
      <c r="K40" s="2"/>
    </row>
    <row r="41" spans="2:12" x14ac:dyDescent="0.25">
      <c r="B41" s="2" t="s">
        <v>37</v>
      </c>
      <c r="C41" s="2" t="str">
        <f>IFERROR(VLOOKUP($B$5:$B$200,[1]DBASE!$C$7:$D$206,2,0),"")</f>
        <v>SELIMUT COKLAT 500</v>
      </c>
      <c r="D41" s="2">
        <v>2</v>
      </c>
      <c r="E41" s="2"/>
      <c r="F41" s="2">
        <v>80000</v>
      </c>
      <c r="G41" s="2">
        <f t="shared" si="5"/>
        <v>74441.150174294118</v>
      </c>
      <c r="H41" s="2">
        <f t="shared" si="6"/>
        <v>148882.30034858824</v>
      </c>
      <c r="J41" s="2"/>
      <c r="K41" s="2"/>
    </row>
    <row r="42" spans="2:12" x14ac:dyDescent="0.25">
      <c r="B42" s="2" t="s">
        <v>38</v>
      </c>
      <c r="C42" s="2" t="str">
        <f>IFERROR(VLOOKUP($B$5:$B$200,[1]DBASE!$C$7:$D$206,2,0),"")</f>
        <v>ROLL KEJU 500</v>
      </c>
      <c r="D42" s="2">
        <v>4</v>
      </c>
      <c r="E42" s="2"/>
      <c r="F42" s="2">
        <v>48000</v>
      </c>
      <c r="G42" s="2">
        <f t="shared" si="5"/>
        <v>42441.150174294118</v>
      </c>
      <c r="H42" s="2">
        <f t="shared" si="6"/>
        <v>169764.60069717647</v>
      </c>
      <c r="J42" s="2"/>
      <c r="K42" s="2"/>
    </row>
    <row r="43" spans="2:12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5"/>
        <v/>
      </c>
      <c r="H43" s="2" t="str">
        <f t="shared" si="6"/>
        <v/>
      </c>
      <c r="J43" s="2"/>
      <c r="K43" s="2"/>
    </row>
    <row r="44" spans="2:12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5"/>
        <v/>
      </c>
      <c r="H44" s="2" t="str">
        <f t="shared" si="6"/>
        <v/>
      </c>
      <c r="J44" s="2"/>
      <c r="K44" s="2"/>
    </row>
    <row r="45" spans="2:12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5"/>
        <v/>
      </c>
      <c r="H45" s="2" t="str">
        <f t="shared" si="6"/>
        <v/>
      </c>
      <c r="J45" s="2"/>
      <c r="K45" s="2"/>
    </row>
    <row r="46" spans="2:12" x14ac:dyDescent="0.25">
      <c r="B46" s="2" t="s">
        <v>40</v>
      </c>
      <c r="C46" s="2" t="str">
        <f>IFERROR(VLOOKUP($B$5:$B$200,[1]DBASE!$C$7:$D$206,2,0),"")</f>
        <v>NABATI WAFER KEJU 52GR</v>
      </c>
      <c r="D46" s="2">
        <v>22</v>
      </c>
      <c r="E46" s="2"/>
      <c r="F46" s="2">
        <v>94800</v>
      </c>
      <c r="G46" s="2">
        <f t="shared" si="5"/>
        <v>89241.150174294118</v>
      </c>
      <c r="H46" s="2">
        <f t="shared" si="6"/>
        <v>1963305.3038344707</v>
      </c>
      <c r="J46" s="2"/>
      <c r="K46" s="2"/>
    </row>
    <row r="47" spans="2:12" x14ac:dyDescent="0.25">
      <c r="B47" s="2" t="s">
        <v>41</v>
      </c>
      <c r="C47" s="2" t="str">
        <f>IFERROR(VLOOKUP($B$5:$B$200,[1]DBASE!$C$7:$D$206,2,0),"")</f>
        <v>ROLL KEJU 2000</v>
      </c>
      <c r="D47" s="2">
        <v>2</v>
      </c>
      <c r="E47" s="2"/>
      <c r="F47" s="2">
        <v>94800</v>
      </c>
      <c r="G47" s="2">
        <f t="shared" si="5"/>
        <v>89241.150174294118</v>
      </c>
      <c r="H47" s="2">
        <f t="shared" si="6"/>
        <v>178482.30034858824</v>
      </c>
      <c r="J47" s="2"/>
      <c r="K47" s="2"/>
    </row>
    <row r="48" spans="2:12" x14ac:dyDescent="0.25">
      <c r="B48" s="2" t="s">
        <v>42</v>
      </c>
      <c r="C48" s="2" t="str">
        <f>IFERROR(VLOOKUP($B$5:$B$200,[1]DBASE!$C$7:$D$206,2,0),"")</f>
        <v>ROLL COKLAT 2000</v>
      </c>
      <c r="D48" s="2">
        <v>4</v>
      </c>
      <c r="E48" s="2"/>
      <c r="F48" s="2">
        <v>94800</v>
      </c>
      <c r="G48" s="2">
        <f t="shared" si="5"/>
        <v>89241.150174294118</v>
      </c>
      <c r="H48" s="2">
        <f t="shared" si="6"/>
        <v>356964.60069717647</v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5"/>
        <v/>
      </c>
      <c r="H49" s="2" t="str">
        <f t="shared" si="6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5"/>
        <v/>
      </c>
      <c r="H50" s="2" t="str">
        <f t="shared" si="6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5"/>
        <v/>
      </c>
      <c r="H51" s="2" t="str">
        <f t="shared" si="6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7">IF(F52="","",F52-$K$31)</f>
        <v/>
      </c>
      <c r="H52" s="2" t="str">
        <f t="shared" si="6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7"/>
        <v/>
      </c>
      <c r="H56" s="2" t="str">
        <f t="shared" si="6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7"/>
        <v/>
      </c>
      <c r="H57" s="2" t="str">
        <f t="shared" si="6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7"/>
        <v/>
      </c>
      <c r="H58" s="2" t="str">
        <f t="shared" si="6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7"/>
        <v/>
      </c>
      <c r="H59" s="2" t="str">
        <f t="shared" si="6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7"/>
        <v/>
      </c>
      <c r="H60" s="2" t="str">
        <f t="shared" si="6"/>
        <v/>
      </c>
      <c r="J60" s="2"/>
      <c r="K60" s="2"/>
    </row>
    <row r="61" spans="2:11" x14ac:dyDescent="0.25">
      <c r="D61">
        <f>SUM(D36:D60)</f>
        <v>68</v>
      </c>
      <c r="H61">
        <f>SUM(H36:H60)</f>
        <v>5010398.2118520001</v>
      </c>
      <c r="J61" t="s">
        <v>5</v>
      </c>
      <c r="K61">
        <f>SUM(K35:K60)</f>
        <v>378001.78814799996</v>
      </c>
    </row>
    <row r="62" spans="2:11" x14ac:dyDescent="0.25">
      <c r="J62" t="s">
        <v>6</v>
      </c>
      <c r="K62">
        <f>IF(D61=0,"",K61/D61)</f>
        <v>5558.8498257058818</v>
      </c>
    </row>
    <row r="63" spans="2:11" x14ac:dyDescent="0.25">
      <c r="B63" t="s">
        <v>0</v>
      </c>
    </row>
    <row r="64" spans="2:11" x14ac:dyDescent="0.25">
      <c r="B64" t="s">
        <v>12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8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8"/>
        <v/>
      </c>
      <c r="H67" s="2" t="str">
        <f t="shared" ref="H67:H90" si="9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8"/>
        <v/>
      </c>
      <c r="H68" s="2" t="str">
        <f t="shared" si="9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10">IFERROR(E69/D69,"")</f>
        <v/>
      </c>
      <c r="G69" s="2" t="str">
        <f t="shared" si="8"/>
        <v/>
      </c>
      <c r="H69" s="2" t="str">
        <f t="shared" si="9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10"/>
        <v/>
      </c>
      <c r="G70" s="2" t="str">
        <f t="shared" si="8"/>
        <v/>
      </c>
      <c r="H70" s="2" t="str">
        <f t="shared" si="9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10"/>
        <v/>
      </c>
      <c r="G71" s="2" t="str">
        <f t="shared" si="8"/>
        <v/>
      </c>
      <c r="H71" s="2" t="str">
        <f t="shared" si="9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10"/>
        <v/>
      </c>
      <c r="G72" s="2" t="str">
        <f t="shared" si="8"/>
        <v/>
      </c>
      <c r="H72" s="2" t="str">
        <f t="shared" si="9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10"/>
        <v/>
      </c>
      <c r="G73" s="2" t="str">
        <f t="shared" si="8"/>
        <v/>
      </c>
      <c r="H73" s="2" t="str">
        <f t="shared" si="9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10"/>
        <v/>
      </c>
      <c r="G74" s="2" t="str">
        <f t="shared" si="8"/>
        <v/>
      </c>
      <c r="H74" s="2" t="str">
        <f t="shared" si="9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10"/>
        <v/>
      </c>
      <c r="G75" s="2" t="str">
        <f t="shared" si="8"/>
        <v/>
      </c>
      <c r="H75" s="2" t="str">
        <f t="shared" si="9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10"/>
        <v/>
      </c>
      <c r="G76" s="2" t="str">
        <f t="shared" si="8"/>
        <v/>
      </c>
      <c r="H76" s="2" t="str">
        <f t="shared" si="9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10"/>
        <v/>
      </c>
      <c r="G77" s="2" t="str">
        <f t="shared" si="8"/>
        <v/>
      </c>
      <c r="H77" s="2" t="str">
        <f t="shared" si="9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10"/>
        <v/>
      </c>
      <c r="G78" s="2" t="str">
        <f t="shared" si="8"/>
        <v/>
      </c>
      <c r="H78" s="2" t="str">
        <f t="shared" si="9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10"/>
        <v/>
      </c>
      <c r="G79" s="2" t="str">
        <f t="shared" si="8"/>
        <v/>
      </c>
      <c r="H79" s="2" t="str">
        <f t="shared" si="9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10"/>
        <v/>
      </c>
      <c r="G80" s="2" t="str">
        <f t="shared" si="8"/>
        <v/>
      </c>
      <c r="H80" s="2" t="str">
        <f t="shared" si="9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10"/>
        <v/>
      </c>
      <c r="G81" s="2" t="str">
        <f t="shared" si="8"/>
        <v/>
      </c>
      <c r="H81" s="2" t="str">
        <f t="shared" si="9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10"/>
        <v/>
      </c>
      <c r="G82" s="2" t="str">
        <f t="shared" si="8"/>
        <v/>
      </c>
      <c r="H82" s="2" t="str">
        <f t="shared" si="9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10"/>
        <v/>
      </c>
      <c r="G83" s="2" t="str">
        <f t="shared" si="8"/>
        <v/>
      </c>
      <c r="H83" s="2" t="str">
        <f t="shared" si="9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10"/>
        <v/>
      </c>
      <c r="G84" s="2" t="str">
        <f t="shared" si="8"/>
        <v/>
      </c>
      <c r="H84" s="2" t="str">
        <f t="shared" si="9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10"/>
        <v/>
      </c>
      <c r="G85" s="2" t="str">
        <f t="shared" si="8"/>
        <v/>
      </c>
      <c r="H85" s="2" t="str">
        <f t="shared" si="9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10"/>
        <v/>
      </c>
      <c r="G86" s="2" t="str">
        <f t="shared" si="8"/>
        <v/>
      </c>
      <c r="H86" s="2" t="str">
        <f t="shared" si="9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10"/>
        <v/>
      </c>
      <c r="G87" s="2" t="str">
        <f t="shared" si="8"/>
        <v/>
      </c>
      <c r="H87" s="2" t="str">
        <f t="shared" si="9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10"/>
        <v/>
      </c>
      <c r="G88" s="2" t="str">
        <f t="shared" si="8"/>
        <v/>
      </c>
      <c r="H88" s="2" t="str">
        <f t="shared" si="9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10"/>
        <v/>
      </c>
      <c r="G89" s="2" t="str">
        <f t="shared" si="8"/>
        <v/>
      </c>
      <c r="H89" s="2" t="str">
        <f t="shared" si="9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10"/>
        <v/>
      </c>
      <c r="G90" s="2" t="str">
        <f>IF(F90="","",F90-$K$92)</f>
        <v/>
      </c>
      <c r="H90" s="2" t="str">
        <f t="shared" si="9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12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1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1"/>
        <v/>
      </c>
      <c r="H98" s="2" t="str">
        <f t="shared" ref="H98:H121" si="12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1"/>
        <v/>
      </c>
      <c r="H99" s="2" t="str">
        <f t="shared" si="12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3">IFERROR(E100/D100,"")</f>
        <v/>
      </c>
      <c r="G100" s="2" t="str">
        <f t="shared" si="11"/>
        <v/>
      </c>
      <c r="H100" s="2" t="str">
        <f t="shared" si="12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3"/>
        <v/>
      </c>
      <c r="G101" s="2" t="str">
        <f t="shared" si="11"/>
        <v/>
      </c>
      <c r="H101" s="2" t="str">
        <f t="shared" si="12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3"/>
        <v/>
      </c>
      <c r="G102" s="2" t="str">
        <f t="shared" si="11"/>
        <v/>
      </c>
      <c r="H102" s="2" t="str">
        <f t="shared" si="12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3"/>
        <v/>
      </c>
      <c r="G103" s="2" t="str">
        <f t="shared" si="11"/>
        <v/>
      </c>
      <c r="H103" s="2" t="str">
        <f t="shared" si="12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3"/>
        <v/>
      </c>
      <c r="G104" s="2" t="str">
        <f t="shared" si="11"/>
        <v/>
      </c>
      <c r="H104" s="2" t="str">
        <f t="shared" si="12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3"/>
        <v/>
      </c>
      <c r="G105" s="2" t="str">
        <f t="shared" si="11"/>
        <v/>
      </c>
      <c r="H105" s="2" t="str">
        <f t="shared" si="12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3"/>
        <v/>
      </c>
      <c r="G106" s="2" t="str">
        <f t="shared" si="11"/>
        <v/>
      </c>
      <c r="H106" s="2" t="str">
        <f t="shared" si="12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3"/>
        <v/>
      </c>
      <c r="G107" s="2" t="str">
        <f t="shared" si="11"/>
        <v/>
      </c>
      <c r="H107" s="2" t="str">
        <f t="shared" si="12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3"/>
        <v/>
      </c>
      <c r="G108" s="2" t="str">
        <f t="shared" si="11"/>
        <v/>
      </c>
      <c r="H108" s="2" t="str">
        <f t="shared" si="12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3"/>
        <v/>
      </c>
      <c r="G109" s="2" t="str">
        <f t="shared" si="11"/>
        <v/>
      </c>
      <c r="H109" s="2" t="str">
        <f t="shared" si="12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3"/>
        <v/>
      </c>
      <c r="G110" s="2" t="str">
        <f t="shared" si="11"/>
        <v/>
      </c>
      <c r="H110" s="2" t="str">
        <f t="shared" si="12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3"/>
        <v/>
      </c>
      <c r="G111" s="2" t="str">
        <f t="shared" si="11"/>
        <v/>
      </c>
      <c r="H111" s="2" t="str">
        <f t="shared" si="12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3"/>
        <v/>
      </c>
      <c r="G112" s="2" t="str">
        <f t="shared" si="11"/>
        <v/>
      </c>
      <c r="H112" s="2" t="str">
        <f t="shared" si="12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3"/>
        <v/>
      </c>
      <c r="G113" s="2" t="str">
        <f t="shared" si="11"/>
        <v/>
      </c>
      <c r="H113" s="2" t="str">
        <f t="shared" si="12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3"/>
        <v/>
      </c>
      <c r="G114" s="2" t="str">
        <f t="shared" si="11"/>
        <v/>
      </c>
      <c r="H114" s="2" t="str">
        <f t="shared" si="12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3"/>
        <v/>
      </c>
      <c r="G115" s="2" t="str">
        <f t="shared" si="11"/>
        <v/>
      </c>
      <c r="H115" s="2" t="str">
        <f t="shared" si="12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3"/>
        <v/>
      </c>
      <c r="G116" s="2" t="str">
        <f t="shared" si="11"/>
        <v/>
      </c>
      <c r="H116" s="2" t="str">
        <f t="shared" si="12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3"/>
        <v/>
      </c>
      <c r="G117" s="2" t="str">
        <f t="shared" si="11"/>
        <v/>
      </c>
      <c r="H117" s="2" t="str">
        <f t="shared" si="12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3"/>
        <v/>
      </c>
      <c r="G118" s="2" t="str">
        <f t="shared" si="11"/>
        <v/>
      </c>
      <c r="H118" s="2" t="str">
        <f t="shared" si="12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3"/>
        <v/>
      </c>
      <c r="G119" s="2" t="str">
        <f t="shared" si="11"/>
        <v/>
      </c>
      <c r="H119" s="2" t="str">
        <f t="shared" si="12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3"/>
        <v/>
      </c>
      <c r="G120" s="2" t="str">
        <f t="shared" si="11"/>
        <v/>
      </c>
      <c r="H120" s="2" t="str">
        <f t="shared" si="12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3"/>
        <v/>
      </c>
      <c r="G121" s="2" t="str">
        <f>IF(F121="","",F121-$K$123)</f>
        <v/>
      </c>
      <c r="H121" s="2" t="str">
        <f t="shared" si="12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12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4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4"/>
        <v/>
      </c>
      <c r="H129" s="2" t="str">
        <f t="shared" ref="H129:H152" si="15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4"/>
        <v/>
      </c>
      <c r="H130" s="2" t="str">
        <f t="shared" si="15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6">IFERROR(E131/D131,"")</f>
        <v/>
      </c>
      <c r="G131" s="2" t="str">
        <f t="shared" si="14"/>
        <v/>
      </c>
      <c r="H131" s="2" t="str">
        <f t="shared" si="15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6"/>
        <v/>
      </c>
      <c r="G132" s="2" t="str">
        <f t="shared" si="14"/>
        <v/>
      </c>
      <c r="H132" s="2" t="str">
        <f t="shared" si="15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6"/>
        <v/>
      </c>
      <c r="G133" s="2" t="str">
        <f t="shared" si="14"/>
        <v/>
      </c>
      <c r="H133" s="2" t="str">
        <f t="shared" si="15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6"/>
        <v/>
      </c>
      <c r="G134" s="2" t="str">
        <f t="shared" si="14"/>
        <v/>
      </c>
      <c r="H134" s="2" t="str">
        <f t="shared" si="15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6"/>
        <v/>
      </c>
      <c r="G135" s="2" t="str">
        <f t="shared" si="14"/>
        <v/>
      </c>
      <c r="H135" s="2" t="str">
        <f t="shared" si="15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6"/>
        <v/>
      </c>
      <c r="G136" s="2" t="str">
        <f t="shared" si="14"/>
        <v/>
      </c>
      <c r="H136" s="2" t="str">
        <f t="shared" si="15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6"/>
        <v/>
      </c>
      <c r="G137" s="2" t="str">
        <f t="shared" si="14"/>
        <v/>
      </c>
      <c r="H137" s="2" t="str">
        <f t="shared" si="15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6"/>
        <v/>
      </c>
      <c r="G138" s="2" t="str">
        <f t="shared" si="14"/>
        <v/>
      </c>
      <c r="H138" s="2" t="str">
        <f t="shared" si="15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6"/>
        <v/>
      </c>
      <c r="G139" s="2" t="str">
        <f t="shared" si="14"/>
        <v/>
      </c>
      <c r="H139" s="2" t="str">
        <f t="shared" si="15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6"/>
        <v/>
      </c>
      <c r="G140" s="2" t="str">
        <f t="shared" si="14"/>
        <v/>
      </c>
      <c r="H140" s="2" t="str">
        <f t="shared" si="15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6"/>
        <v/>
      </c>
      <c r="G141" s="2" t="str">
        <f t="shared" si="14"/>
        <v/>
      </c>
      <c r="H141" s="2" t="str">
        <f t="shared" si="15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6"/>
        <v/>
      </c>
      <c r="G142" s="2" t="str">
        <f t="shared" si="14"/>
        <v/>
      </c>
      <c r="H142" s="2" t="str">
        <f t="shared" si="15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6"/>
        <v/>
      </c>
      <c r="G143" s="2" t="str">
        <f t="shared" si="14"/>
        <v/>
      </c>
      <c r="H143" s="2" t="str">
        <f t="shared" si="15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6"/>
        <v/>
      </c>
      <c r="G144" s="2" t="str">
        <f t="shared" si="14"/>
        <v/>
      </c>
      <c r="H144" s="2" t="str">
        <f t="shared" si="15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6"/>
        <v/>
      </c>
      <c r="G145" s="2" t="str">
        <f t="shared" si="14"/>
        <v/>
      </c>
      <c r="H145" s="2" t="str">
        <f t="shared" si="15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6"/>
        <v/>
      </c>
      <c r="G146" s="2" t="str">
        <f t="shared" si="14"/>
        <v/>
      </c>
      <c r="H146" s="2" t="str">
        <f t="shared" si="15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6"/>
        <v/>
      </c>
      <c r="G147" s="2" t="str">
        <f t="shared" si="14"/>
        <v/>
      </c>
      <c r="H147" s="2" t="str">
        <f t="shared" si="15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6"/>
        <v/>
      </c>
      <c r="G148" s="2" t="str">
        <f t="shared" si="14"/>
        <v/>
      </c>
      <c r="H148" s="2" t="str">
        <f t="shared" si="15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6"/>
        <v/>
      </c>
      <c r="G149" s="2" t="str">
        <f t="shared" si="14"/>
        <v/>
      </c>
      <c r="H149" s="2" t="str">
        <f t="shared" si="15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6"/>
        <v/>
      </c>
      <c r="G150" s="2" t="str">
        <f t="shared" si="14"/>
        <v/>
      </c>
      <c r="H150" s="2" t="str">
        <f t="shared" si="15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6"/>
        <v/>
      </c>
      <c r="G151" s="2" t="str">
        <f t="shared" si="14"/>
        <v/>
      </c>
      <c r="H151" s="2" t="str">
        <f t="shared" si="15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6"/>
        <v/>
      </c>
      <c r="G152" s="2" t="str">
        <f>IF(F152="","",F152-$K$154)</f>
        <v/>
      </c>
      <c r="H152" s="2" t="str">
        <f t="shared" si="15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3:K3"/>
    <mergeCell ref="J34:K34"/>
    <mergeCell ref="J64:K64"/>
    <mergeCell ref="J95:K95"/>
    <mergeCell ref="J126:K12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activeCell="B5" sqref="B5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activeCell="B5" sqref="B5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4"/>
  <sheetViews>
    <sheetView topLeftCell="B1" workbookViewId="0">
      <selection activeCell="G2" sqref="G2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  <col min="12" max="12" width="14.28515625" bestFit="1" customWidth="1"/>
  </cols>
  <sheetData>
    <row r="2" spans="2:12" x14ac:dyDescent="0.25">
      <c r="B2" t="s">
        <v>0</v>
      </c>
    </row>
    <row r="3" spans="2:12" x14ac:dyDescent="0.25">
      <c r="B3" t="s">
        <v>11</v>
      </c>
      <c r="J3" s="8" t="s">
        <v>4</v>
      </c>
      <c r="K3" s="9"/>
      <c r="L3" s="3">
        <v>12355000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4">
        <v>0.02</v>
      </c>
      <c r="K4" s="6">
        <f>2%*L3</f>
        <v>247100</v>
      </c>
      <c r="L4" s="7">
        <f>L3-K4</f>
        <v>12107900</v>
      </c>
    </row>
    <row r="5" spans="2:12" x14ac:dyDescent="0.25">
      <c r="B5" s="2" t="s">
        <v>10</v>
      </c>
      <c r="C5" s="2" t="str">
        <f>IFERROR(VLOOKUP($B$5:$B$29,[1]DBASE!$C$7:$D$206,2,0),"")</f>
        <v>NABATI WAFER KEJU 8GR</v>
      </c>
      <c r="D5" s="2">
        <v>45</v>
      </c>
      <c r="E5" s="2"/>
      <c r="F5" s="2">
        <v>80000</v>
      </c>
      <c r="G5" s="2">
        <f>IF(F5="","",F5-$K$31)</f>
        <v>75438.174760479043</v>
      </c>
      <c r="H5" s="2">
        <f>IF(G5="","",G5*D5)</f>
        <v>3394717.864221557</v>
      </c>
      <c r="J5" s="4">
        <v>0.01</v>
      </c>
      <c r="K5" s="6">
        <f>1%*L4</f>
        <v>121079</v>
      </c>
      <c r="L5" s="7">
        <f>L4-K5</f>
        <v>11986821</v>
      </c>
    </row>
    <row r="6" spans="2:12" x14ac:dyDescent="0.25">
      <c r="B6" s="2" t="s">
        <v>50</v>
      </c>
      <c r="C6" s="2" t="str">
        <f>IFERROR(VLOOKUP($B$5:$B$29,[1]DBASE!$C$7:$D$206,2,0),"")</f>
        <v>NABATI WAFER KEJU 145GR</v>
      </c>
      <c r="D6" s="2">
        <v>8</v>
      </c>
      <c r="E6" s="2"/>
      <c r="F6" s="2">
        <v>97200</v>
      </c>
      <c r="G6" s="2">
        <f t="shared" ref="G6:G29" si="0">IF(F6="","",F6-$K$31)</f>
        <v>92638.174760479043</v>
      </c>
      <c r="H6" s="2">
        <f t="shared" ref="H6:H29" si="1">IF(G6="","",G6*D6)</f>
        <v>741105.39808383235</v>
      </c>
      <c r="J6" s="2">
        <f>1300*D30</f>
        <v>217100</v>
      </c>
      <c r="K6" s="2">
        <v>217100</v>
      </c>
      <c r="L6" s="7">
        <f>L5-J6</f>
        <v>11769721</v>
      </c>
    </row>
    <row r="7" spans="2:12" x14ac:dyDescent="0.25">
      <c r="B7" s="2" t="s">
        <v>51</v>
      </c>
      <c r="C7" s="2" t="str">
        <f>IFERROR(VLOOKUP($B$5:$B$29,[1]DBASE!$C$7:$D$206,2,0),"")</f>
        <v>NABATI WAFER COKLAT 145GR</v>
      </c>
      <c r="D7" s="2">
        <v>5</v>
      </c>
      <c r="E7" s="2"/>
      <c r="F7" s="2">
        <v>97200</v>
      </c>
      <c r="G7" s="2">
        <f t="shared" si="0"/>
        <v>92638.174760479043</v>
      </c>
      <c r="H7" s="2">
        <f t="shared" si="1"/>
        <v>463190.87380239519</v>
      </c>
      <c r="J7" s="5">
        <v>1.4999999999999999E-2</v>
      </c>
      <c r="K7" s="6">
        <f>J7*L6</f>
        <v>176545.815</v>
      </c>
      <c r="L7" s="7">
        <f>L6-K7</f>
        <v>11593175.185000001</v>
      </c>
    </row>
    <row r="8" spans="2:12" x14ac:dyDescent="0.25">
      <c r="B8" s="2" t="s">
        <v>38</v>
      </c>
      <c r="C8" s="2" t="str">
        <f>IFERROR(VLOOKUP($B$5:$B$29,[1]DBASE!$C$7:$D$206,2,0),"")</f>
        <v>ROLL KEJU 500</v>
      </c>
      <c r="D8" s="2">
        <v>20</v>
      </c>
      <c r="E8" s="2"/>
      <c r="F8" s="2">
        <v>48000</v>
      </c>
      <c r="G8" s="2">
        <f t="shared" si="0"/>
        <v>43438.174760479043</v>
      </c>
      <c r="H8" s="2">
        <f t="shared" si="1"/>
        <v>868763.49520958087</v>
      </c>
      <c r="J8" s="2"/>
      <c r="K8" s="2"/>
    </row>
    <row r="9" spans="2:12" x14ac:dyDescent="0.25">
      <c r="B9" s="2" t="s">
        <v>39</v>
      </c>
      <c r="C9" s="2" t="str">
        <f>IFERROR(VLOOKUP($B$5:$B$29,[1]DBASE!$C$7:$D$206,2,0),"")</f>
        <v>PASTA</v>
      </c>
      <c r="D9" s="2">
        <v>10</v>
      </c>
      <c r="E9" s="2"/>
      <c r="F9" s="2">
        <v>108000</v>
      </c>
      <c r="G9" s="2">
        <f t="shared" si="0"/>
        <v>103438.17476047904</v>
      </c>
      <c r="H9" s="2">
        <f t="shared" si="1"/>
        <v>1034381.7476047904</v>
      </c>
      <c r="J9" s="2"/>
      <c r="K9" s="2"/>
    </row>
    <row r="10" spans="2:12" x14ac:dyDescent="0.25">
      <c r="B10" s="2" t="s">
        <v>52</v>
      </c>
      <c r="C10" s="2" t="str">
        <f>IFERROR(VLOOKUP($B$5:$B$29,[1]DBASE!$C$7:$D$206,2,0),"")</f>
        <v>SIIP JGG 500</v>
      </c>
      <c r="D10" s="2">
        <v>5</v>
      </c>
      <c r="E10" s="2"/>
      <c r="F10" s="2">
        <v>46200</v>
      </c>
      <c r="G10" s="2">
        <f t="shared" si="0"/>
        <v>41638.174760479043</v>
      </c>
      <c r="H10" s="2">
        <f t="shared" si="1"/>
        <v>208190.87380239522</v>
      </c>
      <c r="J10" s="2"/>
      <c r="K10" s="2"/>
    </row>
    <row r="11" spans="2:12" x14ac:dyDescent="0.25">
      <c r="B11" s="2" t="s">
        <v>53</v>
      </c>
      <c r="C11" s="2" t="str">
        <f>IFERROR(VLOOKUP($B$5:$B$29,[1]DBASE!$C$7:$D$206,2,0),"")</f>
        <v>SIIP COKLAT 500</v>
      </c>
      <c r="D11" s="2">
        <v>5</v>
      </c>
      <c r="E11" s="2"/>
      <c r="F11" s="2">
        <v>46200</v>
      </c>
      <c r="G11" s="2">
        <f t="shared" si="0"/>
        <v>41638.174760479043</v>
      </c>
      <c r="H11" s="2">
        <f t="shared" si="1"/>
        <v>208190.87380239522</v>
      </c>
      <c r="J11" s="2"/>
      <c r="K11" s="2"/>
    </row>
    <row r="12" spans="2:12" x14ac:dyDescent="0.25">
      <c r="B12" s="2" t="s">
        <v>34</v>
      </c>
      <c r="C12" s="2" t="str">
        <f>IFERROR(VLOOKUP($B$5:$B$29,[1]DBASE!$C$7:$D$206,2,0),"")</f>
        <v>SIIP KEJU 500</v>
      </c>
      <c r="D12" s="2">
        <v>5</v>
      </c>
      <c r="E12" s="2"/>
      <c r="F12" s="2">
        <v>46200</v>
      </c>
      <c r="G12" s="2">
        <f t="shared" si="0"/>
        <v>41638.174760479043</v>
      </c>
      <c r="H12" s="2">
        <f t="shared" si="1"/>
        <v>208190.87380239522</v>
      </c>
      <c r="J12" s="2"/>
      <c r="K12" s="2"/>
    </row>
    <row r="13" spans="2:12" x14ac:dyDescent="0.25">
      <c r="B13" s="2" t="s">
        <v>36</v>
      </c>
      <c r="C13" s="2" t="str">
        <f>IFERROR(VLOOKUP($B$5:$B$29,[1]DBASE!$C$7:$D$206,2,0),"")</f>
        <v>SELIMUT KEJU 500</v>
      </c>
      <c r="D13" s="2">
        <v>25</v>
      </c>
      <c r="E13" s="2"/>
      <c r="F13" s="2">
        <v>80000</v>
      </c>
      <c r="G13" s="2">
        <f t="shared" si="0"/>
        <v>75438.174760479043</v>
      </c>
      <c r="H13" s="2">
        <f t="shared" si="1"/>
        <v>1885954.3690119761</v>
      </c>
      <c r="J13" s="2"/>
      <c r="K13" s="2"/>
    </row>
    <row r="14" spans="2:12" x14ac:dyDescent="0.25">
      <c r="B14" s="2" t="s">
        <v>37</v>
      </c>
      <c r="C14" s="2" t="str">
        <f>IFERROR(VLOOKUP($B$5:$B$29,[1]DBASE!$C$7:$D$206,2,0),"")</f>
        <v>SELIMUT COKLAT 500</v>
      </c>
      <c r="D14" s="2">
        <v>15</v>
      </c>
      <c r="E14" s="2"/>
      <c r="F14" s="2">
        <v>80000</v>
      </c>
      <c r="G14" s="2">
        <f t="shared" si="0"/>
        <v>75438.174760479043</v>
      </c>
      <c r="H14" s="2">
        <f t="shared" si="1"/>
        <v>1131572.6214071857</v>
      </c>
      <c r="J14" s="2"/>
      <c r="K14" s="2"/>
    </row>
    <row r="15" spans="2:12" x14ac:dyDescent="0.25">
      <c r="B15" s="2" t="s">
        <v>44</v>
      </c>
      <c r="C15" s="2" t="str">
        <f>IFERROR(VLOOKUP($B$5:$B$29,[1]DBASE!$C$7:$D$206,2,0),"")</f>
        <v>SIIP JAGUNG 2000</v>
      </c>
      <c r="D15" s="2">
        <v>5</v>
      </c>
      <c r="E15" s="2"/>
      <c r="F15" s="2">
        <v>47400</v>
      </c>
      <c r="G15" s="2">
        <f t="shared" si="0"/>
        <v>42838.174760479043</v>
      </c>
      <c r="H15" s="2">
        <f t="shared" si="1"/>
        <v>214190.87380239522</v>
      </c>
      <c r="J15" s="2"/>
      <c r="K15" s="2"/>
    </row>
    <row r="16" spans="2:12" x14ac:dyDescent="0.25">
      <c r="B16" s="2" t="s">
        <v>43</v>
      </c>
      <c r="C16" s="2" t="str">
        <f>IFERROR(VLOOKUP($B$5:$B$29,[1]DBASE!$C$7:$D$206,2,0),"")</f>
        <v>SIIP KEJU 2000</v>
      </c>
      <c r="D16" s="2">
        <v>5</v>
      </c>
      <c r="E16" s="2"/>
      <c r="F16" s="2">
        <v>47400</v>
      </c>
      <c r="G16" s="2">
        <f t="shared" si="0"/>
        <v>42838.174760479043</v>
      </c>
      <c r="H16" s="2">
        <f t="shared" si="1"/>
        <v>214190.87380239522</v>
      </c>
      <c r="J16" s="2"/>
      <c r="K16" s="2"/>
    </row>
    <row r="17" spans="2:11" x14ac:dyDescent="0.25">
      <c r="B17" s="2" t="s">
        <v>45</v>
      </c>
      <c r="C17" s="2" t="str">
        <f>IFERROR(VLOOKUP($B$5:$B$29,[1]DBASE!$C$7:$D$206,2,0),"")</f>
        <v>SIIP COKLAT 2000</v>
      </c>
      <c r="D17" s="2">
        <v>2</v>
      </c>
      <c r="E17" s="2"/>
      <c r="F17" s="2">
        <v>47400</v>
      </c>
      <c r="G17" s="2">
        <f t="shared" si="0"/>
        <v>42838.174760479043</v>
      </c>
      <c r="H17" s="2">
        <f t="shared" si="1"/>
        <v>85676.349520958087</v>
      </c>
      <c r="J17" s="2"/>
      <c r="K17" s="2"/>
    </row>
    <row r="18" spans="2:11" x14ac:dyDescent="0.25">
      <c r="B18" s="2" t="s">
        <v>40</v>
      </c>
      <c r="C18" s="2" t="str">
        <f>IFERROR(VLOOKUP($B$5:$B$29,[1]DBASE!$C$7:$D$206,2,0),"")</f>
        <v>NABATI WAFER KEJU 52GR</v>
      </c>
      <c r="D18" s="2">
        <v>2</v>
      </c>
      <c r="E18" s="2"/>
      <c r="F18" s="2">
        <v>94800</v>
      </c>
      <c r="G18" s="2">
        <f t="shared" si="0"/>
        <v>90238.174760479043</v>
      </c>
      <c r="H18" s="2">
        <f t="shared" si="1"/>
        <v>180476.34952095809</v>
      </c>
      <c r="J18" s="2"/>
      <c r="K18" s="2"/>
    </row>
    <row r="19" spans="2:11" x14ac:dyDescent="0.25">
      <c r="B19" s="2" t="s">
        <v>35</v>
      </c>
      <c r="C19" s="2" t="str">
        <f>IFERROR(VLOOKUP($B$5:$B$29,[1]DBASE!$C$7:$D$206,2,0),"")</f>
        <v>AHH KEJU 500</v>
      </c>
      <c r="D19" s="2">
        <v>10</v>
      </c>
      <c r="E19" s="2"/>
      <c r="F19" s="2">
        <v>80000</v>
      </c>
      <c r="G19" s="2">
        <f t="shared" si="0"/>
        <v>75438.174760479043</v>
      </c>
      <c r="H19" s="2">
        <f t="shared" si="1"/>
        <v>754381.74760479038</v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/>
      <c r="G20" s="2" t="str">
        <f t="shared" si="0"/>
        <v/>
      </c>
      <c r="H20" s="2" t="str">
        <f t="shared" si="1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/>
      <c r="G21" s="2" t="str">
        <f t="shared" si="0"/>
        <v/>
      </c>
      <c r="H21" s="2" t="str">
        <f t="shared" si="1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/>
      <c r="G22" s="2" t="str">
        <f t="shared" si="0"/>
        <v/>
      </c>
      <c r="H22" s="2" t="str">
        <f t="shared" si="1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/>
      <c r="G23" s="2" t="str">
        <f t="shared" si="0"/>
        <v/>
      </c>
      <c r="H23" s="2" t="str">
        <f t="shared" si="1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/>
      <c r="G24" s="2" t="str">
        <f t="shared" si="0"/>
        <v/>
      </c>
      <c r="H24" s="2" t="str">
        <f t="shared" si="1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/>
      <c r="G25" s="2" t="str">
        <f t="shared" si="0"/>
        <v/>
      </c>
      <c r="H25" s="2" t="str">
        <f t="shared" si="1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/>
      <c r="G26" s="2" t="str">
        <f t="shared" si="0"/>
        <v/>
      </c>
      <c r="H26" s="2" t="str">
        <f t="shared" si="1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/>
      <c r="G27" s="2" t="str">
        <f t="shared" si="0"/>
        <v/>
      </c>
      <c r="H27" s="2" t="str">
        <f t="shared" si="1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/>
      <c r="G28" s="2" t="str">
        <f t="shared" si="0"/>
        <v/>
      </c>
      <c r="H28" s="2" t="str">
        <f t="shared" si="1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/>
      <c r="G29" s="2" t="str">
        <f t="shared" si="0"/>
        <v/>
      </c>
      <c r="H29" s="2" t="str">
        <f t="shared" si="1"/>
        <v/>
      </c>
      <c r="J29" s="2"/>
      <c r="K29" s="2"/>
    </row>
    <row r="30" spans="2:11" x14ac:dyDescent="0.25">
      <c r="D30">
        <f>SUM(D5:D29)</f>
        <v>167</v>
      </c>
      <c r="H30" s="3">
        <f>SUM(H5:H29)</f>
        <v>11593175.185000006</v>
      </c>
      <c r="J30" t="s">
        <v>5</v>
      </c>
      <c r="K30" s="3">
        <f>SUM(K4:K29)</f>
        <v>761824.81499999994</v>
      </c>
    </row>
    <row r="31" spans="2:11" x14ac:dyDescent="0.25">
      <c r="J31" t="s">
        <v>6</v>
      </c>
      <c r="K31">
        <f>IF(D30=0,"",K30/D30)</f>
        <v>4561.8252395209574</v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2">IF(F37="","",F37-$K$62)</f>
        <v/>
      </c>
      <c r="H37" s="2" t="str">
        <f t="shared" ref="H37:H60" si="3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2"/>
        <v/>
      </c>
      <c r="H38" s="2" t="str">
        <f t="shared" si="3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2"/>
        <v/>
      </c>
      <c r="H39" s="2" t="str">
        <f t="shared" si="3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2"/>
        <v/>
      </c>
      <c r="H40" s="2" t="str">
        <f t="shared" si="3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2"/>
        <v/>
      </c>
      <c r="H41" s="2" t="str">
        <f t="shared" si="3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2"/>
        <v/>
      </c>
      <c r="H42" s="2" t="str">
        <f t="shared" si="3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2"/>
        <v/>
      </c>
      <c r="H43" s="2" t="str">
        <f t="shared" si="3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2"/>
        <v/>
      </c>
      <c r="H44" s="2" t="str">
        <f t="shared" si="3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2"/>
        <v/>
      </c>
      <c r="H45" s="2" t="str">
        <f t="shared" si="3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2"/>
        <v/>
      </c>
      <c r="H46" s="2" t="str">
        <f t="shared" si="3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2"/>
        <v/>
      </c>
      <c r="H47" s="2" t="str">
        <f t="shared" si="3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2"/>
        <v/>
      </c>
      <c r="H48" s="2" t="str">
        <f t="shared" si="3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2"/>
        <v/>
      </c>
      <c r="H49" s="2" t="str">
        <f t="shared" si="3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2"/>
        <v/>
      </c>
      <c r="H50" s="2" t="str">
        <f t="shared" si="3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2"/>
        <v/>
      </c>
      <c r="H51" s="2" t="str">
        <f t="shared" si="3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4">IF(F52="","",F52-$K$31)</f>
        <v/>
      </c>
      <c r="H52" s="2" t="str">
        <f t="shared" si="3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4"/>
        <v/>
      </c>
      <c r="H56" s="2" t="str">
        <f t="shared" si="3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4"/>
        <v/>
      </c>
      <c r="H57" s="2" t="str">
        <f t="shared" si="3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4"/>
        <v/>
      </c>
      <c r="H58" s="2" t="str">
        <f t="shared" si="3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4"/>
        <v/>
      </c>
      <c r="H59" s="2" t="str">
        <f t="shared" si="3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4"/>
        <v/>
      </c>
      <c r="H60" s="2" t="str">
        <f t="shared" si="3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5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5"/>
        <v/>
      </c>
      <c r="H67" s="2" t="str">
        <f t="shared" ref="H67:H90" si="6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5"/>
        <v/>
      </c>
      <c r="H68" s="2" t="str">
        <f t="shared" si="6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7">IFERROR(E69/D69,"")</f>
        <v/>
      </c>
      <c r="G69" s="2" t="str">
        <f t="shared" si="5"/>
        <v/>
      </c>
      <c r="H69" s="2" t="str">
        <f t="shared" si="6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7"/>
        <v/>
      </c>
      <c r="G70" s="2" t="str">
        <f t="shared" si="5"/>
        <v/>
      </c>
      <c r="H70" s="2" t="str">
        <f t="shared" si="6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7"/>
        <v/>
      </c>
      <c r="G71" s="2" t="str">
        <f t="shared" si="5"/>
        <v/>
      </c>
      <c r="H71" s="2" t="str">
        <f t="shared" si="6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7"/>
        <v/>
      </c>
      <c r="G72" s="2" t="str">
        <f t="shared" si="5"/>
        <v/>
      </c>
      <c r="H72" s="2" t="str">
        <f t="shared" si="6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7"/>
        <v/>
      </c>
      <c r="G73" s="2" t="str">
        <f t="shared" si="5"/>
        <v/>
      </c>
      <c r="H73" s="2" t="str">
        <f t="shared" si="6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7"/>
        <v/>
      </c>
      <c r="G74" s="2" t="str">
        <f t="shared" si="5"/>
        <v/>
      </c>
      <c r="H74" s="2" t="str">
        <f t="shared" si="6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7"/>
        <v/>
      </c>
      <c r="G75" s="2" t="str">
        <f t="shared" si="5"/>
        <v/>
      </c>
      <c r="H75" s="2" t="str">
        <f t="shared" si="6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7"/>
        <v/>
      </c>
      <c r="G76" s="2" t="str">
        <f t="shared" si="5"/>
        <v/>
      </c>
      <c r="H76" s="2" t="str">
        <f t="shared" si="6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7"/>
        <v/>
      </c>
      <c r="G77" s="2" t="str">
        <f t="shared" si="5"/>
        <v/>
      </c>
      <c r="H77" s="2" t="str">
        <f t="shared" si="6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7"/>
        <v/>
      </c>
      <c r="G78" s="2" t="str">
        <f t="shared" si="5"/>
        <v/>
      </c>
      <c r="H78" s="2" t="str">
        <f t="shared" si="6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7"/>
        <v/>
      </c>
      <c r="G79" s="2" t="str">
        <f t="shared" si="5"/>
        <v/>
      </c>
      <c r="H79" s="2" t="str">
        <f t="shared" si="6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7"/>
        <v/>
      </c>
      <c r="G80" s="2" t="str">
        <f t="shared" si="5"/>
        <v/>
      </c>
      <c r="H80" s="2" t="str">
        <f t="shared" si="6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7"/>
        <v/>
      </c>
      <c r="G81" s="2" t="str">
        <f t="shared" si="5"/>
        <v/>
      </c>
      <c r="H81" s="2" t="str">
        <f t="shared" si="6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7"/>
        <v/>
      </c>
      <c r="G82" s="2" t="str">
        <f t="shared" si="5"/>
        <v/>
      </c>
      <c r="H82" s="2" t="str">
        <f t="shared" si="6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7"/>
        <v/>
      </c>
      <c r="G83" s="2" t="str">
        <f t="shared" si="5"/>
        <v/>
      </c>
      <c r="H83" s="2" t="str">
        <f t="shared" si="6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7"/>
        <v/>
      </c>
      <c r="G84" s="2" t="str">
        <f t="shared" si="5"/>
        <v/>
      </c>
      <c r="H84" s="2" t="str">
        <f t="shared" si="6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7"/>
        <v/>
      </c>
      <c r="G85" s="2" t="str">
        <f t="shared" si="5"/>
        <v/>
      </c>
      <c r="H85" s="2" t="str">
        <f t="shared" si="6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7"/>
        <v/>
      </c>
      <c r="G86" s="2" t="str">
        <f t="shared" si="5"/>
        <v/>
      </c>
      <c r="H86" s="2" t="str">
        <f t="shared" si="6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7"/>
        <v/>
      </c>
      <c r="G87" s="2" t="str">
        <f t="shared" si="5"/>
        <v/>
      </c>
      <c r="H87" s="2" t="str">
        <f t="shared" si="6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7"/>
        <v/>
      </c>
      <c r="G88" s="2" t="str">
        <f t="shared" si="5"/>
        <v/>
      </c>
      <c r="H88" s="2" t="str">
        <f t="shared" si="6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7"/>
        <v/>
      </c>
      <c r="G89" s="2" t="str">
        <f t="shared" si="5"/>
        <v/>
      </c>
      <c r="H89" s="2" t="str">
        <f t="shared" si="6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7"/>
        <v/>
      </c>
      <c r="G90" s="2" t="str">
        <f>IF(F90="","",F90-$K$92)</f>
        <v/>
      </c>
      <c r="H90" s="2" t="str">
        <f t="shared" si="6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8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8"/>
        <v/>
      </c>
      <c r="H98" s="2" t="str">
        <f t="shared" ref="H98:H121" si="9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8"/>
        <v/>
      </c>
      <c r="H99" s="2" t="str">
        <f t="shared" si="9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0">IFERROR(E100/D100,"")</f>
        <v/>
      </c>
      <c r="G100" s="2" t="str">
        <f t="shared" si="8"/>
        <v/>
      </c>
      <c r="H100" s="2" t="str">
        <f t="shared" si="9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0"/>
        <v/>
      </c>
      <c r="G101" s="2" t="str">
        <f t="shared" si="8"/>
        <v/>
      </c>
      <c r="H101" s="2" t="str">
        <f t="shared" si="9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0"/>
        <v/>
      </c>
      <c r="G102" s="2" t="str">
        <f t="shared" si="8"/>
        <v/>
      </c>
      <c r="H102" s="2" t="str">
        <f t="shared" si="9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0"/>
        <v/>
      </c>
      <c r="G103" s="2" t="str">
        <f t="shared" si="8"/>
        <v/>
      </c>
      <c r="H103" s="2" t="str">
        <f t="shared" si="9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0"/>
        <v/>
      </c>
      <c r="G104" s="2" t="str">
        <f t="shared" si="8"/>
        <v/>
      </c>
      <c r="H104" s="2" t="str">
        <f t="shared" si="9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0"/>
        <v/>
      </c>
      <c r="G105" s="2" t="str">
        <f t="shared" si="8"/>
        <v/>
      </c>
      <c r="H105" s="2" t="str">
        <f t="shared" si="9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0"/>
        <v/>
      </c>
      <c r="G106" s="2" t="str">
        <f t="shared" si="8"/>
        <v/>
      </c>
      <c r="H106" s="2" t="str">
        <f t="shared" si="9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0"/>
        <v/>
      </c>
      <c r="G107" s="2" t="str">
        <f t="shared" si="8"/>
        <v/>
      </c>
      <c r="H107" s="2" t="str">
        <f t="shared" si="9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0"/>
        <v/>
      </c>
      <c r="G108" s="2" t="str">
        <f t="shared" si="8"/>
        <v/>
      </c>
      <c r="H108" s="2" t="str">
        <f t="shared" si="9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0"/>
        <v/>
      </c>
      <c r="G109" s="2" t="str">
        <f t="shared" si="8"/>
        <v/>
      </c>
      <c r="H109" s="2" t="str">
        <f t="shared" si="9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0"/>
        <v/>
      </c>
      <c r="G110" s="2" t="str">
        <f t="shared" si="8"/>
        <v/>
      </c>
      <c r="H110" s="2" t="str">
        <f t="shared" si="9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0"/>
        <v/>
      </c>
      <c r="G111" s="2" t="str">
        <f t="shared" si="8"/>
        <v/>
      </c>
      <c r="H111" s="2" t="str">
        <f t="shared" si="9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0"/>
        <v/>
      </c>
      <c r="G112" s="2" t="str">
        <f t="shared" si="8"/>
        <v/>
      </c>
      <c r="H112" s="2" t="str">
        <f t="shared" si="9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0"/>
        <v/>
      </c>
      <c r="G113" s="2" t="str">
        <f t="shared" si="8"/>
        <v/>
      </c>
      <c r="H113" s="2" t="str">
        <f t="shared" si="9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0"/>
        <v/>
      </c>
      <c r="G114" s="2" t="str">
        <f t="shared" si="8"/>
        <v/>
      </c>
      <c r="H114" s="2" t="str">
        <f t="shared" si="9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0"/>
        <v/>
      </c>
      <c r="G115" s="2" t="str">
        <f t="shared" si="8"/>
        <v/>
      </c>
      <c r="H115" s="2" t="str">
        <f t="shared" si="9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0"/>
        <v/>
      </c>
      <c r="G116" s="2" t="str">
        <f t="shared" si="8"/>
        <v/>
      </c>
      <c r="H116" s="2" t="str">
        <f t="shared" si="9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0"/>
        <v/>
      </c>
      <c r="G117" s="2" t="str">
        <f t="shared" si="8"/>
        <v/>
      </c>
      <c r="H117" s="2" t="str">
        <f t="shared" si="9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0"/>
        <v/>
      </c>
      <c r="G118" s="2" t="str">
        <f t="shared" si="8"/>
        <v/>
      </c>
      <c r="H118" s="2" t="str">
        <f t="shared" si="9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0"/>
        <v/>
      </c>
      <c r="G119" s="2" t="str">
        <f t="shared" si="8"/>
        <v/>
      </c>
      <c r="H119" s="2" t="str">
        <f t="shared" si="9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0"/>
        <v/>
      </c>
      <c r="G120" s="2" t="str">
        <f t="shared" si="8"/>
        <v/>
      </c>
      <c r="H120" s="2" t="str">
        <f t="shared" si="9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0"/>
        <v/>
      </c>
      <c r="G121" s="2" t="str">
        <f>IF(F121="","",F121-$K$123)</f>
        <v/>
      </c>
      <c r="H121" s="2" t="str">
        <f t="shared" si="9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1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1"/>
        <v/>
      </c>
      <c r="H129" s="2" t="str">
        <f t="shared" ref="H129:H152" si="12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1"/>
        <v/>
      </c>
      <c r="H130" s="2" t="str">
        <f t="shared" si="12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3">IFERROR(E131/D131,"")</f>
        <v/>
      </c>
      <c r="G131" s="2" t="str">
        <f t="shared" si="11"/>
        <v/>
      </c>
      <c r="H131" s="2" t="str">
        <f t="shared" si="12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3"/>
        <v/>
      </c>
      <c r="G132" s="2" t="str">
        <f t="shared" si="11"/>
        <v/>
      </c>
      <c r="H132" s="2" t="str">
        <f t="shared" si="12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3"/>
        <v/>
      </c>
      <c r="G133" s="2" t="str">
        <f t="shared" si="11"/>
        <v/>
      </c>
      <c r="H133" s="2" t="str">
        <f t="shared" si="12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3"/>
        <v/>
      </c>
      <c r="G134" s="2" t="str">
        <f t="shared" si="11"/>
        <v/>
      </c>
      <c r="H134" s="2" t="str">
        <f t="shared" si="12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3"/>
        <v/>
      </c>
      <c r="G135" s="2" t="str">
        <f t="shared" si="11"/>
        <v/>
      </c>
      <c r="H135" s="2" t="str">
        <f t="shared" si="12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3"/>
        <v/>
      </c>
      <c r="G136" s="2" t="str">
        <f t="shared" si="11"/>
        <v/>
      </c>
      <c r="H136" s="2" t="str">
        <f t="shared" si="12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3"/>
        <v/>
      </c>
      <c r="G137" s="2" t="str">
        <f t="shared" si="11"/>
        <v/>
      </c>
      <c r="H137" s="2" t="str">
        <f t="shared" si="12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3"/>
        <v/>
      </c>
      <c r="G138" s="2" t="str">
        <f t="shared" si="11"/>
        <v/>
      </c>
      <c r="H138" s="2" t="str">
        <f t="shared" si="12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3"/>
        <v/>
      </c>
      <c r="G139" s="2" t="str">
        <f t="shared" si="11"/>
        <v/>
      </c>
      <c r="H139" s="2" t="str">
        <f t="shared" si="12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3"/>
        <v/>
      </c>
      <c r="G140" s="2" t="str">
        <f t="shared" si="11"/>
        <v/>
      </c>
      <c r="H140" s="2" t="str">
        <f t="shared" si="12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3"/>
        <v/>
      </c>
      <c r="G141" s="2" t="str">
        <f t="shared" si="11"/>
        <v/>
      </c>
      <c r="H141" s="2" t="str">
        <f t="shared" si="12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3"/>
        <v/>
      </c>
      <c r="G142" s="2" t="str">
        <f t="shared" si="11"/>
        <v/>
      </c>
      <c r="H142" s="2" t="str">
        <f t="shared" si="12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3"/>
        <v/>
      </c>
      <c r="G143" s="2" t="str">
        <f t="shared" si="11"/>
        <v/>
      </c>
      <c r="H143" s="2" t="str">
        <f t="shared" si="12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3"/>
        <v/>
      </c>
      <c r="G144" s="2" t="str">
        <f t="shared" si="11"/>
        <v/>
      </c>
      <c r="H144" s="2" t="str">
        <f t="shared" si="12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3"/>
        <v/>
      </c>
      <c r="G145" s="2" t="str">
        <f t="shared" si="11"/>
        <v/>
      </c>
      <c r="H145" s="2" t="str">
        <f t="shared" si="12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3"/>
        <v/>
      </c>
      <c r="G146" s="2" t="str">
        <f t="shared" si="11"/>
        <v/>
      </c>
      <c r="H146" s="2" t="str">
        <f t="shared" si="12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3"/>
        <v/>
      </c>
      <c r="G147" s="2" t="str">
        <f t="shared" si="11"/>
        <v/>
      </c>
      <c r="H147" s="2" t="str">
        <f t="shared" si="12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3"/>
        <v/>
      </c>
      <c r="G148" s="2" t="str">
        <f t="shared" si="11"/>
        <v/>
      </c>
      <c r="H148" s="2" t="str">
        <f t="shared" si="12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3"/>
        <v/>
      </c>
      <c r="G149" s="2" t="str">
        <f t="shared" si="11"/>
        <v/>
      </c>
      <c r="H149" s="2" t="str">
        <f t="shared" si="12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3"/>
        <v/>
      </c>
      <c r="G150" s="2" t="str">
        <f t="shared" si="11"/>
        <v/>
      </c>
      <c r="H150" s="2" t="str">
        <f t="shared" si="12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3"/>
        <v/>
      </c>
      <c r="G151" s="2" t="str">
        <f t="shared" si="11"/>
        <v/>
      </c>
      <c r="H151" s="2" t="str">
        <f t="shared" si="12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3"/>
        <v/>
      </c>
      <c r="G152" s="2" t="str">
        <f>IF(F152="","",F152-$K$154)</f>
        <v/>
      </c>
      <c r="H152" s="2" t="str">
        <f t="shared" si="12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activeCell="D7" sqref="D7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 t="s">
        <v>54</v>
      </c>
      <c r="C5" s="2" t="str">
        <f>IFERROR(VLOOKUP($B$5:$B$29,[1]DBASE!$C$7:$D$206,2,0),"")</f>
        <v>INUL JELLY</v>
      </c>
      <c r="D5" s="2">
        <v>10</v>
      </c>
      <c r="E5" s="2">
        <v>165000</v>
      </c>
      <c r="F5" s="2">
        <f>E5/D5</f>
        <v>16500</v>
      </c>
      <c r="G5" s="2">
        <f>IF(F5="","",F5-$K$31)</f>
        <v>16500</v>
      </c>
      <c r="H5" s="2">
        <f>IF(G5="","",G5*D5)</f>
        <v>165000</v>
      </c>
      <c r="J5" s="2"/>
      <c r="K5" s="2"/>
    </row>
    <row r="6" spans="2:11" x14ac:dyDescent="0.25">
      <c r="B6" s="2" t="s">
        <v>55</v>
      </c>
      <c r="C6" s="2" t="str">
        <f>IFERROR(VLOOKUP($B$5:$B$29,[1]DBASE!$C$7:$D$206,2,0),"")</f>
        <v>DONALD PUDING CUP</v>
      </c>
      <c r="D6" s="2">
        <v>31</v>
      </c>
      <c r="E6" s="2">
        <v>532500</v>
      </c>
      <c r="F6" s="2">
        <f t="shared" ref="F6:F26" si="0">E6/D6</f>
        <v>17177.419354838708</v>
      </c>
      <c r="G6" s="2">
        <f t="shared" ref="G6:G29" si="1">IF(F6="","",F6-$K$31)</f>
        <v>17177.419354838708</v>
      </c>
      <c r="H6" s="2">
        <f t="shared" ref="H6:H29" si="2">IF(G6="","",G6*D6)</f>
        <v>532500</v>
      </c>
      <c r="J6" s="2"/>
      <c r="K6" s="2"/>
    </row>
    <row r="7" spans="2:11" x14ac:dyDescent="0.25">
      <c r="B7" s="2" t="s">
        <v>56</v>
      </c>
      <c r="C7" s="2" t="str">
        <f>IFERROR(VLOOKUP($B$5:$B$29,[1]DBASE!$C$7:$D$206,2,0),"")</f>
        <v>DONALD BIG STICK TUPPERWARE</v>
      </c>
      <c r="D7" s="2">
        <v>10</v>
      </c>
      <c r="E7" s="2">
        <v>530000</v>
      </c>
      <c r="F7" s="2">
        <f t="shared" si="0"/>
        <v>53000</v>
      </c>
      <c r="G7" s="2">
        <f t="shared" si="1"/>
        <v>53000</v>
      </c>
      <c r="H7" s="2">
        <f t="shared" si="2"/>
        <v>530000</v>
      </c>
      <c r="J7" s="2"/>
      <c r="K7" s="2"/>
    </row>
    <row r="8" spans="2:11" x14ac:dyDescent="0.25">
      <c r="B8" s="2" t="s">
        <v>57</v>
      </c>
      <c r="C8" s="2" t="str">
        <f>IFERROR(VLOOKUP($B$5:$B$29,[1]DBASE!$C$7:$D$206,2,0),"")</f>
        <v>DONALD BIG STICK TOPLES</v>
      </c>
      <c r="D8" s="2">
        <v>10</v>
      </c>
      <c r="E8" s="2">
        <v>460000</v>
      </c>
      <c r="F8" s="2">
        <f t="shared" si="0"/>
        <v>46000</v>
      </c>
      <c r="G8" s="2">
        <f t="shared" si="1"/>
        <v>46000</v>
      </c>
      <c r="H8" s="2">
        <f t="shared" si="2"/>
        <v>460000</v>
      </c>
      <c r="J8" s="2"/>
      <c r="K8" s="2"/>
    </row>
    <row r="9" spans="2:11" x14ac:dyDescent="0.25">
      <c r="B9" s="2" t="s">
        <v>58</v>
      </c>
      <c r="C9" s="2" t="str">
        <f>IFERROR(VLOOKUP($B$5:$B$29,[1]DBASE!$C$7:$D$206,2,0),"")</f>
        <v>DONALD BIG STICK PAK</v>
      </c>
      <c r="D9" s="2">
        <v>10</v>
      </c>
      <c r="E9" s="2">
        <v>400000</v>
      </c>
      <c r="F9" s="2">
        <f t="shared" si="0"/>
        <v>40000</v>
      </c>
      <c r="G9" s="2">
        <f t="shared" si="1"/>
        <v>40000</v>
      </c>
      <c r="H9" s="2">
        <f t="shared" si="2"/>
        <v>400000</v>
      </c>
      <c r="J9" s="2"/>
      <c r="K9" s="2"/>
    </row>
    <row r="10" spans="2:11" x14ac:dyDescent="0.25">
      <c r="B10" s="2" t="s">
        <v>59</v>
      </c>
      <c r="C10" s="2" t="str">
        <f>IFERROR(VLOOKUP($B$5:$B$29,[1]DBASE!$C$7:$D$206,2,0),"")</f>
        <v>WAFER JUMBO KITA</v>
      </c>
      <c r="D10" s="2">
        <v>10</v>
      </c>
      <c r="E10" s="2">
        <v>550000</v>
      </c>
      <c r="F10" s="2">
        <f t="shared" si="0"/>
        <v>55000</v>
      </c>
      <c r="G10" s="2">
        <f t="shared" si="1"/>
        <v>55000</v>
      </c>
      <c r="H10" s="2">
        <f t="shared" si="2"/>
        <v>550000</v>
      </c>
      <c r="J10" s="2"/>
      <c r="K10" s="2"/>
    </row>
    <row r="11" spans="2:11" x14ac:dyDescent="0.25">
      <c r="B11" s="2" t="s">
        <v>60</v>
      </c>
      <c r="C11" s="2" t="str">
        <f>IFERROR(VLOOKUP($B$5:$B$29,[1]DBASE!$C$7:$D$206,2,0),"")</f>
        <v>NITCHI MEISES</v>
      </c>
      <c r="D11" s="2">
        <v>10</v>
      </c>
      <c r="E11" s="2">
        <v>460600</v>
      </c>
      <c r="F11" s="2">
        <f t="shared" si="0"/>
        <v>46060</v>
      </c>
      <c r="G11" s="2">
        <f t="shared" si="1"/>
        <v>46060</v>
      </c>
      <c r="H11" s="2">
        <f t="shared" si="2"/>
        <v>460600</v>
      </c>
      <c r="J11" s="2"/>
      <c r="K11" s="2"/>
    </row>
    <row r="12" spans="2:11" x14ac:dyDescent="0.25">
      <c r="B12" s="2" t="s">
        <v>61</v>
      </c>
      <c r="C12" s="2" t="str">
        <f>IFERROR(VLOOKUP($B$5:$B$29,[1]DBASE!$C$7:$D$206,2,0),"")</f>
        <v>WASUKA NITCHI PASTA</v>
      </c>
      <c r="D12" s="2">
        <v>10</v>
      </c>
      <c r="E12" s="2">
        <v>564480</v>
      </c>
      <c r="F12" s="2">
        <f t="shared" si="0"/>
        <v>56448</v>
      </c>
      <c r="G12" s="2">
        <f t="shared" si="1"/>
        <v>56448</v>
      </c>
      <c r="H12" s="2">
        <f t="shared" si="2"/>
        <v>564480</v>
      </c>
      <c r="J12" s="2"/>
      <c r="K12" s="2"/>
    </row>
    <row r="13" spans="2:11" x14ac:dyDescent="0.25">
      <c r="B13" s="2" t="s">
        <v>62</v>
      </c>
      <c r="C13" s="2" t="str">
        <f>IFERROR(VLOOKUP($B$5:$B$29,[1]DBASE!$C$7:$D$206,2,0),"")</f>
        <v>WASUKA CHOKU</v>
      </c>
      <c r="D13" s="2">
        <v>5</v>
      </c>
      <c r="E13" s="2">
        <v>259700</v>
      </c>
      <c r="F13" s="2">
        <f t="shared" si="0"/>
        <v>51940</v>
      </c>
      <c r="G13" s="2">
        <f t="shared" si="1"/>
        <v>51940</v>
      </c>
      <c r="H13" s="2">
        <f t="shared" si="2"/>
        <v>259700</v>
      </c>
      <c r="J13" s="2"/>
      <c r="K13" s="2"/>
    </row>
    <row r="14" spans="2:11" x14ac:dyDescent="0.25">
      <c r="B14" s="2" t="s">
        <v>63</v>
      </c>
      <c r="C14" s="2" t="str">
        <f>IFERROR(VLOOKUP($B$5:$B$29,[1]DBASE!$C$7:$D$206,2,0),"")</f>
        <v>LAZERY</v>
      </c>
      <c r="D14" s="2">
        <v>2</v>
      </c>
      <c r="E14" s="2">
        <v>224000</v>
      </c>
      <c r="F14" s="2">
        <f t="shared" si="0"/>
        <v>112000</v>
      </c>
      <c r="G14" s="2">
        <f t="shared" si="1"/>
        <v>112000</v>
      </c>
      <c r="H14" s="2">
        <f t="shared" si="2"/>
        <v>224000</v>
      </c>
      <c r="J14" s="2"/>
      <c r="K14" s="2"/>
    </row>
    <row r="15" spans="2:11" x14ac:dyDescent="0.25">
      <c r="B15" s="2" t="s">
        <v>64</v>
      </c>
      <c r="C15" s="2" t="str">
        <f>IFERROR(VLOOKUP($B$5:$B$29,[1]DBASE!$C$7:$D$206,2,0),"")</f>
        <v>CHIKORY</v>
      </c>
      <c r="D15" s="2">
        <v>2</v>
      </c>
      <c r="E15" s="2">
        <v>209000</v>
      </c>
      <c r="F15" s="2">
        <f t="shared" si="0"/>
        <v>104500</v>
      </c>
      <c r="G15" s="2">
        <f t="shared" si="1"/>
        <v>104500</v>
      </c>
      <c r="H15" s="2">
        <f t="shared" si="2"/>
        <v>209000</v>
      </c>
      <c r="J15" s="2"/>
      <c r="K15" s="2"/>
    </row>
    <row r="16" spans="2:11" x14ac:dyDescent="0.25">
      <c r="B16" s="2" t="s">
        <v>65</v>
      </c>
      <c r="C16" s="2" t="str">
        <f>IFERROR(VLOOKUP($B$5:$B$29,[1]DBASE!$C$7:$D$206,2,0),"")</f>
        <v>BABALOON</v>
      </c>
      <c r="D16" s="2">
        <v>2</v>
      </c>
      <c r="E16" s="2">
        <v>370000</v>
      </c>
      <c r="F16" s="2">
        <f t="shared" si="0"/>
        <v>185000</v>
      </c>
      <c r="G16" s="2">
        <f t="shared" si="1"/>
        <v>185000</v>
      </c>
      <c r="H16" s="2">
        <f t="shared" si="2"/>
        <v>370000</v>
      </c>
      <c r="J16" s="2"/>
      <c r="K16" s="2"/>
    </row>
    <row r="17" spans="2:11" x14ac:dyDescent="0.25">
      <c r="B17" s="2" t="s">
        <v>66</v>
      </c>
      <c r="C17" s="2" t="str">
        <f>IFERROR(VLOOKUP($B$5:$B$29,[1]DBASE!$C$7:$D$206,2,0),"")</f>
        <v>KUACI REBO</v>
      </c>
      <c r="D17" s="2">
        <v>25</v>
      </c>
      <c r="E17" s="2">
        <v>1875000</v>
      </c>
      <c r="F17" s="2">
        <f t="shared" si="0"/>
        <v>75000</v>
      </c>
      <c r="G17" s="2">
        <f t="shared" si="1"/>
        <v>75000</v>
      </c>
      <c r="H17" s="2">
        <f t="shared" si="2"/>
        <v>1875000</v>
      </c>
      <c r="J17" s="2"/>
      <c r="K17" s="2"/>
    </row>
    <row r="18" spans="2:11" x14ac:dyDescent="0.25">
      <c r="B18" s="2" t="s">
        <v>67</v>
      </c>
      <c r="C18" s="2" t="str">
        <f>IFERROR(VLOOKUP($B$5:$B$29,[1]DBASE!$C$7:$D$206,2,0),"")</f>
        <v>LPK ICE CREAM</v>
      </c>
      <c r="D18" s="2">
        <v>10</v>
      </c>
      <c r="E18" s="2">
        <v>180000</v>
      </c>
      <c r="F18" s="2">
        <f t="shared" si="0"/>
        <v>18000</v>
      </c>
      <c r="G18" s="2">
        <f t="shared" si="1"/>
        <v>18000</v>
      </c>
      <c r="H18" s="2">
        <f t="shared" si="2"/>
        <v>180000</v>
      </c>
      <c r="J18" s="2"/>
      <c r="K18" s="2"/>
    </row>
    <row r="19" spans="2:11" x14ac:dyDescent="0.25">
      <c r="B19" s="2" t="s">
        <v>68</v>
      </c>
      <c r="C19" s="2" t="str">
        <f>IFERROR(VLOOKUP($B$5:$B$29,[1]DBASE!$C$7:$D$206,2,0),"")</f>
        <v>LPK JELLY BOX DUS</v>
      </c>
      <c r="D19" s="2">
        <v>10</v>
      </c>
      <c r="E19" s="2">
        <v>207500</v>
      </c>
      <c r="F19" s="2">
        <f t="shared" si="0"/>
        <v>20750</v>
      </c>
      <c r="G19" s="2">
        <f t="shared" si="1"/>
        <v>20750</v>
      </c>
      <c r="H19" s="2">
        <f t="shared" si="2"/>
        <v>207500</v>
      </c>
      <c r="J19" s="2"/>
      <c r="K19" s="2"/>
    </row>
    <row r="20" spans="2:11" x14ac:dyDescent="0.25">
      <c r="B20" s="2" t="s">
        <v>69</v>
      </c>
      <c r="C20" s="2" t="str">
        <f>IFERROR(VLOOKUP($B$5:$B$29,[1]DBASE!$C$7:$D$206,2,0),"")</f>
        <v>PANGPANG KOREA</v>
      </c>
      <c r="D20" s="2">
        <v>10</v>
      </c>
      <c r="E20" s="2">
        <v>232500</v>
      </c>
      <c r="F20" s="2">
        <f t="shared" si="0"/>
        <v>23250</v>
      </c>
      <c r="G20" s="2">
        <f t="shared" si="1"/>
        <v>23250</v>
      </c>
      <c r="H20" s="2">
        <f t="shared" si="2"/>
        <v>232500</v>
      </c>
      <c r="J20" s="2"/>
      <c r="K20" s="2"/>
    </row>
    <row r="21" spans="2:11" x14ac:dyDescent="0.25">
      <c r="B21" s="2" t="s">
        <v>70</v>
      </c>
      <c r="C21" s="2" t="str">
        <f>IFERROR(VLOOKUP($B$5:$B$29,[1]DBASE!$C$7:$D$206,2,0),"")</f>
        <v>NGETOP</v>
      </c>
      <c r="D21" s="2">
        <v>10</v>
      </c>
      <c r="E21" s="2">
        <v>232500</v>
      </c>
      <c r="F21" s="2">
        <f t="shared" si="0"/>
        <v>23250</v>
      </c>
      <c r="G21" s="2">
        <f t="shared" si="1"/>
        <v>23250</v>
      </c>
      <c r="H21" s="2">
        <f t="shared" si="2"/>
        <v>232500</v>
      </c>
      <c r="J21" s="2"/>
      <c r="K21" s="2"/>
    </row>
    <row r="22" spans="2:11" x14ac:dyDescent="0.25">
      <c r="B22" s="2" t="s">
        <v>71</v>
      </c>
      <c r="C22" s="2" t="str">
        <f>IFERROR(VLOOKUP($B$5:$B$29,[1]DBASE!$C$7:$D$206,2,0),"")</f>
        <v>MAGNUS</v>
      </c>
      <c r="D22" s="2">
        <v>10</v>
      </c>
      <c r="E22" s="2">
        <v>232500</v>
      </c>
      <c r="F22" s="2">
        <f t="shared" si="0"/>
        <v>23250</v>
      </c>
      <c r="G22" s="2">
        <f t="shared" si="1"/>
        <v>23250</v>
      </c>
      <c r="H22" s="2">
        <f t="shared" si="2"/>
        <v>232500</v>
      </c>
      <c r="J22" s="2"/>
      <c r="K22" s="2"/>
    </row>
    <row r="23" spans="2:11" x14ac:dyDescent="0.25">
      <c r="B23" s="2" t="s">
        <v>72</v>
      </c>
      <c r="C23" s="2" t="str">
        <f>IFERROR(VLOOKUP($B$5:$B$29,[1]DBASE!$C$7:$D$206,2,0),"")</f>
        <v>ASTAGA</v>
      </c>
      <c r="D23" s="2">
        <v>10</v>
      </c>
      <c r="E23" s="2">
        <v>232500</v>
      </c>
      <c r="F23" s="2">
        <f t="shared" si="0"/>
        <v>23250</v>
      </c>
      <c r="G23" s="2">
        <f t="shared" si="1"/>
        <v>23250</v>
      </c>
      <c r="H23" s="2">
        <f t="shared" si="2"/>
        <v>232500</v>
      </c>
      <c r="J23" s="2"/>
      <c r="K23" s="2"/>
    </row>
    <row r="24" spans="2:11" x14ac:dyDescent="0.25">
      <c r="B24" s="2" t="s">
        <v>73</v>
      </c>
      <c r="C24" s="2" t="str">
        <f>IFERROR(VLOOKUP($B$5:$B$29,[1]DBASE!$C$7:$D$206,2,0),"")</f>
        <v>NORISOBA</v>
      </c>
      <c r="D24" s="2">
        <v>10</v>
      </c>
      <c r="E24" s="2">
        <v>155000</v>
      </c>
      <c r="F24" s="2">
        <f t="shared" si="0"/>
        <v>15500</v>
      </c>
      <c r="G24" s="2">
        <f t="shared" si="1"/>
        <v>15500</v>
      </c>
      <c r="H24" s="2">
        <f t="shared" si="2"/>
        <v>155000</v>
      </c>
      <c r="J24" s="2"/>
      <c r="K24" s="2"/>
    </row>
    <row r="25" spans="2:11" x14ac:dyDescent="0.25">
      <c r="B25" s="2" t="s">
        <v>74</v>
      </c>
      <c r="C25" s="2" t="str">
        <f>IFERROR(VLOOKUP($B$5:$B$29,[1]DBASE!$C$7:$D$206,2,0),"")</f>
        <v>ASYIK</v>
      </c>
      <c r="D25" s="2">
        <v>10</v>
      </c>
      <c r="E25" s="2">
        <v>232500</v>
      </c>
      <c r="F25" s="2">
        <f t="shared" si="0"/>
        <v>23250</v>
      </c>
      <c r="G25" s="2">
        <f t="shared" si="1"/>
        <v>23250</v>
      </c>
      <c r="H25" s="2">
        <f t="shared" si="2"/>
        <v>232500</v>
      </c>
      <c r="J25" s="2"/>
      <c r="K25" s="2"/>
    </row>
    <row r="26" spans="2:11" x14ac:dyDescent="0.25">
      <c r="B26" s="2" t="s">
        <v>75</v>
      </c>
      <c r="C26" s="2" t="str">
        <f>IFERROR(VLOOKUP($B$5:$B$29,[1]DBASE!$C$7:$D$206,2,0),"")</f>
        <v>YAKISOBA</v>
      </c>
      <c r="D26" s="2">
        <v>10</v>
      </c>
      <c r="E26" s="2">
        <v>155000</v>
      </c>
      <c r="F26" s="2">
        <f t="shared" si="0"/>
        <v>15500</v>
      </c>
      <c r="G26" s="2">
        <f t="shared" si="1"/>
        <v>15500</v>
      </c>
      <c r="H26" s="2">
        <f t="shared" si="2"/>
        <v>155000</v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ref="F27:F29" si="3">IFERROR(E27/D27,"")</f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227</v>
      </c>
      <c r="H30" s="3">
        <f>SUM(H5:H29)</f>
        <v>8460280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>
        <f>IF(D30=0,"",K30/D30)</f>
        <v>0</v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4"/>
  <sheetViews>
    <sheetView workbookViewId="0">
      <selection activeCell="H5" sqref="H5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3.28515625" bestFit="1" customWidth="1"/>
  </cols>
  <sheetData>
    <row r="2" spans="2:12" x14ac:dyDescent="0.25">
      <c r="B2" t="s">
        <v>0</v>
      </c>
    </row>
    <row r="3" spans="2:12" x14ac:dyDescent="0.25">
      <c r="B3" t="s">
        <v>11</v>
      </c>
      <c r="J3" s="8" t="s">
        <v>4</v>
      </c>
      <c r="K3" s="9"/>
      <c r="L3">
        <v>25362000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 t="s">
        <v>46</v>
      </c>
      <c r="K4" s="2">
        <f>2%*L3</f>
        <v>507240</v>
      </c>
      <c r="L4">
        <f>L3-K4</f>
        <v>24854760</v>
      </c>
    </row>
    <row r="5" spans="2:12" x14ac:dyDescent="0.25">
      <c r="B5" s="2" t="s">
        <v>40</v>
      </c>
      <c r="C5" s="2" t="str">
        <f>IFERROR(VLOOKUP($B$5:$B$29,[1]DBASE!$C$7:$D$206,2,0),"")</f>
        <v>NABATI WAFER KEJU 52GR</v>
      </c>
      <c r="D5" s="2">
        <v>100</v>
      </c>
      <c r="E5" s="2"/>
      <c r="F5" s="2">
        <v>94800</v>
      </c>
      <c r="G5" s="2">
        <f>IF(F5="","",F5-$K$31)</f>
        <v>89948.44988571429</v>
      </c>
      <c r="H5" s="2">
        <f>IF(G5="","",G5*D5)</f>
        <v>8994844.9885714296</v>
      </c>
      <c r="J5" s="2" t="s">
        <v>47</v>
      </c>
      <c r="K5" s="2">
        <f>1%*L4</f>
        <v>248547.6</v>
      </c>
      <c r="L5">
        <f>L4-K5</f>
        <v>24606212.399999999</v>
      </c>
    </row>
    <row r="6" spans="2:12" x14ac:dyDescent="0.25">
      <c r="B6" s="2" t="s">
        <v>76</v>
      </c>
      <c r="C6" s="2" t="str">
        <f>IFERROR(VLOOKUP($B$5:$B$29,[1]DBASE!$C$7:$D$206,2,0),"")</f>
        <v>NABATI WAFER COKLAT 52GR</v>
      </c>
      <c r="D6" s="2">
        <v>10</v>
      </c>
      <c r="E6" s="2"/>
      <c r="F6" s="2">
        <v>94800</v>
      </c>
      <c r="G6" s="2">
        <f t="shared" ref="G6:G29" si="0">IF(F6="","",F6-$K$31)</f>
        <v>89948.44988571429</v>
      </c>
      <c r="H6" s="2">
        <f t="shared" ref="H6:H29" si="1">IF(G6="","",G6*D6)</f>
        <v>899484.49885714287</v>
      </c>
      <c r="J6" s="2" t="s">
        <v>80</v>
      </c>
      <c r="K6" s="2">
        <v>409500</v>
      </c>
      <c r="L6">
        <f>L5-K6</f>
        <v>24196712.399999999</v>
      </c>
    </row>
    <row r="7" spans="2:12" x14ac:dyDescent="0.25">
      <c r="B7" s="2" t="s">
        <v>10</v>
      </c>
      <c r="C7" s="2" t="str">
        <f>IFERROR(VLOOKUP($B$5:$B$29,[1]DBASE!$C$7:$D$206,2,0),"")</f>
        <v>NABATI WAFER KEJU 8GR</v>
      </c>
      <c r="D7" s="2">
        <v>10</v>
      </c>
      <c r="E7" s="2"/>
      <c r="F7" s="2">
        <v>80000</v>
      </c>
      <c r="G7" s="2">
        <f t="shared" si="0"/>
        <v>75148.44988571429</v>
      </c>
      <c r="H7" s="2">
        <f t="shared" si="1"/>
        <v>751484.49885714287</v>
      </c>
      <c r="J7" s="2" t="s">
        <v>48</v>
      </c>
      <c r="K7" s="2">
        <f>1.5%*L6</f>
        <v>362950.68599999999</v>
      </c>
    </row>
    <row r="8" spans="2:12" x14ac:dyDescent="0.25">
      <c r="B8" s="2" t="s">
        <v>13</v>
      </c>
      <c r="C8" s="2" t="str">
        <f>IFERROR(VLOOKUP($B$5:$B$29,[1]DBASE!$C$7:$D$206,2,0),"")</f>
        <v>NABATI WAFER COKLAT 8GR</v>
      </c>
      <c r="D8" s="2">
        <v>30</v>
      </c>
      <c r="E8" s="2"/>
      <c r="F8" s="2">
        <v>80000</v>
      </c>
      <c r="G8" s="2">
        <f t="shared" si="0"/>
        <v>75148.44988571429</v>
      </c>
      <c r="H8" s="2">
        <f t="shared" si="1"/>
        <v>2254453.4965714286</v>
      </c>
      <c r="J8" s="2"/>
      <c r="K8" s="2"/>
    </row>
    <row r="9" spans="2:12" x14ac:dyDescent="0.25">
      <c r="B9" s="2" t="s">
        <v>77</v>
      </c>
      <c r="C9" s="2" t="str">
        <f>IFERROR(VLOOKUP($B$5:$B$29,[1]DBASE!$C$7:$D$206,2,0),"")</f>
        <v>NABATI WAFER COKLAT 19GR</v>
      </c>
      <c r="D9" s="2">
        <v>20</v>
      </c>
      <c r="E9" s="2"/>
      <c r="F9" s="2">
        <v>91200</v>
      </c>
      <c r="G9" s="2">
        <f t="shared" si="0"/>
        <v>86348.44988571429</v>
      </c>
      <c r="H9" s="2">
        <f t="shared" si="1"/>
        <v>1726968.9977142857</v>
      </c>
      <c r="J9" s="2"/>
      <c r="K9" s="2"/>
    </row>
    <row r="10" spans="2:12" x14ac:dyDescent="0.25">
      <c r="B10" s="2" t="s">
        <v>78</v>
      </c>
      <c r="C10" s="2" t="str">
        <f>IFERROR(VLOOKUP($B$5:$B$29,[1]DBASE!$C$7:$D$206,2,0),"")</f>
        <v>SELIMUT KEJU 2000</v>
      </c>
      <c r="D10" s="2">
        <v>20</v>
      </c>
      <c r="E10" s="2"/>
      <c r="F10" s="2">
        <v>94800</v>
      </c>
      <c r="G10" s="2">
        <f t="shared" si="0"/>
        <v>89948.44988571429</v>
      </c>
      <c r="H10" s="2">
        <f t="shared" si="1"/>
        <v>1798968.9977142857</v>
      </c>
      <c r="J10" s="2"/>
      <c r="K10" s="2"/>
    </row>
    <row r="11" spans="2:12" x14ac:dyDescent="0.25">
      <c r="B11" s="2" t="s">
        <v>41</v>
      </c>
      <c r="C11" s="2" t="str">
        <f>IFERROR(VLOOKUP($B$5:$B$29,[1]DBASE!$C$7:$D$206,2,0),"")</f>
        <v>ROLL KEJU 2000</v>
      </c>
      <c r="D11" s="2">
        <v>15</v>
      </c>
      <c r="E11" s="2"/>
      <c r="F11" s="2">
        <v>94800</v>
      </c>
      <c r="G11" s="2">
        <f t="shared" si="0"/>
        <v>89948.44988571429</v>
      </c>
      <c r="H11" s="2">
        <f t="shared" si="1"/>
        <v>1349226.7482857143</v>
      </c>
      <c r="J11" s="2"/>
      <c r="K11" s="2"/>
    </row>
    <row r="12" spans="2:12" x14ac:dyDescent="0.25">
      <c r="B12" s="2" t="s">
        <v>42</v>
      </c>
      <c r="C12" s="2" t="str">
        <f>IFERROR(VLOOKUP($B$5:$B$29,[1]DBASE!$C$7:$D$206,2,0),"")</f>
        <v>ROLL COKLAT 2000</v>
      </c>
      <c r="D12" s="2">
        <v>15</v>
      </c>
      <c r="E12" s="2"/>
      <c r="F12" s="2">
        <v>94800</v>
      </c>
      <c r="G12" s="2">
        <f t="shared" si="0"/>
        <v>89948.44988571429</v>
      </c>
      <c r="H12" s="2">
        <f t="shared" si="1"/>
        <v>1349226.7482857143</v>
      </c>
      <c r="J12" s="2"/>
      <c r="K12" s="2"/>
    </row>
    <row r="13" spans="2:12" x14ac:dyDescent="0.25">
      <c r="B13" s="2" t="s">
        <v>39</v>
      </c>
      <c r="C13" s="2" t="str">
        <f>IFERROR(VLOOKUP($B$5:$B$29,[1]DBASE!$C$7:$D$206,2,0),"")</f>
        <v>PASTA</v>
      </c>
      <c r="D13" s="2">
        <v>5</v>
      </c>
      <c r="E13" s="2"/>
      <c r="F13" s="2">
        <v>108000</v>
      </c>
      <c r="G13" s="2">
        <f t="shared" si="0"/>
        <v>103148.44988571429</v>
      </c>
      <c r="H13" s="2">
        <f t="shared" si="1"/>
        <v>515742.24942857143</v>
      </c>
      <c r="J13" s="2"/>
      <c r="K13" s="2"/>
    </row>
    <row r="14" spans="2:12" x14ac:dyDescent="0.25">
      <c r="B14" s="2" t="s">
        <v>43</v>
      </c>
      <c r="C14" s="2" t="str">
        <f>IFERROR(VLOOKUP($B$5:$B$29,[1]DBASE!$C$7:$D$206,2,0),"")</f>
        <v>SIIP KEJU 2000</v>
      </c>
      <c r="D14" s="2">
        <v>10</v>
      </c>
      <c r="E14" s="2"/>
      <c r="F14" s="2">
        <v>47400</v>
      </c>
      <c r="G14" s="2">
        <f t="shared" si="0"/>
        <v>42548.449885714283</v>
      </c>
      <c r="H14" s="2">
        <f t="shared" si="1"/>
        <v>425484.49885714281</v>
      </c>
      <c r="J14" s="2"/>
      <c r="K14" s="2"/>
    </row>
    <row r="15" spans="2:12" x14ac:dyDescent="0.25">
      <c r="B15" s="2" t="s">
        <v>44</v>
      </c>
      <c r="C15" s="2" t="str">
        <f>IFERROR(VLOOKUP($B$5:$B$29,[1]DBASE!$C$7:$D$206,2,0),"")</f>
        <v>SIIP JAGUNG 2000</v>
      </c>
      <c r="D15" s="2">
        <v>10</v>
      </c>
      <c r="E15" s="2"/>
      <c r="F15" s="2">
        <v>47400</v>
      </c>
      <c r="G15" s="2">
        <f t="shared" si="0"/>
        <v>42548.449885714283</v>
      </c>
      <c r="H15" s="2">
        <f t="shared" si="1"/>
        <v>425484.49885714281</v>
      </c>
      <c r="J15" s="2"/>
      <c r="K15" s="2"/>
    </row>
    <row r="16" spans="2:12" x14ac:dyDescent="0.25">
      <c r="B16" s="2" t="s">
        <v>34</v>
      </c>
      <c r="C16" s="2" t="str">
        <f>IFERROR(VLOOKUP($B$5:$B$29,[1]DBASE!$C$7:$D$206,2,0),"")</f>
        <v>SIIP KEJU 500</v>
      </c>
      <c r="D16" s="2">
        <v>10</v>
      </c>
      <c r="E16" s="2"/>
      <c r="F16" s="2">
        <v>46200</v>
      </c>
      <c r="G16" s="2">
        <f t="shared" si="0"/>
        <v>41348.449885714283</v>
      </c>
      <c r="H16" s="2">
        <f t="shared" si="1"/>
        <v>413484.49885714281</v>
      </c>
      <c r="J16" s="2"/>
      <c r="K16" s="2"/>
    </row>
    <row r="17" spans="2:11" x14ac:dyDescent="0.25">
      <c r="B17" s="2" t="s">
        <v>52</v>
      </c>
      <c r="C17" s="2" t="str">
        <f>IFERROR(VLOOKUP($B$5:$B$29,[1]DBASE!$C$7:$D$206,2,0),"")</f>
        <v>SIIP JGG 500</v>
      </c>
      <c r="D17" s="2">
        <v>15</v>
      </c>
      <c r="E17" s="2"/>
      <c r="F17" s="2">
        <v>46200</v>
      </c>
      <c r="G17" s="2">
        <f t="shared" si="0"/>
        <v>41348.449885714283</v>
      </c>
      <c r="H17" s="2">
        <f t="shared" si="1"/>
        <v>620226.74828571419</v>
      </c>
      <c r="J17" s="2"/>
      <c r="K17" s="2"/>
    </row>
    <row r="18" spans="2:11" x14ac:dyDescent="0.25">
      <c r="B18" s="2" t="s">
        <v>35</v>
      </c>
      <c r="C18" s="2" t="str">
        <f>IFERROR(VLOOKUP($B$5:$B$29,[1]DBASE!$C$7:$D$206,2,0),"")</f>
        <v>AHH KEJU 500</v>
      </c>
      <c r="D18" s="2">
        <v>5</v>
      </c>
      <c r="E18" s="2"/>
      <c r="F18" s="2">
        <v>80000</v>
      </c>
      <c r="G18" s="2">
        <f t="shared" si="0"/>
        <v>75148.44988571429</v>
      </c>
      <c r="H18" s="2">
        <f t="shared" si="1"/>
        <v>375742.24942857143</v>
      </c>
      <c r="J18" s="2"/>
      <c r="K18" s="2"/>
    </row>
    <row r="19" spans="2:11" x14ac:dyDescent="0.25">
      <c r="B19" s="2" t="s">
        <v>38</v>
      </c>
      <c r="C19" s="2" t="str">
        <f>IFERROR(VLOOKUP($B$5:$B$29,[1]DBASE!$C$7:$D$206,2,0),"")</f>
        <v>ROLL KEJU 500</v>
      </c>
      <c r="D19" s="2">
        <v>20</v>
      </c>
      <c r="E19" s="2"/>
      <c r="F19" s="2">
        <v>48000</v>
      </c>
      <c r="G19" s="2">
        <f t="shared" si="0"/>
        <v>43148.449885714283</v>
      </c>
      <c r="H19" s="2">
        <f t="shared" si="1"/>
        <v>862968.99771428562</v>
      </c>
      <c r="J19" s="2"/>
      <c r="K19" s="2"/>
    </row>
    <row r="20" spans="2:11" x14ac:dyDescent="0.25">
      <c r="B20" s="2" t="s">
        <v>79</v>
      </c>
      <c r="C20" s="2" t="str">
        <f>IFERROR(VLOOKUP($B$5:$B$29,[1]DBASE!$C$7:$D$206,2,0),"")</f>
        <v>AHH KEJU 2000</v>
      </c>
      <c r="D20" s="2">
        <v>5</v>
      </c>
      <c r="E20" s="2"/>
      <c r="F20" s="2">
        <v>94800</v>
      </c>
      <c r="G20" s="2">
        <f t="shared" si="0"/>
        <v>89948.44988571429</v>
      </c>
      <c r="H20" s="2">
        <f t="shared" si="1"/>
        <v>449742.24942857143</v>
      </c>
      <c r="J20" s="2"/>
      <c r="K20" s="2"/>
    </row>
    <row r="21" spans="2:11" x14ac:dyDescent="0.25">
      <c r="B21" s="2" t="s">
        <v>53</v>
      </c>
      <c r="C21" s="2" t="str">
        <f>IFERROR(VLOOKUP($B$5:$B$29,[1]DBASE!$C$7:$D$206,2,0),"")</f>
        <v>SIIP COKLAT 500</v>
      </c>
      <c r="D21" s="2">
        <v>15</v>
      </c>
      <c r="E21" s="2"/>
      <c r="F21" s="2">
        <v>46200</v>
      </c>
      <c r="G21" s="2">
        <f t="shared" si="0"/>
        <v>41348.449885714283</v>
      </c>
      <c r="H21" s="2">
        <f t="shared" si="1"/>
        <v>620226.74828571419</v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">
        <v>81</v>
      </c>
      <c r="G22" s="2" t="str">
        <f t="shared" si="0"/>
        <v/>
      </c>
      <c r="H22" s="2" t="str">
        <f t="shared" si="1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">
        <v>81</v>
      </c>
      <c r="G23" s="2" t="str">
        <f t="shared" si="0"/>
        <v/>
      </c>
      <c r="H23" s="2" t="str">
        <f t="shared" si="1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">
        <v>81</v>
      </c>
      <c r="G24" s="2" t="str">
        <f t="shared" si="0"/>
        <v/>
      </c>
      <c r="H24" s="2" t="str">
        <f t="shared" si="1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">
        <v>81</v>
      </c>
      <c r="G25" s="2" t="str">
        <f t="shared" si="0"/>
        <v/>
      </c>
      <c r="H25" s="2" t="str">
        <f t="shared" si="1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">
        <v>81</v>
      </c>
      <c r="G26" s="2" t="str">
        <f t="shared" si="0"/>
        <v/>
      </c>
      <c r="H26" s="2" t="str">
        <f t="shared" si="1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">
        <v>81</v>
      </c>
      <c r="G27" s="2" t="str">
        <f t="shared" si="0"/>
        <v/>
      </c>
      <c r="H27" s="2" t="str">
        <f t="shared" si="1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">
        <v>81</v>
      </c>
      <c r="G28" s="2" t="str">
        <f t="shared" si="0"/>
        <v/>
      </c>
      <c r="H28" s="2" t="str">
        <f t="shared" si="1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">
        <v>81</v>
      </c>
      <c r="G29" s="2" t="str">
        <f t="shared" si="0"/>
        <v/>
      </c>
      <c r="H29" s="2" t="str">
        <f t="shared" si="1"/>
        <v/>
      </c>
      <c r="J29" s="2"/>
      <c r="K29" s="2"/>
    </row>
    <row r="30" spans="2:11" x14ac:dyDescent="0.25">
      <c r="D30">
        <f>SUM(D5:D29)</f>
        <v>315</v>
      </c>
      <c r="H30" s="3">
        <f>SUM(H5:H29)</f>
        <v>23833761.714000002</v>
      </c>
      <c r="J30" t="s">
        <v>5</v>
      </c>
      <c r="K30" s="3">
        <f>SUM(K4:K29)</f>
        <v>1528238.2860000001</v>
      </c>
    </row>
    <row r="31" spans="2:11" x14ac:dyDescent="0.25">
      <c r="J31" t="s">
        <v>6</v>
      </c>
      <c r="K31">
        <f>IF(D30=0,"",K30/D30)</f>
        <v>4851.5501142857147</v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2">IF(F37="","",F37-$K$62)</f>
        <v/>
      </c>
      <c r="H37" s="2" t="str">
        <f t="shared" ref="H37:H60" si="3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2"/>
        <v/>
      </c>
      <c r="H38" s="2" t="str">
        <f t="shared" si="3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2"/>
        <v/>
      </c>
      <c r="H39" s="2" t="str">
        <f t="shared" si="3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2"/>
        <v/>
      </c>
      <c r="H40" s="2" t="str">
        <f t="shared" si="3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2"/>
        <v/>
      </c>
      <c r="H41" s="2" t="str">
        <f t="shared" si="3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2"/>
        <v/>
      </c>
      <c r="H42" s="2" t="str">
        <f t="shared" si="3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2"/>
        <v/>
      </c>
      <c r="H43" s="2" t="str">
        <f t="shared" si="3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2"/>
        <v/>
      </c>
      <c r="H44" s="2" t="str">
        <f t="shared" si="3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2"/>
        <v/>
      </c>
      <c r="H45" s="2" t="str">
        <f t="shared" si="3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2"/>
        <v/>
      </c>
      <c r="H46" s="2" t="str">
        <f t="shared" si="3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2"/>
        <v/>
      </c>
      <c r="H47" s="2" t="str">
        <f t="shared" si="3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2"/>
        <v/>
      </c>
      <c r="H48" s="2" t="str">
        <f t="shared" si="3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2"/>
        <v/>
      </c>
      <c r="H49" s="2" t="str">
        <f t="shared" si="3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2"/>
        <v/>
      </c>
      <c r="H50" s="2" t="str">
        <f t="shared" si="3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2"/>
        <v/>
      </c>
      <c r="H51" s="2" t="str">
        <f t="shared" si="3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4">IF(F52="","",F52-$K$31)</f>
        <v/>
      </c>
      <c r="H52" s="2" t="str">
        <f t="shared" si="3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4"/>
        <v/>
      </c>
      <c r="H56" s="2" t="str">
        <f t="shared" si="3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4"/>
        <v/>
      </c>
      <c r="H57" s="2" t="str">
        <f t="shared" si="3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4"/>
        <v/>
      </c>
      <c r="H58" s="2" t="str">
        <f t="shared" si="3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4"/>
        <v/>
      </c>
      <c r="H59" s="2" t="str">
        <f t="shared" si="3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4"/>
        <v/>
      </c>
      <c r="H60" s="2" t="str">
        <f t="shared" si="3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5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5"/>
        <v/>
      </c>
      <c r="H67" s="2" t="str">
        <f t="shared" ref="H67:H90" si="6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5"/>
        <v/>
      </c>
      <c r="H68" s="2" t="str">
        <f t="shared" si="6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7">IFERROR(E69/D69,"")</f>
        <v/>
      </c>
      <c r="G69" s="2" t="str">
        <f t="shared" si="5"/>
        <v/>
      </c>
      <c r="H69" s="2" t="str">
        <f t="shared" si="6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7"/>
        <v/>
      </c>
      <c r="G70" s="2" t="str">
        <f t="shared" si="5"/>
        <v/>
      </c>
      <c r="H70" s="2" t="str">
        <f t="shared" si="6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7"/>
        <v/>
      </c>
      <c r="G71" s="2" t="str">
        <f t="shared" si="5"/>
        <v/>
      </c>
      <c r="H71" s="2" t="str">
        <f t="shared" si="6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7"/>
        <v/>
      </c>
      <c r="G72" s="2" t="str">
        <f t="shared" si="5"/>
        <v/>
      </c>
      <c r="H72" s="2" t="str">
        <f t="shared" si="6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7"/>
        <v/>
      </c>
      <c r="G73" s="2" t="str">
        <f t="shared" si="5"/>
        <v/>
      </c>
      <c r="H73" s="2" t="str">
        <f t="shared" si="6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7"/>
        <v/>
      </c>
      <c r="G74" s="2" t="str">
        <f t="shared" si="5"/>
        <v/>
      </c>
      <c r="H74" s="2" t="str">
        <f t="shared" si="6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7"/>
        <v/>
      </c>
      <c r="G75" s="2" t="str">
        <f t="shared" si="5"/>
        <v/>
      </c>
      <c r="H75" s="2" t="str">
        <f t="shared" si="6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7"/>
        <v/>
      </c>
      <c r="G76" s="2" t="str">
        <f t="shared" si="5"/>
        <v/>
      </c>
      <c r="H76" s="2" t="str">
        <f t="shared" si="6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7"/>
        <v/>
      </c>
      <c r="G77" s="2" t="str">
        <f t="shared" si="5"/>
        <v/>
      </c>
      <c r="H77" s="2" t="str">
        <f t="shared" si="6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7"/>
        <v/>
      </c>
      <c r="G78" s="2" t="str">
        <f t="shared" si="5"/>
        <v/>
      </c>
      <c r="H78" s="2" t="str">
        <f t="shared" si="6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7"/>
        <v/>
      </c>
      <c r="G79" s="2" t="str">
        <f t="shared" si="5"/>
        <v/>
      </c>
      <c r="H79" s="2" t="str">
        <f t="shared" si="6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7"/>
        <v/>
      </c>
      <c r="G80" s="2" t="str">
        <f t="shared" si="5"/>
        <v/>
      </c>
      <c r="H80" s="2" t="str">
        <f t="shared" si="6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7"/>
        <v/>
      </c>
      <c r="G81" s="2" t="str">
        <f t="shared" si="5"/>
        <v/>
      </c>
      <c r="H81" s="2" t="str">
        <f t="shared" si="6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7"/>
        <v/>
      </c>
      <c r="G82" s="2" t="str">
        <f t="shared" si="5"/>
        <v/>
      </c>
      <c r="H82" s="2" t="str">
        <f t="shared" si="6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7"/>
        <v/>
      </c>
      <c r="G83" s="2" t="str">
        <f t="shared" si="5"/>
        <v/>
      </c>
      <c r="H83" s="2" t="str">
        <f t="shared" si="6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7"/>
        <v/>
      </c>
      <c r="G84" s="2" t="str">
        <f t="shared" si="5"/>
        <v/>
      </c>
      <c r="H84" s="2" t="str">
        <f t="shared" si="6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7"/>
        <v/>
      </c>
      <c r="G85" s="2" t="str">
        <f t="shared" si="5"/>
        <v/>
      </c>
      <c r="H85" s="2" t="str">
        <f t="shared" si="6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7"/>
        <v/>
      </c>
      <c r="G86" s="2" t="str">
        <f t="shared" si="5"/>
        <v/>
      </c>
      <c r="H86" s="2" t="str">
        <f t="shared" si="6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7"/>
        <v/>
      </c>
      <c r="G87" s="2" t="str">
        <f t="shared" si="5"/>
        <v/>
      </c>
      <c r="H87" s="2" t="str">
        <f t="shared" si="6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7"/>
        <v/>
      </c>
      <c r="G88" s="2" t="str">
        <f t="shared" si="5"/>
        <v/>
      </c>
      <c r="H88" s="2" t="str">
        <f t="shared" si="6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7"/>
        <v/>
      </c>
      <c r="G89" s="2" t="str">
        <f t="shared" si="5"/>
        <v/>
      </c>
      <c r="H89" s="2" t="str">
        <f t="shared" si="6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7"/>
        <v/>
      </c>
      <c r="G90" s="2" t="str">
        <f>IF(F90="","",F90-$K$92)</f>
        <v/>
      </c>
      <c r="H90" s="2" t="str">
        <f t="shared" si="6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8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8"/>
        <v/>
      </c>
      <c r="H98" s="2" t="str">
        <f t="shared" ref="H98:H121" si="9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8"/>
        <v/>
      </c>
      <c r="H99" s="2" t="str">
        <f t="shared" si="9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0">IFERROR(E100/D100,"")</f>
        <v/>
      </c>
      <c r="G100" s="2" t="str">
        <f t="shared" si="8"/>
        <v/>
      </c>
      <c r="H100" s="2" t="str">
        <f t="shared" si="9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0"/>
        <v/>
      </c>
      <c r="G101" s="2" t="str">
        <f t="shared" si="8"/>
        <v/>
      </c>
      <c r="H101" s="2" t="str">
        <f t="shared" si="9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0"/>
        <v/>
      </c>
      <c r="G102" s="2" t="str">
        <f t="shared" si="8"/>
        <v/>
      </c>
      <c r="H102" s="2" t="str">
        <f t="shared" si="9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0"/>
        <v/>
      </c>
      <c r="G103" s="2" t="str">
        <f t="shared" si="8"/>
        <v/>
      </c>
      <c r="H103" s="2" t="str">
        <f t="shared" si="9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0"/>
        <v/>
      </c>
      <c r="G104" s="2" t="str">
        <f t="shared" si="8"/>
        <v/>
      </c>
      <c r="H104" s="2" t="str">
        <f t="shared" si="9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0"/>
        <v/>
      </c>
      <c r="G105" s="2" t="str">
        <f t="shared" si="8"/>
        <v/>
      </c>
      <c r="H105" s="2" t="str">
        <f t="shared" si="9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0"/>
        <v/>
      </c>
      <c r="G106" s="2" t="str">
        <f t="shared" si="8"/>
        <v/>
      </c>
      <c r="H106" s="2" t="str">
        <f t="shared" si="9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0"/>
        <v/>
      </c>
      <c r="G107" s="2" t="str">
        <f t="shared" si="8"/>
        <v/>
      </c>
      <c r="H107" s="2" t="str">
        <f t="shared" si="9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0"/>
        <v/>
      </c>
      <c r="G108" s="2" t="str">
        <f t="shared" si="8"/>
        <v/>
      </c>
      <c r="H108" s="2" t="str">
        <f t="shared" si="9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0"/>
        <v/>
      </c>
      <c r="G109" s="2" t="str">
        <f t="shared" si="8"/>
        <v/>
      </c>
      <c r="H109" s="2" t="str">
        <f t="shared" si="9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0"/>
        <v/>
      </c>
      <c r="G110" s="2" t="str">
        <f t="shared" si="8"/>
        <v/>
      </c>
      <c r="H110" s="2" t="str">
        <f t="shared" si="9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0"/>
        <v/>
      </c>
      <c r="G111" s="2" t="str">
        <f t="shared" si="8"/>
        <v/>
      </c>
      <c r="H111" s="2" t="str">
        <f t="shared" si="9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0"/>
        <v/>
      </c>
      <c r="G112" s="2" t="str">
        <f t="shared" si="8"/>
        <v/>
      </c>
      <c r="H112" s="2" t="str">
        <f t="shared" si="9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0"/>
        <v/>
      </c>
      <c r="G113" s="2" t="str">
        <f t="shared" si="8"/>
        <v/>
      </c>
      <c r="H113" s="2" t="str">
        <f t="shared" si="9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0"/>
        <v/>
      </c>
      <c r="G114" s="2" t="str">
        <f t="shared" si="8"/>
        <v/>
      </c>
      <c r="H114" s="2" t="str">
        <f t="shared" si="9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0"/>
        <v/>
      </c>
      <c r="G115" s="2" t="str">
        <f t="shared" si="8"/>
        <v/>
      </c>
      <c r="H115" s="2" t="str">
        <f t="shared" si="9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0"/>
        <v/>
      </c>
      <c r="G116" s="2" t="str">
        <f t="shared" si="8"/>
        <v/>
      </c>
      <c r="H116" s="2" t="str">
        <f t="shared" si="9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0"/>
        <v/>
      </c>
      <c r="G117" s="2" t="str">
        <f t="shared" si="8"/>
        <v/>
      </c>
      <c r="H117" s="2" t="str">
        <f t="shared" si="9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0"/>
        <v/>
      </c>
      <c r="G118" s="2" t="str">
        <f t="shared" si="8"/>
        <v/>
      </c>
      <c r="H118" s="2" t="str">
        <f t="shared" si="9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0"/>
        <v/>
      </c>
      <c r="G119" s="2" t="str">
        <f t="shared" si="8"/>
        <v/>
      </c>
      <c r="H119" s="2" t="str">
        <f t="shared" si="9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0"/>
        <v/>
      </c>
      <c r="G120" s="2" t="str">
        <f t="shared" si="8"/>
        <v/>
      </c>
      <c r="H120" s="2" t="str">
        <f t="shared" si="9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0"/>
        <v/>
      </c>
      <c r="G121" s="2" t="str">
        <f>IF(F121="","",F121-$K$123)</f>
        <v/>
      </c>
      <c r="H121" s="2" t="str">
        <f t="shared" si="9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1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1"/>
        <v/>
      </c>
      <c r="H129" s="2" t="str">
        <f t="shared" ref="H129:H152" si="12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1"/>
        <v/>
      </c>
      <c r="H130" s="2" t="str">
        <f t="shared" si="12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3">IFERROR(E131/D131,"")</f>
        <v/>
      </c>
      <c r="G131" s="2" t="str">
        <f t="shared" si="11"/>
        <v/>
      </c>
      <c r="H131" s="2" t="str">
        <f t="shared" si="12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3"/>
        <v/>
      </c>
      <c r="G132" s="2" t="str">
        <f t="shared" si="11"/>
        <v/>
      </c>
      <c r="H132" s="2" t="str">
        <f t="shared" si="12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3"/>
        <v/>
      </c>
      <c r="G133" s="2" t="str">
        <f t="shared" si="11"/>
        <v/>
      </c>
      <c r="H133" s="2" t="str">
        <f t="shared" si="12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3"/>
        <v/>
      </c>
      <c r="G134" s="2" t="str">
        <f t="shared" si="11"/>
        <v/>
      </c>
      <c r="H134" s="2" t="str">
        <f t="shared" si="12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3"/>
        <v/>
      </c>
      <c r="G135" s="2" t="str">
        <f t="shared" si="11"/>
        <v/>
      </c>
      <c r="H135" s="2" t="str">
        <f t="shared" si="12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3"/>
        <v/>
      </c>
      <c r="G136" s="2" t="str">
        <f t="shared" si="11"/>
        <v/>
      </c>
      <c r="H136" s="2" t="str">
        <f t="shared" si="12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3"/>
        <v/>
      </c>
      <c r="G137" s="2" t="str">
        <f t="shared" si="11"/>
        <v/>
      </c>
      <c r="H137" s="2" t="str">
        <f t="shared" si="12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3"/>
        <v/>
      </c>
      <c r="G138" s="2" t="str">
        <f t="shared" si="11"/>
        <v/>
      </c>
      <c r="H138" s="2" t="str">
        <f t="shared" si="12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3"/>
        <v/>
      </c>
      <c r="G139" s="2" t="str">
        <f t="shared" si="11"/>
        <v/>
      </c>
      <c r="H139" s="2" t="str">
        <f t="shared" si="12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3"/>
        <v/>
      </c>
      <c r="G140" s="2" t="str">
        <f t="shared" si="11"/>
        <v/>
      </c>
      <c r="H140" s="2" t="str">
        <f t="shared" si="12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3"/>
        <v/>
      </c>
      <c r="G141" s="2" t="str">
        <f t="shared" si="11"/>
        <v/>
      </c>
      <c r="H141" s="2" t="str">
        <f t="shared" si="12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3"/>
        <v/>
      </c>
      <c r="G142" s="2" t="str">
        <f t="shared" si="11"/>
        <v/>
      </c>
      <c r="H142" s="2" t="str">
        <f t="shared" si="12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3"/>
        <v/>
      </c>
      <c r="G143" s="2" t="str">
        <f t="shared" si="11"/>
        <v/>
      </c>
      <c r="H143" s="2" t="str">
        <f t="shared" si="12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3"/>
        <v/>
      </c>
      <c r="G144" s="2" t="str">
        <f t="shared" si="11"/>
        <v/>
      </c>
      <c r="H144" s="2" t="str">
        <f t="shared" si="12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3"/>
        <v/>
      </c>
      <c r="G145" s="2" t="str">
        <f t="shared" si="11"/>
        <v/>
      </c>
      <c r="H145" s="2" t="str">
        <f t="shared" si="12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3"/>
        <v/>
      </c>
      <c r="G146" s="2" t="str">
        <f t="shared" si="11"/>
        <v/>
      </c>
      <c r="H146" s="2" t="str">
        <f t="shared" si="12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3"/>
        <v/>
      </c>
      <c r="G147" s="2" t="str">
        <f t="shared" si="11"/>
        <v/>
      </c>
      <c r="H147" s="2" t="str">
        <f t="shared" si="12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3"/>
        <v/>
      </c>
      <c r="G148" s="2" t="str">
        <f t="shared" si="11"/>
        <v/>
      </c>
      <c r="H148" s="2" t="str">
        <f t="shared" si="12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3"/>
        <v/>
      </c>
      <c r="G149" s="2" t="str">
        <f t="shared" si="11"/>
        <v/>
      </c>
      <c r="H149" s="2" t="str">
        <f t="shared" si="12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3"/>
        <v/>
      </c>
      <c r="G150" s="2" t="str">
        <f t="shared" si="11"/>
        <v/>
      </c>
      <c r="H150" s="2" t="str">
        <f t="shared" si="12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3"/>
        <v/>
      </c>
      <c r="G151" s="2" t="str">
        <f t="shared" si="11"/>
        <v/>
      </c>
      <c r="H151" s="2" t="str">
        <f t="shared" si="12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3"/>
        <v/>
      </c>
      <c r="G152" s="2" t="str">
        <f>IF(F152="","",F152-$K$154)</f>
        <v/>
      </c>
      <c r="H152" s="2" t="str">
        <f t="shared" si="12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4"/>
  <sheetViews>
    <sheetView workbookViewId="0">
      <selection activeCell="H1" sqref="H1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  <col min="12" max="12" width="13.28515625" bestFit="1" customWidth="1"/>
  </cols>
  <sheetData>
    <row r="2" spans="2:12" x14ac:dyDescent="0.25">
      <c r="B2" t="s">
        <v>0</v>
      </c>
    </row>
    <row r="3" spans="2:12" x14ac:dyDescent="0.25">
      <c r="B3" t="s">
        <v>11</v>
      </c>
      <c r="J3" s="8" t="s">
        <v>4</v>
      </c>
      <c r="K3" s="9"/>
      <c r="L3" s="7">
        <v>5205300</v>
      </c>
    </row>
    <row r="4" spans="2:12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4">
        <v>0.02</v>
      </c>
      <c r="K4" s="6">
        <f>2%*L3</f>
        <v>104106</v>
      </c>
      <c r="L4" s="7">
        <f>L3-K4</f>
        <v>5101194</v>
      </c>
    </row>
    <row r="5" spans="2:12" x14ac:dyDescent="0.25">
      <c r="B5" s="2" t="s">
        <v>82</v>
      </c>
      <c r="C5" s="2" t="str">
        <f>IFERROR(VLOOKUP($B$5:$B$29,[1]DBASE!$C$7:$D$206,2,0),"")</f>
        <v>AHH KEJU 500</v>
      </c>
      <c r="D5" s="2">
        <v>10</v>
      </c>
      <c r="E5" s="2"/>
      <c r="F5" s="2">
        <v>80000</v>
      </c>
      <c r="G5" s="2">
        <f>IF(F5="","",F5-$K$31)</f>
        <v>74934.734903278688</v>
      </c>
      <c r="H5" s="2">
        <f>IF(G5="","",G5*D5)</f>
        <v>749347.34903278691</v>
      </c>
      <c r="J5" s="4">
        <v>0.01</v>
      </c>
      <c r="K5" s="6">
        <f>1%*L4</f>
        <v>51011.94</v>
      </c>
      <c r="L5" s="7">
        <f t="shared" ref="L5:L7" si="0">L4-K5</f>
        <v>5050182.0599999996</v>
      </c>
    </row>
    <row r="6" spans="2:12" x14ac:dyDescent="0.25">
      <c r="B6" s="2" t="s">
        <v>34</v>
      </c>
      <c r="C6" s="2" t="str">
        <f>IFERROR(VLOOKUP($B$5:$B$29,[1]DBASE!$C$7:$D$206,2,0),"")</f>
        <v>SIIP KEJU 500</v>
      </c>
      <c r="D6" s="2">
        <v>3</v>
      </c>
      <c r="E6" s="2"/>
      <c r="F6" s="2">
        <v>46200</v>
      </c>
      <c r="G6" s="2">
        <f t="shared" ref="G6:G29" si="1">IF(F6="","",F6-$K$31)</f>
        <v>41134.734903278688</v>
      </c>
      <c r="H6" s="2">
        <f t="shared" ref="H6:H29" si="2">IF(G6="","",G6*D6)</f>
        <v>123404.20470983606</v>
      </c>
      <c r="J6" s="2" t="s">
        <v>85</v>
      </c>
      <c r="K6" s="2">
        <v>79300</v>
      </c>
      <c r="L6" s="7">
        <f t="shared" si="0"/>
        <v>4970882.0599999996</v>
      </c>
    </row>
    <row r="7" spans="2:12" x14ac:dyDescent="0.25">
      <c r="B7" s="2" t="s">
        <v>52</v>
      </c>
      <c r="C7" s="2" t="str">
        <f>IFERROR(VLOOKUP($B$5:$B$29,[1]DBASE!$C$7:$D$206,2,0),"")</f>
        <v>SIIP JGG 500</v>
      </c>
      <c r="D7" s="2">
        <v>3</v>
      </c>
      <c r="E7" s="2"/>
      <c r="F7" s="2">
        <v>46200</v>
      </c>
      <c r="G7" s="2">
        <f t="shared" si="1"/>
        <v>41134.734903278688</v>
      </c>
      <c r="H7" s="2">
        <f t="shared" si="2"/>
        <v>123404.20470983606</v>
      </c>
      <c r="J7" s="2" t="s">
        <v>86</v>
      </c>
      <c r="K7" s="6">
        <f>1.5%*L6</f>
        <v>74563.230899999995</v>
      </c>
      <c r="L7" s="7">
        <f t="shared" si="0"/>
        <v>4896318.8290999997</v>
      </c>
    </row>
    <row r="8" spans="2:12" x14ac:dyDescent="0.25">
      <c r="B8" s="2" t="s">
        <v>53</v>
      </c>
      <c r="C8" s="2" t="str">
        <f>IFERROR(VLOOKUP($B$5:$B$29,[1]DBASE!$C$7:$D$206,2,0),"")</f>
        <v>SIIP COKLAT 500</v>
      </c>
      <c r="D8" s="2">
        <v>3</v>
      </c>
      <c r="E8" s="2"/>
      <c r="F8" s="2">
        <v>46200</v>
      </c>
      <c r="G8" s="2">
        <f t="shared" si="1"/>
        <v>41134.734903278688</v>
      </c>
      <c r="H8" s="2">
        <f t="shared" si="2"/>
        <v>123404.20470983606</v>
      </c>
      <c r="J8" s="2"/>
      <c r="K8" s="2"/>
    </row>
    <row r="9" spans="2:12" x14ac:dyDescent="0.25">
      <c r="B9" s="2" t="s">
        <v>40</v>
      </c>
      <c r="C9" s="2" t="str">
        <f>IFERROR(VLOOKUP($B$5:$B$29,[1]DBASE!$C$7:$D$206,2,0),"")</f>
        <v>NABATI WAFER KEJU 52GR</v>
      </c>
      <c r="D9" s="2">
        <v>25</v>
      </c>
      <c r="E9" s="2"/>
      <c r="F9" s="2">
        <v>94800</v>
      </c>
      <c r="G9" s="2">
        <f t="shared" si="1"/>
        <v>89734.734903278688</v>
      </c>
      <c r="H9" s="2">
        <f t="shared" si="2"/>
        <v>2243368.3725819672</v>
      </c>
      <c r="J9" s="2"/>
      <c r="K9" s="2"/>
    </row>
    <row r="10" spans="2:12" x14ac:dyDescent="0.25">
      <c r="B10" s="2" t="s">
        <v>10</v>
      </c>
      <c r="C10" s="2" t="str">
        <f>IFERROR(VLOOKUP($B$5:$B$29,[1]DBASE!$C$7:$D$206,2,0),"")</f>
        <v>NABATI WAFER KEJU 8GR</v>
      </c>
      <c r="D10" s="2">
        <v>1</v>
      </c>
      <c r="E10" s="2"/>
      <c r="F10" s="2">
        <v>80000</v>
      </c>
      <c r="G10" s="2">
        <f t="shared" si="1"/>
        <v>74934.734903278688</v>
      </c>
      <c r="H10" s="2">
        <f t="shared" si="2"/>
        <v>74934.734903278688</v>
      </c>
      <c r="J10" s="2"/>
      <c r="K10" s="2"/>
    </row>
    <row r="11" spans="2:12" x14ac:dyDescent="0.25">
      <c r="B11" s="2" t="s">
        <v>13</v>
      </c>
      <c r="C11" s="2" t="str">
        <f>IFERROR(VLOOKUP($B$5:$B$29,[1]DBASE!$C$7:$D$206,2,0),"")</f>
        <v>NABATI WAFER COKLAT 8GR</v>
      </c>
      <c r="D11" s="2">
        <v>1</v>
      </c>
      <c r="E11" s="2"/>
      <c r="F11" s="2">
        <v>80000</v>
      </c>
      <c r="G11" s="2">
        <f t="shared" si="1"/>
        <v>74934.734903278688</v>
      </c>
      <c r="H11" s="2">
        <f t="shared" si="2"/>
        <v>74934.734903278688</v>
      </c>
      <c r="J11" s="2"/>
      <c r="K11" s="2"/>
    </row>
    <row r="12" spans="2:12" x14ac:dyDescent="0.25">
      <c r="B12" s="2" t="s">
        <v>41</v>
      </c>
      <c r="C12" s="2" t="str">
        <f>IFERROR(VLOOKUP($B$5:$B$29,[1]DBASE!$C$7:$D$206,2,0),"")</f>
        <v>ROLL KEJU 2000</v>
      </c>
      <c r="D12" s="2">
        <v>3</v>
      </c>
      <c r="E12" s="2"/>
      <c r="F12" s="2">
        <v>94800</v>
      </c>
      <c r="G12" s="2">
        <f t="shared" si="1"/>
        <v>89734.734903278688</v>
      </c>
      <c r="H12" s="2">
        <f t="shared" si="2"/>
        <v>269204.20470983605</v>
      </c>
      <c r="J12" s="2"/>
      <c r="K12" s="2"/>
    </row>
    <row r="13" spans="2:12" x14ac:dyDescent="0.25">
      <c r="B13" s="2" t="s">
        <v>42</v>
      </c>
      <c r="C13" s="2" t="str">
        <f>IFERROR(VLOOKUP($B$5:$B$29,[1]DBASE!$C$7:$D$206,2,0),"")</f>
        <v>ROLL COKLAT 2000</v>
      </c>
      <c r="D13" s="2">
        <v>3</v>
      </c>
      <c r="E13" s="2"/>
      <c r="F13" s="2">
        <v>94800</v>
      </c>
      <c r="G13" s="2">
        <f t="shared" si="1"/>
        <v>89734.734903278688</v>
      </c>
      <c r="H13" s="2">
        <f t="shared" si="2"/>
        <v>269204.20470983605</v>
      </c>
      <c r="J13" s="2"/>
      <c r="K13" s="2"/>
    </row>
    <row r="14" spans="2:12" x14ac:dyDescent="0.25">
      <c r="B14" s="2" t="s">
        <v>79</v>
      </c>
      <c r="C14" s="2" t="str">
        <f>IFERROR(VLOOKUP($B$5:$B$29,[1]DBASE!$C$7:$D$206,2,0),"")</f>
        <v>AHH KEJU 2000</v>
      </c>
      <c r="D14" s="2">
        <v>1</v>
      </c>
      <c r="E14" s="2"/>
      <c r="F14" s="2">
        <v>94800</v>
      </c>
      <c r="G14" s="2">
        <f t="shared" si="1"/>
        <v>89734.734903278688</v>
      </c>
      <c r="H14" s="2">
        <f t="shared" si="2"/>
        <v>89734.734903278688</v>
      </c>
      <c r="J14" s="2"/>
      <c r="K14" s="2"/>
    </row>
    <row r="15" spans="2:12" x14ac:dyDescent="0.25">
      <c r="B15" s="2" t="s">
        <v>50</v>
      </c>
      <c r="C15" s="2" t="str">
        <f>IFERROR(VLOOKUP($B$5:$B$29,[1]DBASE!$C$7:$D$206,2,0),"")</f>
        <v>NABATI WAFER KEJU 145GR</v>
      </c>
      <c r="D15" s="2">
        <v>2</v>
      </c>
      <c r="E15" s="2"/>
      <c r="F15" s="2">
        <v>97200</v>
      </c>
      <c r="G15" s="2">
        <f t="shared" si="1"/>
        <v>92134.734903278688</v>
      </c>
      <c r="H15" s="2">
        <f t="shared" si="2"/>
        <v>184269.46980655738</v>
      </c>
      <c r="J15" s="2"/>
      <c r="K15" s="2"/>
    </row>
    <row r="16" spans="2:12" x14ac:dyDescent="0.25">
      <c r="B16" s="2" t="s">
        <v>83</v>
      </c>
      <c r="C16" s="2" t="str">
        <f>IFERROR(VLOOKUP($B$5:$B$29,[1]DBASE!$C$7:$D$206,2,0),"")</f>
        <v>NEXTAR 42GR</v>
      </c>
      <c r="D16" s="2">
        <v>5</v>
      </c>
      <c r="E16" s="2"/>
      <c r="F16" s="2">
        <v>96000</v>
      </c>
      <c r="G16" s="2">
        <f t="shared" si="1"/>
        <v>90934.734903278688</v>
      </c>
      <c r="H16" s="2">
        <f t="shared" si="2"/>
        <v>454673.67451639345</v>
      </c>
      <c r="J16" s="2"/>
      <c r="K16" s="2"/>
    </row>
    <row r="17" spans="2:11" x14ac:dyDescent="0.25">
      <c r="B17" s="2" t="s">
        <v>84</v>
      </c>
      <c r="C17" s="2" t="str">
        <f>IFERROR(VLOOKUP($B$5:$B$29,[1]DBASE!$C$7:$D$206,2,0),"")</f>
        <v>NEXTAR 112GR</v>
      </c>
      <c r="D17" s="2">
        <v>1</v>
      </c>
      <c r="E17" s="2"/>
      <c r="F17" s="2">
        <v>121500</v>
      </c>
      <c r="G17" s="2">
        <f t="shared" si="1"/>
        <v>116434.73490327869</v>
      </c>
      <c r="H17" s="2">
        <f t="shared" si="2"/>
        <v>116434.73490327869</v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ref="F18:F29" si="3">IFERROR(E18/D18,"")</f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61</v>
      </c>
      <c r="H30" s="3">
        <f>SUM(H5:H29)</f>
        <v>4896318.8291000007</v>
      </c>
      <c r="J30" t="s">
        <v>5</v>
      </c>
      <c r="K30" s="3">
        <f>SUM(K4:K29)</f>
        <v>308981.17090000003</v>
      </c>
    </row>
    <row r="31" spans="2:11" x14ac:dyDescent="0.25">
      <c r="J31" t="s">
        <v>6</v>
      </c>
      <c r="K31">
        <f>IF(D30=0,"",K30/D30)</f>
        <v>5065.2650967213121</v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 t="s">
        <v>57</v>
      </c>
      <c r="C36" s="2" t="str">
        <f>IFERROR(VLOOKUP($B$5:$B$200,[1]DBASE!$C$7:$D$206,2,0),"")</f>
        <v>DONALD BIG STICK TOPLES</v>
      </c>
      <c r="D36" s="2">
        <v>10</v>
      </c>
      <c r="E36" s="2"/>
      <c r="F36" s="2">
        <v>46000</v>
      </c>
      <c r="G36" s="2">
        <f>IF(F36="","",F36-$K$62)</f>
        <v>46000</v>
      </c>
      <c r="H36" s="2">
        <f>IF(G36="","",G36*D36)</f>
        <v>460000</v>
      </c>
      <c r="J36" s="2"/>
      <c r="K36" s="2"/>
    </row>
    <row r="37" spans="2:11" x14ac:dyDescent="0.25">
      <c r="B37" s="2" t="s">
        <v>66</v>
      </c>
      <c r="C37" s="2" t="str">
        <f>IFERROR(VLOOKUP($B$5:$B$200,[1]DBASE!$C$7:$D$206,2,0),"")</f>
        <v>KUACI REBO</v>
      </c>
      <c r="D37" s="2">
        <v>25</v>
      </c>
      <c r="E37" s="2"/>
      <c r="F37" s="2">
        <v>75000</v>
      </c>
      <c r="G37" s="2">
        <f t="shared" ref="G37:G51" si="4">IF(F37="","",F37-$K$62)</f>
        <v>75000</v>
      </c>
      <c r="H37" s="2">
        <f t="shared" ref="H37:H60" si="5">IF(G37="","",G37*D37)</f>
        <v>1875000</v>
      </c>
      <c r="J37" s="2"/>
      <c r="K37" s="2"/>
    </row>
    <row r="38" spans="2:11" x14ac:dyDescent="0.25">
      <c r="B38" s="2" t="s">
        <v>75</v>
      </c>
      <c r="C38" s="2" t="str">
        <f>IFERROR(VLOOKUP($B$5:$B$200,[1]DBASE!$C$7:$D$206,2,0),"")</f>
        <v>YAKISOBA</v>
      </c>
      <c r="D38" s="2">
        <v>20</v>
      </c>
      <c r="E38" s="2"/>
      <c r="F38" s="2">
        <v>15500</v>
      </c>
      <c r="G38" s="2">
        <f t="shared" si="4"/>
        <v>15500</v>
      </c>
      <c r="H38" s="2">
        <f t="shared" si="5"/>
        <v>310000</v>
      </c>
      <c r="J38" s="2"/>
      <c r="K38" s="2"/>
    </row>
    <row r="39" spans="2:11" x14ac:dyDescent="0.25">
      <c r="B39" s="2" t="s">
        <v>73</v>
      </c>
      <c r="C39" s="2" t="str">
        <f>IFERROR(VLOOKUP($B$5:$B$200,[1]DBASE!$C$7:$D$206,2,0),"")</f>
        <v>NORISOBA</v>
      </c>
      <c r="D39" s="2">
        <v>20</v>
      </c>
      <c r="E39" s="2"/>
      <c r="F39" s="2">
        <v>15500</v>
      </c>
      <c r="G39" s="2">
        <f t="shared" si="4"/>
        <v>15500</v>
      </c>
      <c r="H39" s="2">
        <f t="shared" si="5"/>
        <v>310000</v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75</v>
      </c>
      <c r="H61">
        <f>SUM(H36:H60)</f>
        <v>2955000</v>
      </c>
      <c r="J61" t="s">
        <v>5</v>
      </c>
      <c r="K61">
        <f>SUM(K35:K60)</f>
        <v>0</v>
      </c>
    </row>
    <row r="62" spans="2:11" x14ac:dyDescent="0.25">
      <c r="J62" t="s">
        <v>6</v>
      </c>
      <c r="K62">
        <f>IF(D61=0,"",K61/D61)</f>
        <v>0</v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workbookViewId="0">
      <selection sqref="A1:XFD1048576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/>
      <c r="C5" s="2" t="str">
        <f>IFERROR(VLOOKUP($B$5:$B$29,[1]DBASE!$C$7:$D$206,2,0),"")</f>
        <v/>
      </c>
      <c r="D5" s="2"/>
      <c r="E5" s="2"/>
      <c r="F5" s="2" t="str">
        <f t="shared" ref="F5:F6" si="0">IFERROR(E5/D5,"")</f>
        <v/>
      </c>
      <c r="G5" s="2" t="str">
        <f>IF(F5="","",F5-$K$31)</f>
        <v/>
      </c>
      <c r="H5" s="2" t="str">
        <f>IF(G5="","",G5*D5)</f>
        <v/>
      </c>
      <c r="J5" s="2"/>
      <c r="K5" s="2"/>
    </row>
    <row r="6" spans="2:11" x14ac:dyDescent="0.25">
      <c r="B6" s="2"/>
      <c r="C6" s="2" t="str">
        <f>IFERROR(VLOOKUP($B$5:$B$29,[1]DBASE!$C$7:$D$206,2,0),"")</f>
        <v/>
      </c>
      <c r="D6" s="2"/>
      <c r="E6" s="2"/>
      <c r="F6" s="2" t="str">
        <f t="shared" si="0"/>
        <v/>
      </c>
      <c r="G6" s="2" t="str">
        <f t="shared" ref="G6:G29" si="1">IF(F6="","",F6-$K$31)</f>
        <v/>
      </c>
      <c r="H6" s="2" t="str">
        <f t="shared" ref="H6:H29" si="2">IF(G6="","",G6*D6)</f>
        <v/>
      </c>
      <c r="J6" s="2"/>
      <c r="K6" s="2"/>
    </row>
    <row r="7" spans="2:11" x14ac:dyDescent="0.25">
      <c r="B7" s="2"/>
      <c r="C7" s="2" t="str">
        <f>IFERROR(VLOOKUP($B$5:$B$29,[1]DBASE!$C$7:$D$206,2,0),"")</f>
        <v/>
      </c>
      <c r="D7" s="2"/>
      <c r="E7" s="2"/>
      <c r="F7" s="2" t="str">
        <f>IFERROR(E7/D7,"")</f>
        <v/>
      </c>
      <c r="G7" s="2" t="str">
        <f t="shared" si="1"/>
        <v/>
      </c>
      <c r="H7" s="2" t="str">
        <f t="shared" si="2"/>
        <v/>
      </c>
      <c r="J7" s="2"/>
      <c r="K7" s="2"/>
    </row>
    <row r="8" spans="2:11" x14ac:dyDescent="0.25">
      <c r="B8" s="2"/>
      <c r="C8" s="2" t="str">
        <f>IFERROR(VLOOKUP($B$5:$B$29,[1]DBASE!$C$7:$D$206,2,0),"")</f>
        <v/>
      </c>
      <c r="D8" s="2"/>
      <c r="E8" s="2"/>
      <c r="F8" s="2" t="str">
        <f t="shared" ref="F8:F29" si="3">IFERROR(E8/D8,"")</f>
        <v/>
      </c>
      <c r="G8" s="2" t="str">
        <f t="shared" si="1"/>
        <v/>
      </c>
      <c r="H8" s="2" t="str">
        <f t="shared" si="2"/>
        <v/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si="3"/>
        <v/>
      </c>
      <c r="G9" s="2" t="str">
        <f t="shared" si="1"/>
        <v/>
      </c>
      <c r="H9" s="2" t="str">
        <f t="shared" si="2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3"/>
        <v/>
      </c>
      <c r="G10" s="2" t="str">
        <f t="shared" si="1"/>
        <v/>
      </c>
      <c r="H10" s="2" t="str">
        <f t="shared" si="2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3"/>
        <v/>
      </c>
      <c r="G11" s="2" t="str">
        <f t="shared" si="1"/>
        <v/>
      </c>
      <c r="H11" s="2" t="str">
        <f t="shared" si="2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3"/>
        <v/>
      </c>
      <c r="G12" s="2" t="str">
        <f t="shared" si="1"/>
        <v/>
      </c>
      <c r="H12" s="2" t="str">
        <f t="shared" si="2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3"/>
        <v/>
      </c>
      <c r="G13" s="2" t="str">
        <f t="shared" si="1"/>
        <v/>
      </c>
      <c r="H13" s="2" t="str">
        <f t="shared" si="2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3"/>
        <v/>
      </c>
      <c r="G14" s="2" t="str">
        <f t="shared" si="1"/>
        <v/>
      </c>
      <c r="H14" s="2" t="str">
        <f t="shared" si="2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3"/>
        <v/>
      </c>
      <c r="G15" s="2" t="str">
        <f t="shared" si="1"/>
        <v/>
      </c>
      <c r="H15" s="2" t="str">
        <f t="shared" si="2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3"/>
        <v/>
      </c>
      <c r="G16" s="2" t="str">
        <f t="shared" si="1"/>
        <v/>
      </c>
      <c r="H16" s="2" t="str">
        <f t="shared" si="2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3"/>
        <v/>
      </c>
      <c r="G17" s="2" t="str">
        <f t="shared" si="1"/>
        <v/>
      </c>
      <c r="H17" s="2" t="str">
        <f t="shared" si="2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3"/>
        <v/>
      </c>
      <c r="G18" s="2" t="str">
        <f t="shared" si="1"/>
        <v/>
      </c>
      <c r="H18" s="2" t="str">
        <f t="shared" si="2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3"/>
        <v/>
      </c>
      <c r="G19" s="2" t="str">
        <f t="shared" si="1"/>
        <v/>
      </c>
      <c r="H19" s="2" t="str">
        <f t="shared" si="2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3"/>
        <v/>
      </c>
      <c r="G20" s="2" t="str">
        <f t="shared" si="1"/>
        <v/>
      </c>
      <c r="H20" s="2" t="str">
        <f t="shared" si="2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3"/>
        <v/>
      </c>
      <c r="G21" s="2" t="str">
        <f t="shared" si="1"/>
        <v/>
      </c>
      <c r="H21" s="2" t="str">
        <f t="shared" si="2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3"/>
        <v/>
      </c>
      <c r="G22" s="2" t="str">
        <f t="shared" si="1"/>
        <v/>
      </c>
      <c r="H22" s="2" t="str">
        <f t="shared" si="2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3"/>
        <v/>
      </c>
      <c r="G23" s="2" t="str">
        <f t="shared" si="1"/>
        <v/>
      </c>
      <c r="H23" s="2" t="str">
        <f t="shared" si="2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3"/>
        <v/>
      </c>
      <c r="G24" s="2" t="str">
        <f t="shared" si="1"/>
        <v/>
      </c>
      <c r="H24" s="2" t="str">
        <f t="shared" si="2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3"/>
        <v/>
      </c>
      <c r="G25" s="2" t="str">
        <f t="shared" si="1"/>
        <v/>
      </c>
      <c r="H25" s="2" t="str">
        <f t="shared" si="2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3"/>
        <v/>
      </c>
      <c r="G26" s="2" t="str">
        <f t="shared" si="1"/>
        <v/>
      </c>
      <c r="H26" s="2" t="str">
        <f t="shared" si="2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3"/>
        <v/>
      </c>
      <c r="G27" s="2" t="str">
        <f t="shared" si="1"/>
        <v/>
      </c>
      <c r="H27" s="2" t="str">
        <f t="shared" si="2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3"/>
        <v/>
      </c>
      <c r="G28" s="2" t="str">
        <f t="shared" si="1"/>
        <v/>
      </c>
      <c r="H28" s="2" t="str">
        <f t="shared" si="2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3"/>
        <v/>
      </c>
      <c r="G29" s="2" t="str">
        <f t="shared" si="1"/>
        <v/>
      </c>
      <c r="H29" s="2" t="str">
        <f t="shared" si="2"/>
        <v/>
      </c>
      <c r="J29" s="2"/>
      <c r="K29" s="2"/>
    </row>
    <row r="30" spans="2:11" x14ac:dyDescent="0.25">
      <c r="D30">
        <f>SUM(D5:D29)</f>
        <v>0</v>
      </c>
      <c r="H30" s="3">
        <f>SUM(H5:H29)</f>
        <v>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 t="str">
        <f>IF(D30=0,"",K30/D30)</f>
        <v/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4">IF(F37="","",F37-$K$62)</f>
        <v/>
      </c>
      <c r="H37" s="2" t="str">
        <f t="shared" ref="H37:H60" si="5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4"/>
        <v/>
      </c>
      <c r="H38" s="2" t="str">
        <f t="shared" si="5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4"/>
        <v/>
      </c>
      <c r="H39" s="2" t="str">
        <f t="shared" si="5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4"/>
        <v/>
      </c>
      <c r="H40" s="2" t="str">
        <f t="shared" si="5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4"/>
        <v/>
      </c>
      <c r="H41" s="2" t="str">
        <f t="shared" si="5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4"/>
        <v/>
      </c>
      <c r="H42" s="2" t="str">
        <f t="shared" si="5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4"/>
        <v/>
      </c>
      <c r="H43" s="2" t="str">
        <f t="shared" si="5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4"/>
        <v/>
      </c>
      <c r="H44" s="2" t="str">
        <f t="shared" si="5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4"/>
        <v/>
      </c>
      <c r="H45" s="2" t="str">
        <f t="shared" si="5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4"/>
        <v/>
      </c>
      <c r="H46" s="2" t="str">
        <f t="shared" si="5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4"/>
        <v/>
      </c>
      <c r="H47" s="2" t="str">
        <f t="shared" si="5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4"/>
        <v/>
      </c>
      <c r="H48" s="2" t="str">
        <f t="shared" si="5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4"/>
        <v/>
      </c>
      <c r="H49" s="2" t="str">
        <f t="shared" si="5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4"/>
        <v/>
      </c>
      <c r="H50" s="2" t="str">
        <f t="shared" si="5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4"/>
        <v/>
      </c>
      <c r="H51" s="2" t="str">
        <f t="shared" si="5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6">IF(F52="","",F52-$K$31)</f>
        <v/>
      </c>
      <c r="H52" s="2" t="str">
        <f t="shared" si="5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6"/>
        <v/>
      </c>
      <c r="H56" s="2" t="str">
        <f t="shared" si="5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6"/>
        <v/>
      </c>
      <c r="H57" s="2" t="str">
        <f t="shared" si="5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6"/>
        <v/>
      </c>
      <c r="H58" s="2" t="str">
        <f t="shared" si="5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6"/>
        <v/>
      </c>
      <c r="H59" s="2" t="str">
        <f t="shared" si="5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6"/>
        <v/>
      </c>
      <c r="H60" s="2" t="str">
        <f t="shared" si="5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7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7"/>
        <v/>
      </c>
      <c r="H67" s="2" t="str">
        <f t="shared" ref="H67:H90" si="8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7"/>
        <v/>
      </c>
      <c r="H68" s="2" t="str">
        <f t="shared" si="8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9">IFERROR(E69/D69,"")</f>
        <v/>
      </c>
      <c r="G69" s="2" t="str">
        <f t="shared" si="7"/>
        <v/>
      </c>
      <c r="H69" s="2" t="str">
        <f t="shared" si="8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9"/>
        <v/>
      </c>
      <c r="G70" s="2" t="str">
        <f t="shared" si="7"/>
        <v/>
      </c>
      <c r="H70" s="2" t="str">
        <f t="shared" si="8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9"/>
        <v/>
      </c>
      <c r="G71" s="2" t="str">
        <f t="shared" si="7"/>
        <v/>
      </c>
      <c r="H71" s="2" t="str">
        <f t="shared" si="8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9"/>
        <v/>
      </c>
      <c r="G72" s="2" t="str">
        <f t="shared" si="7"/>
        <v/>
      </c>
      <c r="H72" s="2" t="str">
        <f t="shared" si="8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9"/>
        <v/>
      </c>
      <c r="G73" s="2" t="str">
        <f t="shared" si="7"/>
        <v/>
      </c>
      <c r="H73" s="2" t="str">
        <f t="shared" si="8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9"/>
        <v/>
      </c>
      <c r="G74" s="2" t="str">
        <f t="shared" si="7"/>
        <v/>
      </c>
      <c r="H74" s="2" t="str">
        <f t="shared" si="8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9"/>
        <v/>
      </c>
      <c r="G75" s="2" t="str">
        <f t="shared" si="7"/>
        <v/>
      </c>
      <c r="H75" s="2" t="str">
        <f t="shared" si="8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9"/>
        <v/>
      </c>
      <c r="G76" s="2" t="str">
        <f t="shared" si="7"/>
        <v/>
      </c>
      <c r="H76" s="2" t="str">
        <f t="shared" si="8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9"/>
        <v/>
      </c>
      <c r="G77" s="2" t="str">
        <f t="shared" si="7"/>
        <v/>
      </c>
      <c r="H77" s="2" t="str">
        <f t="shared" si="8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9"/>
        <v/>
      </c>
      <c r="G78" s="2" t="str">
        <f t="shared" si="7"/>
        <v/>
      </c>
      <c r="H78" s="2" t="str">
        <f t="shared" si="8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9"/>
        <v/>
      </c>
      <c r="G79" s="2" t="str">
        <f t="shared" si="7"/>
        <v/>
      </c>
      <c r="H79" s="2" t="str">
        <f t="shared" si="8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9"/>
        <v/>
      </c>
      <c r="G80" s="2" t="str">
        <f t="shared" si="7"/>
        <v/>
      </c>
      <c r="H80" s="2" t="str">
        <f t="shared" si="8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9"/>
        <v/>
      </c>
      <c r="G81" s="2" t="str">
        <f t="shared" si="7"/>
        <v/>
      </c>
      <c r="H81" s="2" t="str">
        <f t="shared" si="8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9"/>
        <v/>
      </c>
      <c r="G82" s="2" t="str">
        <f t="shared" si="7"/>
        <v/>
      </c>
      <c r="H82" s="2" t="str">
        <f t="shared" si="8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9"/>
        <v/>
      </c>
      <c r="G83" s="2" t="str">
        <f t="shared" si="7"/>
        <v/>
      </c>
      <c r="H83" s="2" t="str">
        <f t="shared" si="8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9"/>
        <v/>
      </c>
      <c r="G84" s="2" t="str">
        <f t="shared" si="7"/>
        <v/>
      </c>
      <c r="H84" s="2" t="str">
        <f t="shared" si="8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9"/>
        <v/>
      </c>
      <c r="G85" s="2" t="str">
        <f t="shared" si="7"/>
        <v/>
      </c>
      <c r="H85" s="2" t="str">
        <f t="shared" si="8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9"/>
        <v/>
      </c>
      <c r="G86" s="2" t="str">
        <f t="shared" si="7"/>
        <v/>
      </c>
      <c r="H86" s="2" t="str">
        <f t="shared" si="8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9"/>
        <v/>
      </c>
      <c r="G87" s="2" t="str">
        <f t="shared" si="7"/>
        <v/>
      </c>
      <c r="H87" s="2" t="str">
        <f t="shared" si="8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9"/>
        <v/>
      </c>
      <c r="G88" s="2" t="str">
        <f t="shared" si="7"/>
        <v/>
      </c>
      <c r="H88" s="2" t="str">
        <f t="shared" si="8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9"/>
        <v/>
      </c>
      <c r="G89" s="2" t="str">
        <f t="shared" si="7"/>
        <v/>
      </c>
      <c r="H89" s="2" t="str">
        <f t="shared" si="8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9"/>
        <v/>
      </c>
      <c r="G90" s="2" t="str">
        <f>IF(F90="","",F90-$K$92)</f>
        <v/>
      </c>
      <c r="H90" s="2" t="str">
        <f t="shared" si="8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10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10"/>
        <v/>
      </c>
      <c r="H98" s="2" t="str">
        <f t="shared" ref="H98:H121" si="11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10"/>
        <v/>
      </c>
      <c r="H99" s="2" t="str">
        <f t="shared" si="11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2">IFERROR(E100/D100,"")</f>
        <v/>
      </c>
      <c r="G100" s="2" t="str">
        <f t="shared" si="10"/>
        <v/>
      </c>
      <c r="H100" s="2" t="str">
        <f t="shared" si="11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2"/>
        <v/>
      </c>
      <c r="G101" s="2" t="str">
        <f t="shared" si="10"/>
        <v/>
      </c>
      <c r="H101" s="2" t="str">
        <f t="shared" si="11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2"/>
        <v/>
      </c>
      <c r="G102" s="2" t="str">
        <f t="shared" si="10"/>
        <v/>
      </c>
      <c r="H102" s="2" t="str">
        <f t="shared" si="11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2"/>
        <v/>
      </c>
      <c r="G103" s="2" t="str">
        <f t="shared" si="10"/>
        <v/>
      </c>
      <c r="H103" s="2" t="str">
        <f t="shared" si="11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2"/>
        <v/>
      </c>
      <c r="G104" s="2" t="str">
        <f t="shared" si="10"/>
        <v/>
      </c>
      <c r="H104" s="2" t="str">
        <f t="shared" si="11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2"/>
        <v/>
      </c>
      <c r="G105" s="2" t="str">
        <f t="shared" si="10"/>
        <v/>
      </c>
      <c r="H105" s="2" t="str">
        <f t="shared" si="11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2"/>
        <v/>
      </c>
      <c r="G106" s="2" t="str">
        <f t="shared" si="10"/>
        <v/>
      </c>
      <c r="H106" s="2" t="str">
        <f t="shared" si="11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2"/>
        <v/>
      </c>
      <c r="G107" s="2" t="str">
        <f t="shared" si="10"/>
        <v/>
      </c>
      <c r="H107" s="2" t="str">
        <f t="shared" si="11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2"/>
        <v/>
      </c>
      <c r="G108" s="2" t="str">
        <f t="shared" si="10"/>
        <v/>
      </c>
      <c r="H108" s="2" t="str">
        <f t="shared" si="11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2"/>
        <v/>
      </c>
      <c r="G109" s="2" t="str">
        <f t="shared" si="10"/>
        <v/>
      </c>
      <c r="H109" s="2" t="str">
        <f t="shared" si="11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2"/>
        <v/>
      </c>
      <c r="G110" s="2" t="str">
        <f t="shared" si="10"/>
        <v/>
      </c>
      <c r="H110" s="2" t="str">
        <f t="shared" si="11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2"/>
        <v/>
      </c>
      <c r="G111" s="2" t="str">
        <f t="shared" si="10"/>
        <v/>
      </c>
      <c r="H111" s="2" t="str">
        <f t="shared" si="11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2"/>
        <v/>
      </c>
      <c r="G112" s="2" t="str">
        <f t="shared" si="10"/>
        <v/>
      </c>
      <c r="H112" s="2" t="str">
        <f t="shared" si="11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2"/>
        <v/>
      </c>
      <c r="G113" s="2" t="str">
        <f t="shared" si="10"/>
        <v/>
      </c>
      <c r="H113" s="2" t="str">
        <f t="shared" si="11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2"/>
        <v/>
      </c>
      <c r="G114" s="2" t="str">
        <f t="shared" si="10"/>
        <v/>
      </c>
      <c r="H114" s="2" t="str">
        <f t="shared" si="11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2"/>
        <v/>
      </c>
      <c r="G115" s="2" t="str">
        <f t="shared" si="10"/>
        <v/>
      </c>
      <c r="H115" s="2" t="str">
        <f t="shared" si="11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2"/>
        <v/>
      </c>
      <c r="G116" s="2" t="str">
        <f t="shared" si="10"/>
        <v/>
      </c>
      <c r="H116" s="2" t="str">
        <f t="shared" si="11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2"/>
        <v/>
      </c>
      <c r="G117" s="2" t="str">
        <f t="shared" si="10"/>
        <v/>
      </c>
      <c r="H117" s="2" t="str">
        <f t="shared" si="11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2"/>
        <v/>
      </c>
      <c r="G118" s="2" t="str">
        <f t="shared" si="10"/>
        <v/>
      </c>
      <c r="H118" s="2" t="str">
        <f t="shared" si="11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2"/>
        <v/>
      </c>
      <c r="G119" s="2" t="str">
        <f t="shared" si="10"/>
        <v/>
      </c>
      <c r="H119" s="2" t="str">
        <f t="shared" si="11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2"/>
        <v/>
      </c>
      <c r="G120" s="2" t="str">
        <f t="shared" si="10"/>
        <v/>
      </c>
      <c r="H120" s="2" t="str">
        <f t="shared" si="11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2"/>
        <v/>
      </c>
      <c r="G121" s="2" t="str">
        <f>IF(F121="","",F121-$K$123)</f>
        <v/>
      </c>
      <c r="H121" s="2" t="str">
        <f t="shared" si="11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3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3"/>
        <v/>
      </c>
      <c r="H129" s="2" t="str">
        <f t="shared" ref="H129:H152" si="14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3"/>
        <v/>
      </c>
      <c r="H130" s="2" t="str">
        <f t="shared" si="14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5">IFERROR(E131/D131,"")</f>
        <v/>
      </c>
      <c r="G131" s="2" t="str">
        <f t="shared" si="13"/>
        <v/>
      </c>
      <c r="H131" s="2" t="str">
        <f t="shared" si="14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5"/>
        <v/>
      </c>
      <c r="G132" s="2" t="str">
        <f t="shared" si="13"/>
        <v/>
      </c>
      <c r="H132" s="2" t="str">
        <f t="shared" si="14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5"/>
        <v/>
      </c>
      <c r="G133" s="2" t="str">
        <f t="shared" si="13"/>
        <v/>
      </c>
      <c r="H133" s="2" t="str">
        <f t="shared" si="14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5"/>
        <v/>
      </c>
      <c r="G134" s="2" t="str">
        <f t="shared" si="13"/>
        <v/>
      </c>
      <c r="H134" s="2" t="str">
        <f t="shared" si="14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5"/>
        <v/>
      </c>
      <c r="G135" s="2" t="str">
        <f t="shared" si="13"/>
        <v/>
      </c>
      <c r="H135" s="2" t="str">
        <f t="shared" si="14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5"/>
        <v/>
      </c>
      <c r="G136" s="2" t="str">
        <f t="shared" si="13"/>
        <v/>
      </c>
      <c r="H136" s="2" t="str">
        <f t="shared" si="14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5"/>
        <v/>
      </c>
      <c r="G137" s="2" t="str">
        <f t="shared" si="13"/>
        <v/>
      </c>
      <c r="H137" s="2" t="str">
        <f t="shared" si="14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5"/>
        <v/>
      </c>
      <c r="G138" s="2" t="str">
        <f t="shared" si="13"/>
        <v/>
      </c>
      <c r="H138" s="2" t="str">
        <f t="shared" si="14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5"/>
        <v/>
      </c>
      <c r="G139" s="2" t="str">
        <f t="shared" si="13"/>
        <v/>
      </c>
      <c r="H139" s="2" t="str">
        <f t="shared" si="14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5"/>
        <v/>
      </c>
      <c r="G140" s="2" t="str">
        <f t="shared" si="13"/>
        <v/>
      </c>
      <c r="H140" s="2" t="str">
        <f t="shared" si="14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5"/>
        <v/>
      </c>
      <c r="G141" s="2" t="str">
        <f t="shared" si="13"/>
        <v/>
      </c>
      <c r="H141" s="2" t="str">
        <f t="shared" si="14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5"/>
        <v/>
      </c>
      <c r="G142" s="2" t="str">
        <f t="shared" si="13"/>
        <v/>
      </c>
      <c r="H142" s="2" t="str">
        <f t="shared" si="14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5"/>
        <v/>
      </c>
      <c r="G143" s="2" t="str">
        <f t="shared" si="13"/>
        <v/>
      </c>
      <c r="H143" s="2" t="str">
        <f t="shared" si="14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5"/>
        <v/>
      </c>
      <c r="G144" s="2" t="str">
        <f t="shared" si="13"/>
        <v/>
      </c>
      <c r="H144" s="2" t="str">
        <f t="shared" si="14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5"/>
        <v/>
      </c>
      <c r="G145" s="2" t="str">
        <f t="shared" si="13"/>
        <v/>
      </c>
      <c r="H145" s="2" t="str">
        <f t="shared" si="14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5"/>
        <v/>
      </c>
      <c r="G146" s="2" t="str">
        <f t="shared" si="13"/>
        <v/>
      </c>
      <c r="H146" s="2" t="str">
        <f t="shared" si="14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5"/>
        <v/>
      </c>
      <c r="G147" s="2" t="str">
        <f t="shared" si="13"/>
        <v/>
      </c>
      <c r="H147" s="2" t="str">
        <f t="shared" si="14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5"/>
        <v/>
      </c>
      <c r="G148" s="2" t="str">
        <f t="shared" si="13"/>
        <v/>
      </c>
      <c r="H148" s="2" t="str">
        <f t="shared" si="14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5"/>
        <v/>
      </c>
      <c r="G149" s="2" t="str">
        <f t="shared" si="13"/>
        <v/>
      </c>
      <c r="H149" s="2" t="str">
        <f t="shared" si="14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5"/>
        <v/>
      </c>
      <c r="G150" s="2" t="str">
        <f t="shared" si="13"/>
        <v/>
      </c>
      <c r="H150" s="2" t="str">
        <f t="shared" si="14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5"/>
        <v/>
      </c>
      <c r="G151" s="2" t="str">
        <f t="shared" si="13"/>
        <v/>
      </c>
      <c r="H151" s="2" t="str">
        <f t="shared" si="14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5"/>
        <v/>
      </c>
      <c r="G152" s="2" t="str">
        <f>IF(F152="","",F152-$K$154)</f>
        <v/>
      </c>
      <c r="H152" s="2" t="str">
        <f t="shared" si="14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4"/>
  <sheetViews>
    <sheetView tabSelected="1" workbookViewId="0">
      <selection activeCell="H1" sqref="H1"/>
    </sheetView>
  </sheetViews>
  <sheetFormatPr defaultRowHeight="15" x14ac:dyDescent="0.25"/>
  <cols>
    <col min="3" max="3" width="33.85546875" bestFit="1" customWidth="1"/>
    <col min="6" max="6" width="12.7109375" customWidth="1"/>
    <col min="7" max="7" width="17.7109375" bestFit="1" customWidth="1"/>
    <col min="8" max="8" width="14.28515625" bestFit="1" customWidth="1"/>
    <col min="10" max="10" width="17.7109375" customWidth="1"/>
    <col min="11" max="11" width="11.5703125" bestFit="1" customWidth="1"/>
  </cols>
  <sheetData>
    <row r="2" spans="2:11" x14ac:dyDescent="0.25">
      <c r="B2" t="s">
        <v>0</v>
      </c>
    </row>
    <row r="3" spans="2:11" x14ac:dyDescent="0.25">
      <c r="B3" t="s">
        <v>11</v>
      </c>
      <c r="J3" s="8" t="s">
        <v>4</v>
      </c>
      <c r="K3" s="9"/>
    </row>
    <row r="4" spans="2:11" x14ac:dyDescent="0.25">
      <c r="B4" s="1" t="s">
        <v>1</v>
      </c>
      <c r="C4" s="1" t="s">
        <v>2</v>
      </c>
      <c r="D4" s="1" t="s">
        <v>3</v>
      </c>
      <c r="E4" s="1" t="s">
        <v>33</v>
      </c>
      <c r="F4" s="1" t="s">
        <v>8</v>
      </c>
      <c r="G4" s="1" t="s">
        <v>7</v>
      </c>
      <c r="H4" s="1" t="s">
        <v>9</v>
      </c>
      <c r="J4" s="2"/>
      <c r="K4" s="2"/>
    </row>
    <row r="5" spans="2:11" x14ac:dyDescent="0.25">
      <c r="B5" s="2" t="s">
        <v>87</v>
      </c>
      <c r="C5" s="2" t="str">
        <f>IFERROR(VLOOKUP($B$5:$B$29,[1]DBASE!$C$7:$D$206,2,0),"")</f>
        <v>TORA BIKA DUO</v>
      </c>
      <c r="D5" s="2">
        <v>10</v>
      </c>
      <c r="E5" s="2"/>
      <c r="F5" s="2">
        <v>92412</v>
      </c>
      <c r="G5" s="2">
        <f>IF(F5="","",F5-$K$31)</f>
        <v>92412</v>
      </c>
      <c r="H5" s="2">
        <f>IF(G5="","",G5*D5)</f>
        <v>924120</v>
      </c>
      <c r="J5" s="2"/>
      <c r="K5" s="2"/>
    </row>
    <row r="6" spans="2:11" x14ac:dyDescent="0.25">
      <c r="B6" s="2" t="s">
        <v>88</v>
      </c>
      <c r="C6" s="2" t="str">
        <f>IFERROR(VLOOKUP($B$5:$B$29,[1]DBASE!$C$7:$D$206,2,0),"")</f>
        <v>TORA BIKA SUSU</v>
      </c>
      <c r="D6" s="2">
        <v>10</v>
      </c>
      <c r="E6" s="2"/>
      <c r="F6" s="2">
        <v>101793</v>
      </c>
      <c r="G6" s="2">
        <f t="shared" ref="G6:G29" si="0">IF(F6="","",F6-$K$31)</f>
        <v>101793</v>
      </c>
      <c r="H6" s="2">
        <f t="shared" ref="H6:H29" si="1">IF(G6="","",G6*D6)</f>
        <v>1017930</v>
      </c>
      <c r="J6" s="2"/>
      <c r="K6" s="2"/>
    </row>
    <row r="7" spans="2:11" x14ac:dyDescent="0.25">
      <c r="B7" s="2" t="s">
        <v>89</v>
      </c>
      <c r="C7" s="2" t="str">
        <f>IFERROR(VLOOKUP($B$5:$B$29,[1]DBASE!$C$7:$D$206,2,0),"")</f>
        <v>TORA BIKA CREAMY</v>
      </c>
      <c r="D7" s="2">
        <v>6</v>
      </c>
      <c r="E7" s="2"/>
      <c r="F7" s="2">
        <v>152650</v>
      </c>
      <c r="G7" s="2">
        <f t="shared" si="0"/>
        <v>152650</v>
      </c>
      <c r="H7" s="2">
        <f t="shared" si="1"/>
        <v>915900</v>
      </c>
      <c r="J7" s="2"/>
      <c r="K7" s="2"/>
    </row>
    <row r="8" spans="2:11" x14ac:dyDescent="0.25">
      <c r="B8" s="2" t="s">
        <v>83</v>
      </c>
      <c r="C8" s="2" t="str">
        <f>IFERROR(VLOOKUP($B$5:$B$29,[1]DBASE!$C$7:$D$206,2,0),"")</f>
        <v>NEXTAR 42GR</v>
      </c>
      <c r="D8" s="2">
        <v>1</v>
      </c>
      <c r="E8" s="2"/>
      <c r="F8" s="2">
        <v>88000</v>
      </c>
      <c r="G8" s="2">
        <f t="shared" si="0"/>
        <v>88000</v>
      </c>
      <c r="H8" s="2">
        <f t="shared" si="1"/>
        <v>88000</v>
      </c>
      <c r="J8" s="2"/>
      <c r="K8" s="2"/>
    </row>
    <row r="9" spans="2:11" x14ac:dyDescent="0.25">
      <c r="B9" s="2"/>
      <c r="C9" s="2" t="str">
        <f>IFERROR(VLOOKUP($B$5:$B$29,[1]DBASE!$C$7:$D$206,2,0),"")</f>
        <v/>
      </c>
      <c r="D9" s="2"/>
      <c r="E9" s="2"/>
      <c r="F9" s="2" t="str">
        <f t="shared" ref="F8:F29" si="2">IFERROR(E9/D9,"")</f>
        <v/>
      </c>
      <c r="G9" s="2" t="str">
        <f t="shared" si="0"/>
        <v/>
      </c>
      <c r="H9" s="2" t="str">
        <f t="shared" si="1"/>
        <v/>
      </c>
      <c r="J9" s="2"/>
      <c r="K9" s="2"/>
    </row>
    <row r="10" spans="2:11" x14ac:dyDescent="0.25">
      <c r="B10" s="2"/>
      <c r="C10" s="2" t="str">
        <f>IFERROR(VLOOKUP($B$5:$B$29,[1]DBASE!$C$7:$D$206,2,0),"")</f>
        <v/>
      </c>
      <c r="D10" s="2"/>
      <c r="E10" s="2"/>
      <c r="F10" s="2" t="str">
        <f t="shared" si="2"/>
        <v/>
      </c>
      <c r="G10" s="2" t="str">
        <f t="shared" si="0"/>
        <v/>
      </c>
      <c r="H10" s="2" t="str">
        <f t="shared" si="1"/>
        <v/>
      </c>
      <c r="J10" s="2"/>
      <c r="K10" s="2"/>
    </row>
    <row r="11" spans="2:11" x14ac:dyDescent="0.25">
      <c r="B11" s="2"/>
      <c r="C11" s="2" t="str">
        <f>IFERROR(VLOOKUP($B$5:$B$29,[1]DBASE!$C$7:$D$206,2,0),"")</f>
        <v/>
      </c>
      <c r="D11" s="2"/>
      <c r="E11" s="2"/>
      <c r="F11" s="2" t="str">
        <f t="shared" si="2"/>
        <v/>
      </c>
      <c r="G11" s="2" t="str">
        <f t="shared" si="0"/>
        <v/>
      </c>
      <c r="H11" s="2" t="str">
        <f t="shared" si="1"/>
        <v/>
      </c>
      <c r="J11" s="2"/>
      <c r="K11" s="2"/>
    </row>
    <row r="12" spans="2:11" x14ac:dyDescent="0.25">
      <c r="B12" s="2"/>
      <c r="C12" s="2" t="str">
        <f>IFERROR(VLOOKUP($B$5:$B$29,[1]DBASE!$C$7:$D$206,2,0),"")</f>
        <v/>
      </c>
      <c r="D12" s="2"/>
      <c r="E12" s="2"/>
      <c r="F12" s="2" t="str">
        <f t="shared" si="2"/>
        <v/>
      </c>
      <c r="G12" s="2" t="str">
        <f t="shared" si="0"/>
        <v/>
      </c>
      <c r="H12" s="2" t="str">
        <f t="shared" si="1"/>
        <v/>
      </c>
      <c r="J12" s="2"/>
      <c r="K12" s="2"/>
    </row>
    <row r="13" spans="2:11" x14ac:dyDescent="0.25">
      <c r="B13" s="2"/>
      <c r="C13" s="2" t="str">
        <f>IFERROR(VLOOKUP($B$5:$B$29,[1]DBASE!$C$7:$D$206,2,0),"")</f>
        <v/>
      </c>
      <c r="D13" s="2"/>
      <c r="E13" s="2"/>
      <c r="F13" s="2" t="str">
        <f t="shared" si="2"/>
        <v/>
      </c>
      <c r="G13" s="2" t="str">
        <f t="shared" si="0"/>
        <v/>
      </c>
      <c r="H13" s="2" t="str">
        <f t="shared" si="1"/>
        <v/>
      </c>
      <c r="J13" s="2"/>
      <c r="K13" s="2"/>
    </row>
    <row r="14" spans="2:11" x14ac:dyDescent="0.25">
      <c r="B14" s="2"/>
      <c r="C14" s="2" t="str">
        <f>IFERROR(VLOOKUP($B$5:$B$29,[1]DBASE!$C$7:$D$206,2,0),"")</f>
        <v/>
      </c>
      <c r="D14" s="2"/>
      <c r="E14" s="2"/>
      <c r="F14" s="2" t="str">
        <f t="shared" si="2"/>
        <v/>
      </c>
      <c r="G14" s="2" t="str">
        <f t="shared" si="0"/>
        <v/>
      </c>
      <c r="H14" s="2" t="str">
        <f t="shared" si="1"/>
        <v/>
      </c>
      <c r="J14" s="2"/>
      <c r="K14" s="2"/>
    </row>
    <row r="15" spans="2:11" x14ac:dyDescent="0.25">
      <c r="B15" s="2"/>
      <c r="C15" s="2" t="str">
        <f>IFERROR(VLOOKUP($B$5:$B$29,[1]DBASE!$C$7:$D$206,2,0),"")</f>
        <v/>
      </c>
      <c r="D15" s="2"/>
      <c r="E15" s="2"/>
      <c r="F15" s="2" t="str">
        <f t="shared" si="2"/>
        <v/>
      </c>
      <c r="G15" s="2" t="str">
        <f t="shared" si="0"/>
        <v/>
      </c>
      <c r="H15" s="2" t="str">
        <f t="shared" si="1"/>
        <v/>
      </c>
      <c r="J15" s="2"/>
      <c r="K15" s="2"/>
    </row>
    <row r="16" spans="2:11" x14ac:dyDescent="0.25">
      <c r="B16" s="2"/>
      <c r="C16" s="2" t="str">
        <f>IFERROR(VLOOKUP($B$5:$B$29,[1]DBASE!$C$7:$D$206,2,0),"")</f>
        <v/>
      </c>
      <c r="D16" s="2"/>
      <c r="E16" s="2"/>
      <c r="F16" s="2" t="str">
        <f t="shared" si="2"/>
        <v/>
      </c>
      <c r="G16" s="2" t="str">
        <f t="shared" si="0"/>
        <v/>
      </c>
      <c r="H16" s="2" t="str">
        <f t="shared" si="1"/>
        <v/>
      </c>
      <c r="J16" s="2"/>
      <c r="K16" s="2"/>
    </row>
    <row r="17" spans="2:11" x14ac:dyDescent="0.25">
      <c r="B17" s="2"/>
      <c r="C17" s="2" t="str">
        <f>IFERROR(VLOOKUP($B$5:$B$29,[1]DBASE!$C$7:$D$206,2,0),"")</f>
        <v/>
      </c>
      <c r="D17" s="2"/>
      <c r="E17" s="2"/>
      <c r="F17" s="2" t="str">
        <f t="shared" si="2"/>
        <v/>
      </c>
      <c r="G17" s="2" t="str">
        <f t="shared" si="0"/>
        <v/>
      </c>
      <c r="H17" s="2" t="str">
        <f t="shared" si="1"/>
        <v/>
      </c>
      <c r="J17" s="2"/>
      <c r="K17" s="2"/>
    </row>
    <row r="18" spans="2:11" x14ac:dyDescent="0.25">
      <c r="B18" s="2"/>
      <c r="C18" s="2" t="str">
        <f>IFERROR(VLOOKUP($B$5:$B$29,[1]DBASE!$C$7:$D$206,2,0),"")</f>
        <v/>
      </c>
      <c r="D18" s="2"/>
      <c r="E18" s="2"/>
      <c r="F18" s="2" t="str">
        <f t="shared" si="2"/>
        <v/>
      </c>
      <c r="G18" s="2" t="str">
        <f t="shared" si="0"/>
        <v/>
      </c>
      <c r="H18" s="2" t="str">
        <f t="shared" si="1"/>
        <v/>
      </c>
      <c r="J18" s="2"/>
      <c r="K18" s="2"/>
    </row>
    <row r="19" spans="2:11" x14ac:dyDescent="0.25">
      <c r="B19" s="2"/>
      <c r="C19" s="2" t="str">
        <f>IFERROR(VLOOKUP($B$5:$B$29,[1]DBASE!$C$7:$D$206,2,0),"")</f>
        <v/>
      </c>
      <c r="D19" s="2"/>
      <c r="E19" s="2"/>
      <c r="F19" s="2" t="str">
        <f t="shared" si="2"/>
        <v/>
      </c>
      <c r="G19" s="2" t="str">
        <f t="shared" si="0"/>
        <v/>
      </c>
      <c r="H19" s="2" t="str">
        <f t="shared" si="1"/>
        <v/>
      </c>
      <c r="J19" s="2"/>
      <c r="K19" s="2"/>
    </row>
    <row r="20" spans="2:11" x14ac:dyDescent="0.25">
      <c r="B20" s="2"/>
      <c r="C20" s="2" t="str">
        <f>IFERROR(VLOOKUP($B$5:$B$29,[1]DBASE!$C$7:$D$206,2,0),"")</f>
        <v/>
      </c>
      <c r="D20" s="2"/>
      <c r="E20" s="2"/>
      <c r="F20" s="2" t="str">
        <f t="shared" si="2"/>
        <v/>
      </c>
      <c r="G20" s="2" t="str">
        <f t="shared" si="0"/>
        <v/>
      </c>
      <c r="H20" s="2" t="str">
        <f t="shared" si="1"/>
        <v/>
      </c>
      <c r="J20" s="2"/>
      <c r="K20" s="2"/>
    </row>
    <row r="21" spans="2:11" x14ac:dyDescent="0.25">
      <c r="B21" s="2"/>
      <c r="C21" s="2" t="str">
        <f>IFERROR(VLOOKUP($B$5:$B$29,[1]DBASE!$C$7:$D$206,2,0),"")</f>
        <v/>
      </c>
      <c r="D21" s="2"/>
      <c r="E21" s="2"/>
      <c r="F21" s="2" t="str">
        <f t="shared" si="2"/>
        <v/>
      </c>
      <c r="G21" s="2" t="str">
        <f t="shared" si="0"/>
        <v/>
      </c>
      <c r="H21" s="2" t="str">
        <f t="shared" si="1"/>
        <v/>
      </c>
      <c r="J21" s="2"/>
      <c r="K21" s="2"/>
    </row>
    <row r="22" spans="2:11" x14ac:dyDescent="0.25">
      <c r="B22" s="2"/>
      <c r="C22" s="2" t="str">
        <f>IFERROR(VLOOKUP($B$5:$B$29,[1]DBASE!$C$7:$D$206,2,0),"")</f>
        <v/>
      </c>
      <c r="D22" s="2"/>
      <c r="E22" s="2"/>
      <c r="F22" s="2" t="str">
        <f t="shared" si="2"/>
        <v/>
      </c>
      <c r="G22" s="2" t="str">
        <f t="shared" si="0"/>
        <v/>
      </c>
      <c r="H22" s="2" t="str">
        <f t="shared" si="1"/>
        <v/>
      </c>
      <c r="J22" s="2"/>
      <c r="K22" s="2"/>
    </row>
    <row r="23" spans="2:11" x14ac:dyDescent="0.25">
      <c r="B23" s="2"/>
      <c r="C23" s="2" t="str">
        <f>IFERROR(VLOOKUP($B$5:$B$29,[1]DBASE!$C$7:$D$206,2,0),"")</f>
        <v/>
      </c>
      <c r="D23" s="2"/>
      <c r="E23" s="2"/>
      <c r="F23" s="2" t="str">
        <f t="shared" si="2"/>
        <v/>
      </c>
      <c r="G23" s="2" t="str">
        <f t="shared" si="0"/>
        <v/>
      </c>
      <c r="H23" s="2" t="str">
        <f t="shared" si="1"/>
        <v/>
      </c>
      <c r="J23" s="2"/>
      <c r="K23" s="2"/>
    </row>
    <row r="24" spans="2:11" x14ac:dyDescent="0.25">
      <c r="B24" s="2"/>
      <c r="C24" s="2" t="str">
        <f>IFERROR(VLOOKUP($B$5:$B$29,[1]DBASE!$C$7:$D$206,2,0),"")</f>
        <v/>
      </c>
      <c r="D24" s="2"/>
      <c r="E24" s="2"/>
      <c r="F24" s="2" t="str">
        <f t="shared" si="2"/>
        <v/>
      </c>
      <c r="G24" s="2" t="str">
        <f t="shared" si="0"/>
        <v/>
      </c>
      <c r="H24" s="2" t="str">
        <f t="shared" si="1"/>
        <v/>
      </c>
      <c r="J24" s="2"/>
      <c r="K24" s="2"/>
    </row>
    <row r="25" spans="2:11" x14ac:dyDescent="0.25">
      <c r="B25" s="2"/>
      <c r="C25" s="2" t="str">
        <f>IFERROR(VLOOKUP($B$5:$B$29,[1]DBASE!$C$7:$D$206,2,0),"")</f>
        <v/>
      </c>
      <c r="D25" s="2"/>
      <c r="E25" s="2"/>
      <c r="F25" s="2" t="str">
        <f t="shared" si="2"/>
        <v/>
      </c>
      <c r="G25" s="2" t="str">
        <f t="shared" si="0"/>
        <v/>
      </c>
      <c r="H25" s="2" t="str">
        <f t="shared" si="1"/>
        <v/>
      </c>
      <c r="J25" s="2"/>
      <c r="K25" s="2"/>
    </row>
    <row r="26" spans="2:11" x14ac:dyDescent="0.25">
      <c r="B26" s="2"/>
      <c r="C26" s="2" t="str">
        <f>IFERROR(VLOOKUP($B$5:$B$29,[1]DBASE!$C$7:$D$206,2,0),"")</f>
        <v/>
      </c>
      <c r="D26" s="2"/>
      <c r="E26" s="2"/>
      <c r="F26" s="2" t="str">
        <f t="shared" si="2"/>
        <v/>
      </c>
      <c r="G26" s="2" t="str">
        <f t="shared" si="0"/>
        <v/>
      </c>
      <c r="H26" s="2" t="str">
        <f t="shared" si="1"/>
        <v/>
      </c>
      <c r="J26" s="2"/>
      <c r="K26" s="2"/>
    </row>
    <row r="27" spans="2:11" x14ac:dyDescent="0.25">
      <c r="B27" s="2"/>
      <c r="C27" s="2" t="str">
        <f>IFERROR(VLOOKUP($B$5:$B$29,[1]DBASE!$C$7:$D$206,2,0),"")</f>
        <v/>
      </c>
      <c r="D27" s="2"/>
      <c r="E27" s="2"/>
      <c r="F27" s="2" t="str">
        <f t="shared" si="2"/>
        <v/>
      </c>
      <c r="G27" s="2" t="str">
        <f t="shared" si="0"/>
        <v/>
      </c>
      <c r="H27" s="2" t="str">
        <f t="shared" si="1"/>
        <v/>
      </c>
      <c r="J27" s="2"/>
      <c r="K27" s="2"/>
    </row>
    <row r="28" spans="2:11" x14ac:dyDescent="0.25">
      <c r="B28" s="2"/>
      <c r="C28" s="2" t="str">
        <f>IFERROR(VLOOKUP($B$5:$B$29,[1]DBASE!$C$7:$D$206,2,0),"")</f>
        <v/>
      </c>
      <c r="D28" s="2"/>
      <c r="E28" s="2"/>
      <c r="F28" s="2" t="str">
        <f t="shared" si="2"/>
        <v/>
      </c>
      <c r="G28" s="2" t="str">
        <f t="shared" si="0"/>
        <v/>
      </c>
      <c r="H28" s="2" t="str">
        <f t="shared" si="1"/>
        <v/>
      </c>
      <c r="J28" s="2"/>
      <c r="K28" s="2"/>
    </row>
    <row r="29" spans="2:11" x14ac:dyDescent="0.25">
      <c r="B29" s="2"/>
      <c r="C29" s="2" t="str">
        <f>IFERROR(VLOOKUP($B$5:$B$29,[1]DBASE!$C$7:$D$206,2,0),"")</f>
        <v/>
      </c>
      <c r="D29" s="2"/>
      <c r="E29" s="2"/>
      <c r="F29" s="2" t="str">
        <f t="shared" si="2"/>
        <v/>
      </c>
      <c r="G29" s="2" t="str">
        <f t="shared" si="0"/>
        <v/>
      </c>
      <c r="H29" s="2" t="str">
        <f t="shared" si="1"/>
        <v/>
      </c>
      <c r="J29" s="2"/>
      <c r="K29" s="2"/>
    </row>
    <row r="30" spans="2:11" x14ac:dyDescent="0.25">
      <c r="D30">
        <f>SUM(D5:D29)</f>
        <v>27</v>
      </c>
      <c r="H30" s="3">
        <f>SUM(H5:H29)</f>
        <v>2945950</v>
      </c>
      <c r="J30" t="s">
        <v>5</v>
      </c>
      <c r="K30" s="3">
        <f>SUM(K4:K29)</f>
        <v>0</v>
      </c>
    </row>
    <row r="31" spans="2:11" x14ac:dyDescent="0.25">
      <c r="J31" t="s">
        <v>6</v>
      </c>
      <c r="K31">
        <f>IF(D30=0,"",K30/D30)</f>
        <v>0</v>
      </c>
    </row>
    <row r="33" spans="2:11" x14ac:dyDescent="0.25">
      <c r="B33" t="s">
        <v>0</v>
      </c>
    </row>
    <row r="34" spans="2:11" x14ac:dyDescent="0.25">
      <c r="B34" t="s">
        <v>11</v>
      </c>
      <c r="J34" s="8" t="s">
        <v>4</v>
      </c>
      <c r="K34" s="9"/>
    </row>
    <row r="35" spans="2:11" x14ac:dyDescent="0.25">
      <c r="B35" s="1" t="s">
        <v>1</v>
      </c>
      <c r="C35" s="1" t="s">
        <v>2</v>
      </c>
      <c r="D35" s="1" t="s">
        <v>3</v>
      </c>
      <c r="E35" s="1"/>
      <c r="F35" s="1" t="s">
        <v>8</v>
      </c>
      <c r="G35" s="1" t="s">
        <v>7</v>
      </c>
      <c r="H35" s="1" t="s">
        <v>9</v>
      </c>
      <c r="J35" s="2"/>
      <c r="K35" s="2"/>
    </row>
    <row r="36" spans="2:11" x14ac:dyDescent="0.25">
      <c r="B36" s="2"/>
      <c r="C36" s="2" t="str">
        <f>IFERROR(VLOOKUP($B$5:$B$200,[1]DBASE!$C$7:$D$206,2,0),"")</f>
        <v/>
      </c>
      <c r="D36" s="2"/>
      <c r="E36" s="2"/>
      <c r="F36" s="2"/>
      <c r="G36" s="2" t="str">
        <f>IF(F36="","",F36-$K$62)</f>
        <v/>
      </c>
      <c r="H36" s="2" t="str">
        <f>IF(G36="","",G36*D36)</f>
        <v/>
      </c>
      <c r="J36" s="2"/>
      <c r="K36" s="2"/>
    </row>
    <row r="37" spans="2:11" x14ac:dyDescent="0.25">
      <c r="B37" s="2"/>
      <c r="C37" s="2" t="str">
        <f>IFERROR(VLOOKUP($B$5:$B$200,[1]DBASE!$C$7:$D$206,2,0),"")</f>
        <v/>
      </c>
      <c r="D37" s="2"/>
      <c r="E37" s="2"/>
      <c r="F37" s="2"/>
      <c r="G37" s="2" t="str">
        <f t="shared" ref="G37:G51" si="3">IF(F37="","",F37-$K$62)</f>
        <v/>
      </c>
      <c r="H37" s="2" t="str">
        <f t="shared" ref="H37:H60" si="4">IF(G37="","",G37*D37)</f>
        <v/>
      </c>
      <c r="J37" s="2"/>
      <c r="K37" s="2"/>
    </row>
    <row r="38" spans="2:11" x14ac:dyDescent="0.25">
      <c r="B38" s="2"/>
      <c r="C38" s="2" t="str">
        <f>IFERROR(VLOOKUP($B$5:$B$200,[1]DBASE!$C$7:$D$206,2,0),"")</f>
        <v/>
      </c>
      <c r="D38" s="2"/>
      <c r="E38" s="2"/>
      <c r="F38" s="2"/>
      <c r="G38" s="2" t="str">
        <f t="shared" si="3"/>
        <v/>
      </c>
      <c r="H38" s="2" t="str">
        <f t="shared" si="4"/>
        <v/>
      </c>
      <c r="J38" s="2"/>
      <c r="K38" s="2"/>
    </row>
    <row r="39" spans="2:11" x14ac:dyDescent="0.25">
      <c r="B39" s="2"/>
      <c r="C39" s="2" t="str">
        <f>IFERROR(VLOOKUP($B$5:$B$200,[1]DBASE!$C$7:$D$206,2,0),"")</f>
        <v/>
      </c>
      <c r="D39" s="2"/>
      <c r="E39" s="2"/>
      <c r="F39" s="2"/>
      <c r="G39" s="2" t="str">
        <f t="shared" si="3"/>
        <v/>
      </c>
      <c r="H39" s="2" t="str">
        <f t="shared" si="4"/>
        <v/>
      </c>
      <c r="J39" s="2"/>
      <c r="K39" s="2"/>
    </row>
    <row r="40" spans="2:11" x14ac:dyDescent="0.25">
      <c r="B40" s="2"/>
      <c r="C40" s="2" t="str">
        <f>IFERROR(VLOOKUP($B$5:$B$200,[1]DBASE!$C$7:$D$206,2,0),"")</f>
        <v/>
      </c>
      <c r="D40" s="2"/>
      <c r="E40" s="2"/>
      <c r="F40" s="2"/>
      <c r="G40" s="2" t="str">
        <f t="shared" si="3"/>
        <v/>
      </c>
      <c r="H40" s="2" t="str">
        <f t="shared" si="4"/>
        <v/>
      </c>
      <c r="J40" s="2"/>
      <c r="K40" s="2"/>
    </row>
    <row r="41" spans="2:11" x14ac:dyDescent="0.25">
      <c r="B41" s="2"/>
      <c r="C41" s="2" t="str">
        <f>IFERROR(VLOOKUP($B$5:$B$200,[1]DBASE!$C$7:$D$206,2,0),"")</f>
        <v/>
      </c>
      <c r="D41" s="2"/>
      <c r="E41" s="2"/>
      <c r="F41" s="2"/>
      <c r="G41" s="2" t="str">
        <f t="shared" si="3"/>
        <v/>
      </c>
      <c r="H41" s="2" t="str">
        <f t="shared" si="4"/>
        <v/>
      </c>
      <c r="J41" s="2"/>
      <c r="K41" s="2"/>
    </row>
    <row r="42" spans="2:11" x14ac:dyDescent="0.25">
      <c r="B42" s="2"/>
      <c r="C42" s="2" t="str">
        <f>IFERROR(VLOOKUP($B$5:$B$200,[1]DBASE!$C$7:$D$206,2,0),"")</f>
        <v/>
      </c>
      <c r="D42" s="2"/>
      <c r="E42" s="2"/>
      <c r="F42" s="2"/>
      <c r="G42" s="2" t="str">
        <f t="shared" si="3"/>
        <v/>
      </c>
      <c r="H42" s="2" t="str">
        <f t="shared" si="4"/>
        <v/>
      </c>
      <c r="J42" s="2"/>
      <c r="K42" s="2"/>
    </row>
    <row r="43" spans="2:11" x14ac:dyDescent="0.25">
      <c r="B43" s="2"/>
      <c r="C43" s="2" t="str">
        <f>IFERROR(VLOOKUP($B$5:$B$200,[1]DBASE!$C$7:$D$206,2,0),"")</f>
        <v/>
      </c>
      <c r="D43" s="2"/>
      <c r="E43" s="2"/>
      <c r="F43" s="2"/>
      <c r="G43" s="2" t="str">
        <f t="shared" si="3"/>
        <v/>
      </c>
      <c r="H43" s="2" t="str">
        <f t="shared" si="4"/>
        <v/>
      </c>
      <c r="J43" s="2"/>
      <c r="K43" s="2"/>
    </row>
    <row r="44" spans="2:11" x14ac:dyDescent="0.25">
      <c r="B44" s="2"/>
      <c r="C44" s="2" t="str">
        <f>IFERROR(VLOOKUP($B$5:$B$200,[1]DBASE!$C$7:$D$206,2,0),"")</f>
        <v/>
      </c>
      <c r="D44" s="2"/>
      <c r="E44" s="2"/>
      <c r="F44" s="2"/>
      <c r="G44" s="2" t="str">
        <f t="shared" si="3"/>
        <v/>
      </c>
      <c r="H44" s="2" t="str">
        <f t="shared" si="4"/>
        <v/>
      </c>
      <c r="J44" s="2"/>
      <c r="K44" s="2"/>
    </row>
    <row r="45" spans="2:11" x14ac:dyDescent="0.25">
      <c r="B45" s="2"/>
      <c r="C45" s="2" t="str">
        <f>IFERROR(VLOOKUP($B$5:$B$200,[1]DBASE!$C$7:$D$206,2,0),"")</f>
        <v/>
      </c>
      <c r="D45" s="2"/>
      <c r="E45" s="2"/>
      <c r="F45" s="2"/>
      <c r="G45" s="2" t="str">
        <f t="shared" si="3"/>
        <v/>
      </c>
      <c r="H45" s="2" t="str">
        <f t="shared" si="4"/>
        <v/>
      </c>
      <c r="J45" s="2"/>
      <c r="K45" s="2"/>
    </row>
    <row r="46" spans="2:11" x14ac:dyDescent="0.25">
      <c r="B46" s="2"/>
      <c r="C46" s="2" t="str">
        <f>IFERROR(VLOOKUP($B$5:$B$200,[1]DBASE!$C$7:$D$206,2,0),"")</f>
        <v/>
      </c>
      <c r="D46" s="2"/>
      <c r="E46" s="2"/>
      <c r="F46" s="2"/>
      <c r="G46" s="2" t="str">
        <f t="shared" si="3"/>
        <v/>
      </c>
      <c r="H46" s="2" t="str">
        <f t="shared" si="4"/>
        <v/>
      </c>
      <c r="J46" s="2"/>
      <c r="K46" s="2"/>
    </row>
    <row r="47" spans="2:11" x14ac:dyDescent="0.25">
      <c r="B47" s="2"/>
      <c r="C47" s="2" t="str">
        <f>IFERROR(VLOOKUP($B$5:$B$200,[1]DBASE!$C$7:$D$206,2,0),"")</f>
        <v/>
      </c>
      <c r="D47" s="2"/>
      <c r="E47" s="2"/>
      <c r="F47" s="2"/>
      <c r="G47" s="2" t="str">
        <f t="shared" si="3"/>
        <v/>
      </c>
      <c r="H47" s="2" t="str">
        <f t="shared" si="4"/>
        <v/>
      </c>
      <c r="J47" s="2"/>
      <c r="K47" s="2"/>
    </row>
    <row r="48" spans="2:11" x14ac:dyDescent="0.25">
      <c r="B48" s="2"/>
      <c r="C48" s="2" t="str">
        <f>IFERROR(VLOOKUP($B$5:$B$200,[1]DBASE!$C$7:$D$206,2,0),"")</f>
        <v/>
      </c>
      <c r="D48" s="2"/>
      <c r="E48" s="2"/>
      <c r="F48" s="2"/>
      <c r="G48" s="2" t="str">
        <f t="shared" si="3"/>
        <v/>
      </c>
      <c r="H48" s="2" t="str">
        <f t="shared" si="4"/>
        <v/>
      </c>
      <c r="J48" s="2"/>
      <c r="K48" s="2"/>
    </row>
    <row r="49" spans="2:11" x14ac:dyDescent="0.25">
      <c r="B49" s="2"/>
      <c r="C49" s="2" t="str">
        <f>IFERROR(VLOOKUP($B$5:$B$200,[1]DBASE!$C$7:$D$206,2,0),"")</f>
        <v/>
      </c>
      <c r="D49" s="2"/>
      <c r="E49" s="2"/>
      <c r="F49" s="2"/>
      <c r="G49" s="2" t="str">
        <f t="shared" si="3"/>
        <v/>
      </c>
      <c r="H49" s="2" t="str">
        <f t="shared" si="4"/>
        <v/>
      </c>
      <c r="J49" s="2"/>
      <c r="K49" s="2"/>
    </row>
    <row r="50" spans="2:11" x14ac:dyDescent="0.25">
      <c r="B50" s="2"/>
      <c r="C50" s="2" t="str">
        <f>IFERROR(VLOOKUP($B$5:$B$200,[1]DBASE!$C$7:$D$206,2,0),"")</f>
        <v/>
      </c>
      <c r="D50" s="2"/>
      <c r="E50" s="2"/>
      <c r="F50" s="2"/>
      <c r="G50" s="2" t="str">
        <f t="shared" si="3"/>
        <v/>
      </c>
      <c r="H50" s="2" t="str">
        <f t="shared" si="4"/>
        <v/>
      </c>
      <c r="J50" s="2"/>
      <c r="K50" s="2"/>
    </row>
    <row r="51" spans="2:11" x14ac:dyDescent="0.25">
      <c r="B51" s="2"/>
      <c r="C51" s="2" t="str">
        <f>IFERROR(VLOOKUP($B$5:$B$200,[1]DBASE!$C$7:$D$206,2,0),"")</f>
        <v/>
      </c>
      <c r="D51" s="2"/>
      <c r="E51" s="2"/>
      <c r="F51" s="2"/>
      <c r="G51" s="2" t="str">
        <f t="shared" si="3"/>
        <v/>
      </c>
      <c r="H51" s="2" t="str">
        <f t="shared" si="4"/>
        <v/>
      </c>
      <c r="J51" s="2"/>
      <c r="K51" s="2"/>
    </row>
    <row r="52" spans="2:11" x14ac:dyDescent="0.25">
      <c r="B52" s="2"/>
      <c r="C52" s="2" t="str">
        <f>IFERROR(VLOOKUP($B$5:$B$200,[1]DBASE!$C$7:$D$206,2,0),"")</f>
        <v/>
      </c>
      <c r="D52" s="2"/>
      <c r="E52" s="2"/>
      <c r="F52" s="2"/>
      <c r="G52" s="2" t="str">
        <f t="shared" ref="G52:G60" si="5">IF(F52="","",F52-$K$31)</f>
        <v/>
      </c>
      <c r="H52" s="2" t="str">
        <f t="shared" si="4"/>
        <v/>
      </c>
      <c r="J52" s="2"/>
      <c r="K52" s="2"/>
    </row>
    <row r="53" spans="2:11" x14ac:dyDescent="0.25">
      <c r="B53" s="2"/>
      <c r="C53" s="2" t="str">
        <f>IFERROR(VLOOKUP($B$5:$B$200,[1]DBASE!$C$7:$D$206,2,0),"")</f>
        <v/>
      </c>
      <c r="D53" s="2"/>
      <c r="E53" s="2"/>
      <c r="F53" s="2"/>
      <c r="G53" s="2"/>
      <c r="H53" s="2"/>
      <c r="J53" s="2"/>
      <c r="K53" s="2"/>
    </row>
    <row r="54" spans="2:11" x14ac:dyDescent="0.25">
      <c r="B54" s="2"/>
      <c r="C54" s="2" t="str">
        <f>IFERROR(VLOOKUP($B$5:$B$200,[1]DBASE!$C$7:$D$206,2,0),"")</f>
        <v/>
      </c>
      <c r="D54" s="2"/>
      <c r="E54" s="2"/>
      <c r="F54" s="2"/>
      <c r="G54" s="2"/>
      <c r="H54" s="2"/>
      <c r="J54" s="2"/>
      <c r="K54" s="2"/>
    </row>
    <row r="55" spans="2:11" x14ac:dyDescent="0.25">
      <c r="B55" s="2"/>
      <c r="C55" s="2" t="str">
        <f>IFERROR(VLOOKUP($B$5:$B$200,[1]DBASE!$C$7:$D$206,2,0),"")</f>
        <v/>
      </c>
      <c r="D55" s="2"/>
      <c r="E55" s="2"/>
      <c r="F55" s="2"/>
      <c r="G55" s="2"/>
      <c r="H55" s="2"/>
      <c r="J55" s="2"/>
      <c r="K55" s="2"/>
    </row>
    <row r="56" spans="2:11" x14ac:dyDescent="0.25">
      <c r="B56" s="2"/>
      <c r="C56" s="2" t="str">
        <f>IFERROR(VLOOKUP($B$5:$B$200,[1]DBASE!$C$7:$D$206,2,0),"")</f>
        <v/>
      </c>
      <c r="D56" s="2"/>
      <c r="E56" s="2"/>
      <c r="F56" s="2"/>
      <c r="G56" s="2" t="str">
        <f t="shared" si="5"/>
        <v/>
      </c>
      <c r="H56" s="2" t="str">
        <f t="shared" si="4"/>
        <v/>
      </c>
      <c r="J56" s="2"/>
      <c r="K56" s="2"/>
    </row>
    <row r="57" spans="2:11" x14ac:dyDescent="0.25">
      <c r="B57" s="2"/>
      <c r="C57" s="2" t="str">
        <f>IFERROR(VLOOKUP($B$5:$B$200,[1]DBASE!$C$7:$D$206,2,0),"")</f>
        <v/>
      </c>
      <c r="D57" s="2"/>
      <c r="E57" s="2"/>
      <c r="F57" s="2"/>
      <c r="G57" s="2" t="str">
        <f t="shared" si="5"/>
        <v/>
      </c>
      <c r="H57" s="2" t="str">
        <f t="shared" si="4"/>
        <v/>
      </c>
      <c r="J57" s="2"/>
      <c r="K57" s="2"/>
    </row>
    <row r="58" spans="2:11" x14ac:dyDescent="0.25">
      <c r="B58" s="2"/>
      <c r="C58" s="2" t="str">
        <f>IFERROR(VLOOKUP($B$5:$B$200,[1]DBASE!$C$7:$D$206,2,0),"")</f>
        <v/>
      </c>
      <c r="D58" s="2"/>
      <c r="E58" s="2"/>
      <c r="F58" s="2"/>
      <c r="G58" s="2" t="str">
        <f t="shared" si="5"/>
        <v/>
      </c>
      <c r="H58" s="2" t="str">
        <f t="shared" si="4"/>
        <v/>
      </c>
      <c r="J58" s="2"/>
      <c r="K58" s="2"/>
    </row>
    <row r="59" spans="2:11" x14ac:dyDescent="0.25">
      <c r="B59" s="2"/>
      <c r="C59" s="2" t="str">
        <f>IFERROR(VLOOKUP($B$5:$B$200,[1]DBASE!$C$7:$D$206,2,0),"")</f>
        <v/>
      </c>
      <c r="D59" s="2"/>
      <c r="E59" s="2"/>
      <c r="F59" s="2"/>
      <c r="G59" s="2" t="str">
        <f t="shared" si="5"/>
        <v/>
      </c>
      <c r="H59" s="2" t="str">
        <f t="shared" si="4"/>
        <v/>
      </c>
      <c r="J59" s="2"/>
      <c r="K59" s="2"/>
    </row>
    <row r="60" spans="2:11" x14ac:dyDescent="0.25">
      <c r="B60" s="2"/>
      <c r="C60" s="2" t="str">
        <f>IFERROR(VLOOKUP($B$5:$B$200,[1]DBASE!$C$7:$D$206,2,0),"")</f>
        <v/>
      </c>
      <c r="D60" s="2"/>
      <c r="E60" s="2"/>
      <c r="F60" s="2"/>
      <c r="G60" s="2" t="str">
        <f t="shared" si="5"/>
        <v/>
      </c>
      <c r="H60" s="2" t="str">
        <f t="shared" si="4"/>
        <v/>
      </c>
      <c r="J60" s="2"/>
      <c r="K60" s="2"/>
    </row>
    <row r="61" spans="2:11" x14ac:dyDescent="0.25">
      <c r="D61">
        <f>SUM(D36:D60)</f>
        <v>0</v>
      </c>
      <c r="H61">
        <f>SUM(H36:H60)</f>
        <v>0</v>
      </c>
      <c r="J61" t="s">
        <v>5</v>
      </c>
      <c r="K61">
        <f>SUM(K35:K60)</f>
        <v>0</v>
      </c>
    </row>
    <row r="62" spans="2:11" x14ac:dyDescent="0.25">
      <c r="J62" t="s">
        <v>6</v>
      </c>
      <c r="K62" t="str">
        <f>IF(D61=0,"",K61/D61)</f>
        <v/>
      </c>
    </row>
    <row r="63" spans="2:11" x14ac:dyDescent="0.25">
      <c r="B63" t="s">
        <v>0</v>
      </c>
    </row>
    <row r="64" spans="2:11" x14ac:dyDescent="0.25">
      <c r="B64" t="s">
        <v>11</v>
      </c>
      <c r="J64" s="8" t="s">
        <v>4</v>
      </c>
      <c r="K64" s="9"/>
    </row>
    <row r="65" spans="2:11" x14ac:dyDescent="0.25">
      <c r="B65" s="1" t="s">
        <v>1</v>
      </c>
      <c r="C65" s="1" t="s">
        <v>2</v>
      </c>
      <c r="D65" s="1" t="s">
        <v>3</v>
      </c>
      <c r="E65" s="1" t="s">
        <v>33</v>
      </c>
      <c r="F65" s="1" t="s">
        <v>8</v>
      </c>
      <c r="G65" s="1" t="s">
        <v>7</v>
      </c>
      <c r="H65" s="1" t="s">
        <v>9</v>
      </c>
      <c r="J65" s="2"/>
      <c r="K65" s="2"/>
    </row>
    <row r="66" spans="2:11" x14ac:dyDescent="0.25">
      <c r="B66" s="2"/>
      <c r="C66" s="2" t="str">
        <f>IFERROR(VLOOKUP($B$5:$B$200,[1]DBASE!$C$7:$D$206,2,0),"")</f>
        <v/>
      </c>
      <c r="D66" s="2"/>
      <c r="E66" s="2"/>
      <c r="F66" s="2" t="str">
        <f>IFERROR(E66/D66,"")</f>
        <v/>
      </c>
      <c r="G66" s="2" t="str">
        <f t="shared" ref="G66:G89" si="6">IF(F66="","",F66-$K$92)</f>
        <v/>
      </c>
      <c r="H66" s="2" t="str">
        <f>IF(G66="","",G66*D66)</f>
        <v/>
      </c>
      <c r="J66" s="2"/>
      <c r="K66" s="2"/>
    </row>
    <row r="67" spans="2:11" x14ac:dyDescent="0.25">
      <c r="B67" s="2"/>
      <c r="C67" s="2" t="str">
        <f>IFERROR(VLOOKUP($B$5:$B$200,[1]DBASE!$C$7:$D$206,2,0),"")</f>
        <v/>
      </c>
      <c r="D67" s="2"/>
      <c r="E67" s="2"/>
      <c r="F67" s="2" t="str">
        <f>IFERROR(E67/D67,"")</f>
        <v/>
      </c>
      <c r="G67" s="2" t="str">
        <f t="shared" si="6"/>
        <v/>
      </c>
      <c r="H67" s="2" t="str">
        <f t="shared" ref="H67:H90" si="7">IF(G67="","",G67*D67)</f>
        <v/>
      </c>
      <c r="J67" s="2"/>
      <c r="K67" s="2"/>
    </row>
    <row r="68" spans="2:11" x14ac:dyDescent="0.25">
      <c r="B68" s="2"/>
      <c r="C68" s="2" t="str">
        <f>IFERROR(VLOOKUP($B$5:$B$200,[1]DBASE!$C$7:$D$206,2,0),"")</f>
        <v/>
      </c>
      <c r="D68" s="2"/>
      <c r="E68" s="2"/>
      <c r="F68" s="2" t="str">
        <f>IFERROR(E68/D68,"")</f>
        <v/>
      </c>
      <c r="G68" s="2" t="str">
        <f t="shared" si="6"/>
        <v/>
      </c>
      <c r="H68" s="2" t="str">
        <f t="shared" si="7"/>
        <v/>
      </c>
      <c r="J68" s="2"/>
      <c r="K68" s="2"/>
    </row>
    <row r="69" spans="2:11" x14ac:dyDescent="0.25">
      <c r="B69" s="2"/>
      <c r="C69" s="2" t="str">
        <f>IFERROR(VLOOKUP($B$5:$B$200,[1]DBASE!$C$7:$D$206,2,0),"")</f>
        <v/>
      </c>
      <c r="D69" s="2"/>
      <c r="E69" s="2"/>
      <c r="F69" s="2" t="str">
        <f t="shared" ref="F69:F90" si="8">IFERROR(E69/D69,"")</f>
        <v/>
      </c>
      <c r="G69" s="2" t="str">
        <f t="shared" si="6"/>
        <v/>
      </c>
      <c r="H69" s="2" t="str">
        <f t="shared" si="7"/>
        <v/>
      </c>
      <c r="J69" s="2"/>
      <c r="K69" s="2"/>
    </row>
    <row r="70" spans="2:11" x14ac:dyDescent="0.25">
      <c r="B70" s="2"/>
      <c r="C70" s="2" t="str">
        <f>IFERROR(VLOOKUP($B$5:$B$200,[1]DBASE!$C$7:$D$206,2,0),"")</f>
        <v/>
      </c>
      <c r="D70" s="2"/>
      <c r="E70" s="2"/>
      <c r="F70" s="2" t="str">
        <f t="shared" si="8"/>
        <v/>
      </c>
      <c r="G70" s="2" t="str">
        <f t="shared" si="6"/>
        <v/>
      </c>
      <c r="H70" s="2" t="str">
        <f t="shared" si="7"/>
        <v/>
      </c>
      <c r="J70" s="2"/>
      <c r="K70" s="2"/>
    </row>
    <row r="71" spans="2:11" x14ac:dyDescent="0.25">
      <c r="B71" s="2"/>
      <c r="C71" s="2" t="str">
        <f>IFERROR(VLOOKUP($B$5:$B$200,[1]DBASE!$C$7:$D$206,2,0),"")</f>
        <v/>
      </c>
      <c r="D71" s="2"/>
      <c r="E71" s="2"/>
      <c r="F71" s="2" t="str">
        <f t="shared" si="8"/>
        <v/>
      </c>
      <c r="G71" s="2" t="str">
        <f t="shared" si="6"/>
        <v/>
      </c>
      <c r="H71" s="2" t="str">
        <f t="shared" si="7"/>
        <v/>
      </c>
      <c r="J71" s="2"/>
      <c r="K71" s="2"/>
    </row>
    <row r="72" spans="2:11" x14ac:dyDescent="0.25">
      <c r="B72" s="2"/>
      <c r="C72" s="2" t="str">
        <f>IFERROR(VLOOKUP($B$5:$B$200,[1]DBASE!$C$7:$D$206,2,0),"")</f>
        <v/>
      </c>
      <c r="D72" s="2"/>
      <c r="E72" s="2"/>
      <c r="F72" s="2" t="str">
        <f t="shared" si="8"/>
        <v/>
      </c>
      <c r="G72" s="2" t="str">
        <f t="shared" si="6"/>
        <v/>
      </c>
      <c r="H72" s="2" t="str">
        <f t="shared" si="7"/>
        <v/>
      </c>
      <c r="J72" s="2"/>
      <c r="K72" s="2"/>
    </row>
    <row r="73" spans="2:11" x14ac:dyDescent="0.25">
      <c r="B73" s="2"/>
      <c r="C73" s="2" t="str">
        <f>IFERROR(VLOOKUP($B$5:$B$200,[1]DBASE!$C$7:$D$206,2,0),"")</f>
        <v/>
      </c>
      <c r="D73" s="2"/>
      <c r="E73" s="2"/>
      <c r="F73" s="2" t="str">
        <f t="shared" si="8"/>
        <v/>
      </c>
      <c r="G73" s="2" t="str">
        <f t="shared" si="6"/>
        <v/>
      </c>
      <c r="H73" s="2" t="str">
        <f t="shared" si="7"/>
        <v/>
      </c>
      <c r="J73" s="2"/>
      <c r="K73" s="2"/>
    </row>
    <row r="74" spans="2:11" x14ac:dyDescent="0.25">
      <c r="B74" s="2"/>
      <c r="C74" s="2" t="str">
        <f>IFERROR(VLOOKUP($B$5:$B$200,[1]DBASE!$C$7:$D$206,2,0),"")</f>
        <v/>
      </c>
      <c r="D74" s="2"/>
      <c r="E74" s="2"/>
      <c r="F74" s="2" t="str">
        <f t="shared" si="8"/>
        <v/>
      </c>
      <c r="G74" s="2" t="str">
        <f t="shared" si="6"/>
        <v/>
      </c>
      <c r="H74" s="2" t="str">
        <f t="shared" si="7"/>
        <v/>
      </c>
      <c r="J74" s="2"/>
      <c r="K74" s="2"/>
    </row>
    <row r="75" spans="2:11" x14ac:dyDescent="0.25">
      <c r="B75" s="2"/>
      <c r="C75" s="2" t="str">
        <f>IFERROR(VLOOKUP($B$5:$B$200,[1]DBASE!$C$7:$D$206,2,0),"")</f>
        <v/>
      </c>
      <c r="D75" s="2"/>
      <c r="E75" s="2"/>
      <c r="F75" s="2" t="str">
        <f t="shared" si="8"/>
        <v/>
      </c>
      <c r="G75" s="2" t="str">
        <f t="shared" si="6"/>
        <v/>
      </c>
      <c r="H75" s="2" t="str">
        <f t="shared" si="7"/>
        <v/>
      </c>
      <c r="J75" s="2"/>
      <c r="K75" s="2"/>
    </row>
    <row r="76" spans="2:11" x14ac:dyDescent="0.25">
      <c r="B76" s="2"/>
      <c r="C76" s="2" t="str">
        <f>IFERROR(VLOOKUP($B$5:$B$200,[1]DBASE!$C$7:$D$206,2,0),"")</f>
        <v/>
      </c>
      <c r="D76" s="2"/>
      <c r="E76" s="2"/>
      <c r="F76" s="2" t="str">
        <f t="shared" si="8"/>
        <v/>
      </c>
      <c r="G76" s="2" t="str">
        <f t="shared" si="6"/>
        <v/>
      </c>
      <c r="H76" s="2" t="str">
        <f t="shared" si="7"/>
        <v/>
      </c>
      <c r="J76" s="2"/>
      <c r="K76" s="2"/>
    </row>
    <row r="77" spans="2:11" x14ac:dyDescent="0.25">
      <c r="B77" s="2"/>
      <c r="C77" s="2" t="str">
        <f>IFERROR(VLOOKUP($B$5:$B$200,[1]DBASE!$C$7:$D$206,2,0),"")</f>
        <v/>
      </c>
      <c r="D77" s="2"/>
      <c r="E77" s="2"/>
      <c r="F77" s="2" t="str">
        <f t="shared" si="8"/>
        <v/>
      </c>
      <c r="G77" s="2" t="str">
        <f t="shared" si="6"/>
        <v/>
      </c>
      <c r="H77" s="2" t="str">
        <f t="shared" si="7"/>
        <v/>
      </c>
      <c r="J77" s="2"/>
      <c r="K77" s="2"/>
    </row>
    <row r="78" spans="2:11" x14ac:dyDescent="0.25">
      <c r="B78" s="2"/>
      <c r="C78" s="2" t="str">
        <f>IFERROR(VLOOKUP($B$5:$B$200,[1]DBASE!$C$7:$D$206,2,0),"")</f>
        <v/>
      </c>
      <c r="D78" s="2"/>
      <c r="E78" s="2"/>
      <c r="F78" s="2" t="str">
        <f t="shared" si="8"/>
        <v/>
      </c>
      <c r="G78" s="2" t="str">
        <f t="shared" si="6"/>
        <v/>
      </c>
      <c r="H78" s="2" t="str">
        <f t="shared" si="7"/>
        <v/>
      </c>
      <c r="J78" s="2"/>
      <c r="K78" s="2"/>
    </row>
    <row r="79" spans="2:11" x14ac:dyDescent="0.25">
      <c r="B79" s="2"/>
      <c r="C79" s="2" t="str">
        <f>IFERROR(VLOOKUP($B$5:$B$200,[1]DBASE!$C$7:$D$206,2,0),"")</f>
        <v/>
      </c>
      <c r="D79" s="2"/>
      <c r="E79" s="2"/>
      <c r="F79" s="2" t="str">
        <f t="shared" si="8"/>
        <v/>
      </c>
      <c r="G79" s="2" t="str">
        <f t="shared" si="6"/>
        <v/>
      </c>
      <c r="H79" s="2" t="str">
        <f t="shared" si="7"/>
        <v/>
      </c>
      <c r="J79" s="2"/>
      <c r="K79" s="2"/>
    </row>
    <row r="80" spans="2:11" x14ac:dyDescent="0.25">
      <c r="B80" s="2"/>
      <c r="C80" s="2" t="str">
        <f>IFERROR(VLOOKUP($B$5:$B$200,[1]DBASE!$C$7:$D$206,2,0),"")</f>
        <v/>
      </c>
      <c r="D80" s="2"/>
      <c r="E80" s="2"/>
      <c r="F80" s="2" t="str">
        <f t="shared" si="8"/>
        <v/>
      </c>
      <c r="G80" s="2" t="str">
        <f t="shared" si="6"/>
        <v/>
      </c>
      <c r="H80" s="2" t="str">
        <f t="shared" si="7"/>
        <v/>
      </c>
      <c r="J80" s="2"/>
      <c r="K80" s="2"/>
    </row>
    <row r="81" spans="2:11" x14ac:dyDescent="0.25">
      <c r="B81" s="2"/>
      <c r="C81" s="2" t="str">
        <f>IFERROR(VLOOKUP($B$5:$B$200,[1]DBASE!$C$7:$D$206,2,0),"")</f>
        <v/>
      </c>
      <c r="D81" s="2"/>
      <c r="E81" s="2"/>
      <c r="F81" s="2" t="str">
        <f t="shared" si="8"/>
        <v/>
      </c>
      <c r="G81" s="2" t="str">
        <f t="shared" si="6"/>
        <v/>
      </c>
      <c r="H81" s="2" t="str">
        <f t="shared" si="7"/>
        <v/>
      </c>
      <c r="J81" s="2"/>
      <c r="K81" s="2"/>
    </row>
    <row r="82" spans="2:11" x14ac:dyDescent="0.25">
      <c r="B82" s="2"/>
      <c r="C82" s="2" t="str">
        <f>IFERROR(VLOOKUP($B$5:$B$200,[1]DBASE!$C$7:$D$206,2,0),"")</f>
        <v/>
      </c>
      <c r="D82" s="2"/>
      <c r="E82" s="2"/>
      <c r="F82" s="2" t="str">
        <f t="shared" si="8"/>
        <v/>
      </c>
      <c r="G82" s="2" t="str">
        <f t="shared" si="6"/>
        <v/>
      </c>
      <c r="H82" s="2" t="str">
        <f t="shared" si="7"/>
        <v/>
      </c>
      <c r="J82" s="2"/>
      <c r="K82" s="2"/>
    </row>
    <row r="83" spans="2:11" x14ac:dyDescent="0.25">
      <c r="B83" s="2"/>
      <c r="C83" s="2" t="str">
        <f>IFERROR(VLOOKUP($B$5:$B$200,[1]DBASE!$C$7:$D$206,2,0),"")</f>
        <v/>
      </c>
      <c r="D83" s="2"/>
      <c r="E83" s="2"/>
      <c r="F83" s="2" t="str">
        <f t="shared" si="8"/>
        <v/>
      </c>
      <c r="G83" s="2" t="str">
        <f t="shared" si="6"/>
        <v/>
      </c>
      <c r="H83" s="2" t="str">
        <f t="shared" si="7"/>
        <v/>
      </c>
      <c r="J83" s="2"/>
      <c r="K83" s="2"/>
    </row>
    <row r="84" spans="2:11" x14ac:dyDescent="0.25">
      <c r="B84" s="2"/>
      <c r="C84" s="2" t="str">
        <f>IFERROR(VLOOKUP($B$5:$B$200,[1]DBASE!$C$7:$D$206,2,0),"")</f>
        <v/>
      </c>
      <c r="D84" s="2"/>
      <c r="E84" s="2"/>
      <c r="F84" s="2" t="str">
        <f t="shared" si="8"/>
        <v/>
      </c>
      <c r="G84" s="2" t="str">
        <f t="shared" si="6"/>
        <v/>
      </c>
      <c r="H84" s="2" t="str">
        <f t="shared" si="7"/>
        <v/>
      </c>
      <c r="J84" s="2"/>
      <c r="K84" s="2"/>
    </row>
    <row r="85" spans="2:11" x14ac:dyDescent="0.25">
      <c r="B85" s="2"/>
      <c r="C85" s="2" t="str">
        <f>IFERROR(VLOOKUP($B$5:$B$200,[1]DBASE!$C$7:$D$206,2,0),"")</f>
        <v/>
      </c>
      <c r="D85" s="2"/>
      <c r="E85" s="2"/>
      <c r="F85" s="2" t="str">
        <f t="shared" si="8"/>
        <v/>
      </c>
      <c r="G85" s="2" t="str">
        <f t="shared" si="6"/>
        <v/>
      </c>
      <c r="H85" s="2" t="str">
        <f t="shared" si="7"/>
        <v/>
      </c>
      <c r="J85" s="2"/>
      <c r="K85" s="2"/>
    </row>
    <row r="86" spans="2:11" x14ac:dyDescent="0.25">
      <c r="B86" s="2"/>
      <c r="C86" s="2" t="str">
        <f>IFERROR(VLOOKUP($B$5:$B$200,[1]DBASE!$C$7:$D$206,2,0),"")</f>
        <v/>
      </c>
      <c r="D86" s="2"/>
      <c r="E86" s="2"/>
      <c r="F86" s="2" t="str">
        <f t="shared" si="8"/>
        <v/>
      </c>
      <c r="G86" s="2" t="str">
        <f t="shared" si="6"/>
        <v/>
      </c>
      <c r="H86" s="2" t="str">
        <f t="shared" si="7"/>
        <v/>
      </c>
      <c r="J86" s="2"/>
      <c r="K86" s="2"/>
    </row>
    <row r="87" spans="2:11" x14ac:dyDescent="0.25">
      <c r="B87" s="2"/>
      <c r="C87" s="2" t="str">
        <f>IFERROR(VLOOKUP($B$5:$B$200,[1]DBASE!$C$7:$D$206,2,0),"")</f>
        <v/>
      </c>
      <c r="D87" s="2"/>
      <c r="E87" s="2"/>
      <c r="F87" s="2" t="str">
        <f t="shared" si="8"/>
        <v/>
      </c>
      <c r="G87" s="2" t="str">
        <f t="shared" si="6"/>
        <v/>
      </c>
      <c r="H87" s="2" t="str">
        <f t="shared" si="7"/>
        <v/>
      </c>
      <c r="J87" s="2"/>
      <c r="K87" s="2"/>
    </row>
    <row r="88" spans="2:11" x14ac:dyDescent="0.25">
      <c r="B88" s="2"/>
      <c r="C88" s="2" t="str">
        <f>IFERROR(VLOOKUP($B$5:$B$200,[1]DBASE!$C$7:$D$206,2,0),"")</f>
        <v/>
      </c>
      <c r="D88" s="2"/>
      <c r="E88" s="2"/>
      <c r="F88" s="2" t="str">
        <f t="shared" si="8"/>
        <v/>
      </c>
      <c r="G88" s="2" t="str">
        <f t="shared" si="6"/>
        <v/>
      </c>
      <c r="H88" s="2" t="str">
        <f t="shared" si="7"/>
        <v/>
      </c>
      <c r="J88" s="2"/>
      <c r="K88" s="2"/>
    </row>
    <row r="89" spans="2:11" x14ac:dyDescent="0.25">
      <c r="B89" s="2"/>
      <c r="C89" s="2" t="str">
        <f>IFERROR(VLOOKUP($B$5:$B$200,[1]DBASE!$C$7:$D$206,2,0),"")</f>
        <v/>
      </c>
      <c r="D89" s="2"/>
      <c r="E89" s="2"/>
      <c r="F89" s="2" t="str">
        <f t="shared" si="8"/>
        <v/>
      </c>
      <c r="G89" s="2" t="str">
        <f t="shared" si="6"/>
        <v/>
      </c>
      <c r="H89" s="2" t="str">
        <f t="shared" si="7"/>
        <v/>
      </c>
      <c r="J89" s="2"/>
      <c r="K89" s="2"/>
    </row>
    <row r="90" spans="2:11" x14ac:dyDescent="0.25">
      <c r="B90" s="2"/>
      <c r="C90" s="2" t="str">
        <f>IFERROR(VLOOKUP($B$5:$B$200,[1]DBASE!$C$7:$D$206,2,0),"")</f>
        <v/>
      </c>
      <c r="D90" s="2"/>
      <c r="E90" s="2"/>
      <c r="F90" s="2" t="str">
        <f t="shared" si="8"/>
        <v/>
      </c>
      <c r="G90" s="2" t="str">
        <f>IF(F90="","",F90-$K$92)</f>
        <v/>
      </c>
      <c r="H90" s="2" t="str">
        <f t="shared" si="7"/>
        <v/>
      </c>
      <c r="J90" s="2"/>
      <c r="K90" s="2"/>
    </row>
    <row r="91" spans="2:11" x14ac:dyDescent="0.25">
      <c r="D91">
        <f>SUM(D66:D90)</f>
        <v>0</v>
      </c>
      <c r="H91" s="3">
        <f>SUM(H66:H90)</f>
        <v>0</v>
      </c>
      <c r="J91" t="s">
        <v>5</v>
      </c>
      <c r="K91" s="3">
        <f>SUM(K65:K90)</f>
        <v>0</v>
      </c>
    </row>
    <row r="92" spans="2:11" x14ac:dyDescent="0.25">
      <c r="J92" t="s">
        <v>6</v>
      </c>
      <c r="K92" t="str">
        <f>IF(D91=0,"",K91/D91)</f>
        <v/>
      </c>
    </row>
    <row r="94" spans="2:11" x14ac:dyDescent="0.25">
      <c r="B94" t="s">
        <v>0</v>
      </c>
    </row>
    <row r="95" spans="2:11" x14ac:dyDescent="0.25">
      <c r="B95" t="s">
        <v>11</v>
      </c>
      <c r="J95" s="8" t="s">
        <v>4</v>
      </c>
      <c r="K95" s="9"/>
    </row>
    <row r="96" spans="2:11" x14ac:dyDescent="0.25">
      <c r="B96" s="1" t="s">
        <v>1</v>
      </c>
      <c r="C96" s="1" t="s">
        <v>2</v>
      </c>
      <c r="D96" s="1" t="s">
        <v>3</v>
      </c>
      <c r="E96" s="1" t="s">
        <v>33</v>
      </c>
      <c r="F96" s="1" t="s">
        <v>8</v>
      </c>
      <c r="G96" s="1" t="s">
        <v>7</v>
      </c>
      <c r="H96" s="1" t="s">
        <v>9</v>
      </c>
      <c r="J96" s="2"/>
      <c r="K96" s="2"/>
    </row>
    <row r="97" spans="2:11" x14ac:dyDescent="0.25">
      <c r="B97" s="2"/>
      <c r="C97" s="2" t="str">
        <f>IFERROR(VLOOKUP($B$5:$B$200,[1]DBASE!$C$7:$D$206,2,0),"")</f>
        <v/>
      </c>
      <c r="D97" s="2"/>
      <c r="E97" s="2"/>
      <c r="F97" s="2" t="str">
        <f>IFERROR(E97/D97,"")</f>
        <v/>
      </c>
      <c r="G97" s="2" t="str">
        <f t="shared" ref="G97:G120" si="9">IF(F97="","",F97-$K$123)</f>
        <v/>
      </c>
      <c r="H97" s="2" t="str">
        <f>IF(G97="","",G97*D97)</f>
        <v/>
      </c>
      <c r="J97" s="2"/>
      <c r="K97" s="2"/>
    </row>
    <row r="98" spans="2:11" x14ac:dyDescent="0.25">
      <c r="B98" s="2"/>
      <c r="C98" s="2" t="str">
        <f>IFERROR(VLOOKUP($B$5:$B$200,[1]DBASE!$C$7:$D$206,2,0),"")</f>
        <v/>
      </c>
      <c r="D98" s="2"/>
      <c r="E98" s="2"/>
      <c r="F98" s="2" t="str">
        <f>IFERROR(E98/D98,"")</f>
        <v/>
      </c>
      <c r="G98" s="2" t="str">
        <f t="shared" si="9"/>
        <v/>
      </c>
      <c r="H98" s="2" t="str">
        <f t="shared" ref="H98:H121" si="10">IF(G98="","",G98*D98)</f>
        <v/>
      </c>
      <c r="J98" s="2"/>
      <c r="K98" s="2"/>
    </row>
    <row r="99" spans="2:11" x14ac:dyDescent="0.25">
      <c r="B99" s="2"/>
      <c r="C99" s="2" t="str">
        <f>IFERROR(VLOOKUP($B$5:$B$200,[1]DBASE!$C$7:$D$206,2,0),"")</f>
        <v/>
      </c>
      <c r="D99" s="2"/>
      <c r="E99" s="2"/>
      <c r="F99" s="2" t="str">
        <f>IFERROR(E99/D99,"")</f>
        <v/>
      </c>
      <c r="G99" s="2" t="str">
        <f t="shared" si="9"/>
        <v/>
      </c>
      <c r="H99" s="2" t="str">
        <f t="shared" si="10"/>
        <v/>
      </c>
      <c r="J99" s="2"/>
      <c r="K99" s="2"/>
    </row>
    <row r="100" spans="2:11" x14ac:dyDescent="0.25">
      <c r="B100" s="2"/>
      <c r="C100" s="2" t="str">
        <f>IFERROR(VLOOKUP($B$5:$B$200,[1]DBASE!$C$7:$D$206,2,0),"")</f>
        <v/>
      </c>
      <c r="D100" s="2"/>
      <c r="E100" s="2"/>
      <c r="F100" s="2" t="str">
        <f t="shared" ref="F100:F121" si="11">IFERROR(E100/D100,"")</f>
        <v/>
      </c>
      <c r="G100" s="2" t="str">
        <f t="shared" si="9"/>
        <v/>
      </c>
      <c r="H100" s="2" t="str">
        <f t="shared" si="10"/>
        <v/>
      </c>
      <c r="J100" s="2"/>
      <c r="K100" s="2"/>
    </row>
    <row r="101" spans="2:11" x14ac:dyDescent="0.25">
      <c r="B101" s="2"/>
      <c r="C101" s="2" t="str">
        <f>IFERROR(VLOOKUP($B$5:$B$200,[1]DBASE!$C$7:$D$206,2,0),"")</f>
        <v/>
      </c>
      <c r="D101" s="2"/>
      <c r="E101" s="2"/>
      <c r="F101" s="2" t="str">
        <f t="shared" si="11"/>
        <v/>
      </c>
      <c r="G101" s="2" t="str">
        <f t="shared" si="9"/>
        <v/>
      </c>
      <c r="H101" s="2" t="str">
        <f t="shared" si="10"/>
        <v/>
      </c>
      <c r="J101" s="2"/>
      <c r="K101" s="2"/>
    </row>
    <row r="102" spans="2:11" x14ac:dyDescent="0.25">
      <c r="B102" s="2"/>
      <c r="C102" s="2" t="str">
        <f>IFERROR(VLOOKUP($B$5:$B$200,[1]DBASE!$C$7:$D$206,2,0),"")</f>
        <v/>
      </c>
      <c r="D102" s="2"/>
      <c r="E102" s="2"/>
      <c r="F102" s="2" t="str">
        <f t="shared" si="11"/>
        <v/>
      </c>
      <c r="G102" s="2" t="str">
        <f t="shared" si="9"/>
        <v/>
      </c>
      <c r="H102" s="2" t="str">
        <f t="shared" si="10"/>
        <v/>
      </c>
      <c r="J102" s="2"/>
      <c r="K102" s="2"/>
    </row>
    <row r="103" spans="2:11" x14ac:dyDescent="0.25">
      <c r="B103" s="2"/>
      <c r="C103" s="2" t="str">
        <f>IFERROR(VLOOKUP($B$5:$B$200,[1]DBASE!$C$7:$D$206,2,0),"")</f>
        <v/>
      </c>
      <c r="D103" s="2"/>
      <c r="E103" s="2"/>
      <c r="F103" s="2" t="str">
        <f t="shared" si="11"/>
        <v/>
      </c>
      <c r="G103" s="2" t="str">
        <f t="shared" si="9"/>
        <v/>
      </c>
      <c r="H103" s="2" t="str">
        <f t="shared" si="10"/>
        <v/>
      </c>
      <c r="J103" s="2"/>
      <c r="K103" s="2"/>
    </row>
    <row r="104" spans="2:11" x14ac:dyDescent="0.25">
      <c r="B104" s="2"/>
      <c r="C104" s="2" t="str">
        <f>IFERROR(VLOOKUP($B$5:$B$200,[1]DBASE!$C$7:$D$206,2,0),"")</f>
        <v/>
      </c>
      <c r="D104" s="2"/>
      <c r="E104" s="2"/>
      <c r="F104" s="2" t="str">
        <f t="shared" si="11"/>
        <v/>
      </c>
      <c r="G104" s="2" t="str">
        <f t="shared" si="9"/>
        <v/>
      </c>
      <c r="H104" s="2" t="str">
        <f t="shared" si="10"/>
        <v/>
      </c>
      <c r="J104" s="2"/>
      <c r="K104" s="2"/>
    </row>
    <row r="105" spans="2:11" x14ac:dyDescent="0.25">
      <c r="B105" s="2"/>
      <c r="C105" s="2" t="str">
        <f>IFERROR(VLOOKUP($B$5:$B$200,[1]DBASE!$C$7:$D$206,2,0),"")</f>
        <v/>
      </c>
      <c r="D105" s="2"/>
      <c r="E105" s="2"/>
      <c r="F105" s="2" t="str">
        <f t="shared" si="11"/>
        <v/>
      </c>
      <c r="G105" s="2" t="str">
        <f t="shared" si="9"/>
        <v/>
      </c>
      <c r="H105" s="2" t="str">
        <f t="shared" si="10"/>
        <v/>
      </c>
      <c r="J105" s="2"/>
      <c r="K105" s="2"/>
    </row>
    <row r="106" spans="2:11" x14ac:dyDescent="0.25">
      <c r="B106" s="2"/>
      <c r="C106" s="2" t="str">
        <f>IFERROR(VLOOKUP($B$5:$B$200,[1]DBASE!$C$7:$D$206,2,0),"")</f>
        <v/>
      </c>
      <c r="D106" s="2"/>
      <c r="E106" s="2"/>
      <c r="F106" s="2" t="str">
        <f t="shared" si="11"/>
        <v/>
      </c>
      <c r="G106" s="2" t="str">
        <f t="shared" si="9"/>
        <v/>
      </c>
      <c r="H106" s="2" t="str">
        <f t="shared" si="10"/>
        <v/>
      </c>
      <c r="J106" s="2"/>
      <c r="K106" s="2"/>
    </row>
    <row r="107" spans="2:11" x14ac:dyDescent="0.25">
      <c r="B107" s="2"/>
      <c r="C107" s="2" t="str">
        <f>IFERROR(VLOOKUP($B$5:$B$200,[1]DBASE!$C$7:$D$206,2,0),"")</f>
        <v/>
      </c>
      <c r="D107" s="2"/>
      <c r="E107" s="2"/>
      <c r="F107" s="2" t="str">
        <f t="shared" si="11"/>
        <v/>
      </c>
      <c r="G107" s="2" t="str">
        <f t="shared" si="9"/>
        <v/>
      </c>
      <c r="H107" s="2" t="str">
        <f t="shared" si="10"/>
        <v/>
      </c>
      <c r="J107" s="2"/>
      <c r="K107" s="2"/>
    </row>
    <row r="108" spans="2:11" x14ac:dyDescent="0.25">
      <c r="B108" s="2"/>
      <c r="C108" s="2" t="str">
        <f>IFERROR(VLOOKUP($B$5:$B$200,[1]DBASE!$C$7:$D$206,2,0),"")</f>
        <v/>
      </c>
      <c r="D108" s="2"/>
      <c r="E108" s="2"/>
      <c r="F108" s="2" t="str">
        <f t="shared" si="11"/>
        <v/>
      </c>
      <c r="G108" s="2" t="str">
        <f t="shared" si="9"/>
        <v/>
      </c>
      <c r="H108" s="2" t="str">
        <f t="shared" si="10"/>
        <v/>
      </c>
      <c r="J108" s="2"/>
      <c r="K108" s="2"/>
    </row>
    <row r="109" spans="2:11" x14ac:dyDescent="0.25">
      <c r="B109" s="2"/>
      <c r="C109" s="2" t="str">
        <f>IFERROR(VLOOKUP($B$5:$B$200,[1]DBASE!$C$7:$D$206,2,0),"")</f>
        <v/>
      </c>
      <c r="D109" s="2"/>
      <c r="E109" s="2"/>
      <c r="F109" s="2" t="str">
        <f t="shared" si="11"/>
        <v/>
      </c>
      <c r="G109" s="2" t="str">
        <f t="shared" si="9"/>
        <v/>
      </c>
      <c r="H109" s="2" t="str">
        <f t="shared" si="10"/>
        <v/>
      </c>
      <c r="J109" s="2"/>
      <c r="K109" s="2"/>
    </row>
    <row r="110" spans="2:11" x14ac:dyDescent="0.25">
      <c r="B110" s="2"/>
      <c r="C110" s="2" t="str">
        <f>IFERROR(VLOOKUP($B$5:$B$200,[1]DBASE!$C$7:$D$206,2,0),"")</f>
        <v/>
      </c>
      <c r="D110" s="2"/>
      <c r="E110" s="2"/>
      <c r="F110" s="2" t="str">
        <f t="shared" si="11"/>
        <v/>
      </c>
      <c r="G110" s="2" t="str">
        <f t="shared" si="9"/>
        <v/>
      </c>
      <c r="H110" s="2" t="str">
        <f t="shared" si="10"/>
        <v/>
      </c>
      <c r="J110" s="2"/>
      <c r="K110" s="2"/>
    </row>
    <row r="111" spans="2:11" x14ac:dyDescent="0.25">
      <c r="B111" s="2"/>
      <c r="C111" s="2" t="str">
        <f>IFERROR(VLOOKUP($B$5:$B$200,[1]DBASE!$C$7:$D$206,2,0),"")</f>
        <v/>
      </c>
      <c r="D111" s="2"/>
      <c r="E111" s="2"/>
      <c r="F111" s="2" t="str">
        <f t="shared" si="11"/>
        <v/>
      </c>
      <c r="G111" s="2" t="str">
        <f t="shared" si="9"/>
        <v/>
      </c>
      <c r="H111" s="2" t="str">
        <f t="shared" si="10"/>
        <v/>
      </c>
      <c r="J111" s="2"/>
      <c r="K111" s="2"/>
    </row>
    <row r="112" spans="2:11" x14ac:dyDescent="0.25">
      <c r="B112" s="2"/>
      <c r="C112" s="2" t="str">
        <f>IFERROR(VLOOKUP($B$5:$B$200,[1]DBASE!$C$7:$D$206,2,0),"")</f>
        <v/>
      </c>
      <c r="D112" s="2"/>
      <c r="E112" s="2"/>
      <c r="F112" s="2" t="str">
        <f t="shared" si="11"/>
        <v/>
      </c>
      <c r="G112" s="2" t="str">
        <f t="shared" si="9"/>
        <v/>
      </c>
      <c r="H112" s="2" t="str">
        <f t="shared" si="10"/>
        <v/>
      </c>
      <c r="J112" s="2"/>
      <c r="K112" s="2"/>
    </row>
    <row r="113" spans="2:11" x14ac:dyDescent="0.25">
      <c r="B113" s="2"/>
      <c r="C113" s="2" t="str">
        <f>IFERROR(VLOOKUP($B$5:$B$200,[1]DBASE!$C$7:$D$206,2,0),"")</f>
        <v/>
      </c>
      <c r="D113" s="2"/>
      <c r="E113" s="2"/>
      <c r="F113" s="2" t="str">
        <f t="shared" si="11"/>
        <v/>
      </c>
      <c r="G113" s="2" t="str">
        <f t="shared" si="9"/>
        <v/>
      </c>
      <c r="H113" s="2" t="str">
        <f t="shared" si="10"/>
        <v/>
      </c>
      <c r="J113" s="2"/>
      <c r="K113" s="2"/>
    </row>
    <row r="114" spans="2:11" x14ac:dyDescent="0.25">
      <c r="B114" s="2"/>
      <c r="C114" s="2" t="str">
        <f>IFERROR(VLOOKUP($B$5:$B$200,[1]DBASE!$C$7:$D$206,2,0),"")</f>
        <v/>
      </c>
      <c r="D114" s="2"/>
      <c r="E114" s="2"/>
      <c r="F114" s="2" t="str">
        <f t="shared" si="11"/>
        <v/>
      </c>
      <c r="G114" s="2" t="str">
        <f t="shared" si="9"/>
        <v/>
      </c>
      <c r="H114" s="2" t="str">
        <f t="shared" si="10"/>
        <v/>
      </c>
      <c r="J114" s="2"/>
      <c r="K114" s="2"/>
    </row>
    <row r="115" spans="2:11" x14ac:dyDescent="0.25">
      <c r="B115" s="2"/>
      <c r="C115" s="2" t="str">
        <f>IFERROR(VLOOKUP($B$5:$B$200,[1]DBASE!$C$7:$D$206,2,0),"")</f>
        <v/>
      </c>
      <c r="D115" s="2"/>
      <c r="E115" s="2"/>
      <c r="F115" s="2" t="str">
        <f t="shared" si="11"/>
        <v/>
      </c>
      <c r="G115" s="2" t="str">
        <f t="shared" si="9"/>
        <v/>
      </c>
      <c r="H115" s="2" t="str">
        <f t="shared" si="10"/>
        <v/>
      </c>
      <c r="J115" s="2"/>
      <c r="K115" s="2"/>
    </row>
    <row r="116" spans="2:11" x14ac:dyDescent="0.25">
      <c r="B116" s="2"/>
      <c r="C116" s="2" t="str">
        <f>IFERROR(VLOOKUP($B$5:$B$200,[1]DBASE!$C$7:$D$206,2,0),"")</f>
        <v/>
      </c>
      <c r="D116" s="2"/>
      <c r="E116" s="2"/>
      <c r="F116" s="2" t="str">
        <f t="shared" si="11"/>
        <v/>
      </c>
      <c r="G116" s="2" t="str">
        <f t="shared" si="9"/>
        <v/>
      </c>
      <c r="H116" s="2" t="str">
        <f t="shared" si="10"/>
        <v/>
      </c>
      <c r="J116" s="2"/>
      <c r="K116" s="2"/>
    </row>
    <row r="117" spans="2:11" x14ac:dyDescent="0.25">
      <c r="B117" s="2"/>
      <c r="C117" s="2" t="str">
        <f>IFERROR(VLOOKUP($B$5:$B$200,[1]DBASE!$C$7:$D$206,2,0),"")</f>
        <v/>
      </c>
      <c r="D117" s="2"/>
      <c r="E117" s="2"/>
      <c r="F117" s="2" t="str">
        <f t="shared" si="11"/>
        <v/>
      </c>
      <c r="G117" s="2" t="str">
        <f t="shared" si="9"/>
        <v/>
      </c>
      <c r="H117" s="2" t="str">
        <f t="shared" si="10"/>
        <v/>
      </c>
      <c r="J117" s="2"/>
      <c r="K117" s="2"/>
    </row>
    <row r="118" spans="2:11" x14ac:dyDescent="0.25">
      <c r="B118" s="2"/>
      <c r="C118" s="2" t="str">
        <f>IFERROR(VLOOKUP($B$5:$B$200,[1]DBASE!$C$7:$D$206,2,0),"")</f>
        <v/>
      </c>
      <c r="D118" s="2"/>
      <c r="E118" s="2"/>
      <c r="F118" s="2" t="str">
        <f t="shared" si="11"/>
        <v/>
      </c>
      <c r="G118" s="2" t="str">
        <f t="shared" si="9"/>
        <v/>
      </c>
      <c r="H118" s="2" t="str">
        <f t="shared" si="10"/>
        <v/>
      </c>
      <c r="J118" s="2"/>
      <c r="K118" s="2"/>
    </row>
    <row r="119" spans="2:11" x14ac:dyDescent="0.25">
      <c r="B119" s="2"/>
      <c r="C119" s="2" t="str">
        <f>IFERROR(VLOOKUP($B$5:$B$200,[1]DBASE!$C$7:$D$206,2,0),"")</f>
        <v/>
      </c>
      <c r="D119" s="2"/>
      <c r="E119" s="2"/>
      <c r="F119" s="2" t="str">
        <f t="shared" si="11"/>
        <v/>
      </c>
      <c r="G119" s="2" t="str">
        <f t="shared" si="9"/>
        <v/>
      </c>
      <c r="H119" s="2" t="str">
        <f t="shared" si="10"/>
        <v/>
      </c>
      <c r="J119" s="2"/>
      <c r="K119" s="2"/>
    </row>
    <row r="120" spans="2:11" x14ac:dyDescent="0.25">
      <c r="B120" s="2"/>
      <c r="C120" s="2" t="str">
        <f>IFERROR(VLOOKUP($B$5:$B$200,[1]DBASE!$C$7:$D$206,2,0),"")</f>
        <v/>
      </c>
      <c r="D120" s="2"/>
      <c r="E120" s="2"/>
      <c r="F120" s="2" t="str">
        <f t="shared" si="11"/>
        <v/>
      </c>
      <c r="G120" s="2" t="str">
        <f t="shared" si="9"/>
        <v/>
      </c>
      <c r="H120" s="2" t="str">
        <f t="shared" si="10"/>
        <v/>
      </c>
      <c r="J120" s="2"/>
      <c r="K120" s="2"/>
    </row>
    <row r="121" spans="2:11" x14ac:dyDescent="0.25">
      <c r="B121" s="2"/>
      <c r="C121" s="2" t="str">
        <f>IFERROR(VLOOKUP($B$5:$B$200,[1]DBASE!$C$7:$D$206,2,0),"")</f>
        <v/>
      </c>
      <c r="D121" s="2"/>
      <c r="E121" s="2"/>
      <c r="F121" s="2" t="str">
        <f t="shared" si="11"/>
        <v/>
      </c>
      <c r="G121" s="2" t="str">
        <f>IF(F121="","",F121-$K$123)</f>
        <v/>
      </c>
      <c r="H121" s="2" t="str">
        <f t="shared" si="10"/>
        <v/>
      </c>
      <c r="J121" s="2"/>
      <c r="K121" s="2"/>
    </row>
    <row r="122" spans="2:11" x14ac:dyDescent="0.25">
      <c r="D122">
        <f>SUM(D97:D121)</f>
        <v>0</v>
      </c>
      <c r="H122" s="3">
        <f>SUM(H97:H121)</f>
        <v>0</v>
      </c>
      <c r="J122" t="s">
        <v>5</v>
      </c>
      <c r="K122" s="3">
        <f>SUM(K96:K121)</f>
        <v>0</v>
      </c>
    </row>
    <row r="123" spans="2:11" x14ac:dyDescent="0.25">
      <c r="J123" t="s">
        <v>6</v>
      </c>
      <c r="K123" t="str">
        <f>IF(D122=0,"",K122/D122)</f>
        <v/>
      </c>
    </row>
    <row r="125" spans="2:11" x14ac:dyDescent="0.25">
      <c r="B125" t="s">
        <v>0</v>
      </c>
    </row>
    <row r="126" spans="2:11" x14ac:dyDescent="0.25">
      <c r="B126" t="s">
        <v>11</v>
      </c>
      <c r="J126" s="8" t="s">
        <v>4</v>
      </c>
      <c r="K126" s="9"/>
    </row>
    <row r="127" spans="2:11" x14ac:dyDescent="0.25">
      <c r="B127" s="1" t="s">
        <v>1</v>
      </c>
      <c r="C127" s="1" t="s">
        <v>2</v>
      </c>
      <c r="D127" s="1" t="s">
        <v>3</v>
      </c>
      <c r="E127" s="1" t="s">
        <v>33</v>
      </c>
      <c r="F127" s="1" t="s">
        <v>8</v>
      </c>
      <c r="G127" s="1" t="s">
        <v>7</v>
      </c>
      <c r="H127" s="1" t="s">
        <v>9</v>
      </c>
      <c r="J127" s="2"/>
      <c r="K127" s="2"/>
    </row>
    <row r="128" spans="2:11" x14ac:dyDescent="0.25">
      <c r="B128" s="2"/>
      <c r="C128" s="2" t="str">
        <f>IFERROR(VLOOKUP($B$5:$B$200,[1]DBASE!$C$7:$D$206,2,0),"")</f>
        <v/>
      </c>
      <c r="D128" s="2"/>
      <c r="E128" s="2"/>
      <c r="F128" s="2" t="str">
        <f>IFERROR(E128/D128,"")</f>
        <v/>
      </c>
      <c r="G128" s="2" t="str">
        <f t="shared" ref="G128:G151" si="12">IF(F128="","",F128-$K$154)</f>
        <v/>
      </c>
      <c r="H128" s="2" t="str">
        <f>IF(G128="","",G128*D128)</f>
        <v/>
      </c>
      <c r="J128" s="2"/>
      <c r="K128" s="2"/>
    </row>
    <row r="129" spans="2:11" x14ac:dyDescent="0.25">
      <c r="B129" s="2"/>
      <c r="C129" s="2" t="str">
        <f>IFERROR(VLOOKUP($B$5:$B$200,[1]DBASE!$C$7:$D$206,2,0),"")</f>
        <v/>
      </c>
      <c r="D129" s="2"/>
      <c r="E129" s="2"/>
      <c r="F129" s="2" t="str">
        <f>IFERROR(E129/D129,"")</f>
        <v/>
      </c>
      <c r="G129" s="2" t="str">
        <f t="shared" si="12"/>
        <v/>
      </c>
      <c r="H129" s="2" t="str">
        <f t="shared" ref="H129:H152" si="13">IF(G129="","",G129*D129)</f>
        <v/>
      </c>
      <c r="J129" s="2"/>
      <c r="K129" s="2"/>
    </row>
    <row r="130" spans="2:11" x14ac:dyDescent="0.25">
      <c r="B130" s="2"/>
      <c r="C130" s="2" t="str">
        <f>IFERROR(VLOOKUP($B$5:$B$200,[1]DBASE!$C$7:$D$206,2,0),"")</f>
        <v/>
      </c>
      <c r="D130" s="2"/>
      <c r="E130" s="2"/>
      <c r="F130" s="2" t="str">
        <f>IFERROR(E130/D130,"")</f>
        <v/>
      </c>
      <c r="G130" s="2" t="str">
        <f t="shared" si="12"/>
        <v/>
      </c>
      <c r="H130" s="2" t="str">
        <f t="shared" si="13"/>
        <v/>
      </c>
      <c r="J130" s="2"/>
      <c r="K130" s="2"/>
    </row>
    <row r="131" spans="2:11" x14ac:dyDescent="0.25">
      <c r="B131" s="2"/>
      <c r="C131" s="2" t="str">
        <f>IFERROR(VLOOKUP($B$5:$B$200,[1]DBASE!$C$7:$D$206,2,0),"")</f>
        <v/>
      </c>
      <c r="D131" s="2"/>
      <c r="E131" s="2"/>
      <c r="F131" s="2" t="str">
        <f t="shared" ref="F131:F152" si="14">IFERROR(E131/D131,"")</f>
        <v/>
      </c>
      <c r="G131" s="2" t="str">
        <f t="shared" si="12"/>
        <v/>
      </c>
      <c r="H131" s="2" t="str">
        <f t="shared" si="13"/>
        <v/>
      </c>
      <c r="J131" s="2"/>
      <c r="K131" s="2"/>
    </row>
    <row r="132" spans="2:11" x14ac:dyDescent="0.25">
      <c r="B132" s="2"/>
      <c r="C132" s="2" t="str">
        <f>IFERROR(VLOOKUP($B$5:$B$200,[1]DBASE!$C$7:$D$206,2,0),"")</f>
        <v/>
      </c>
      <c r="D132" s="2"/>
      <c r="E132" s="2"/>
      <c r="F132" s="2" t="str">
        <f t="shared" si="14"/>
        <v/>
      </c>
      <c r="G132" s="2" t="str">
        <f t="shared" si="12"/>
        <v/>
      </c>
      <c r="H132" s="2" t="str">
        <f t="shared" si="13"/>
        <v/>
      </c>
      <c r="J132" s="2"/>
      <c r="K132" s="2"/>
    </row>
    <row r="133" spans="2:11" x14ac:dyDescent="0.25">
      <c r="B133" s="2"/>
      <c r="C133" s="2" t="str">
        <f>IFERROR(VLOOKUP($B$5:$B$200,[1]DBASE!$C$7:$D$206,2,0),"")</f>
        <v/>
      </c>
      <c r="D133" s="2"/>
      <c r="E133" s="2"/>
      <c r="F133" s="2" t="str">
        <f t="shared" si="14"/>
        <v/>
      </c>
      <c r="G133" s="2" t="str">
        <f t="shared" si="12"/>
        <v/>
      </c>
      <c r="H133" s="2" t="str">
        <f t="shared" si="13"/>
        <v/>
      </c>
      <c r="J133" s="2"/>
      <c r="K133" s="2"/>
    </row>
    <row r="134" spans="2:11" x14ac:dyDescent="0.25">
      <c r="B134" s="2"/>
      <c r="C134" s="2" t="str">
        <f>IFERROR(VLOOKUP($B$5:$B$200,[1]DBASE!$C$7:$D$206,2,0),"")</f>
        <v/>
      </c>
      <c r="D134" s="2"/>
      <c r="E134" s="2"/>
      <c r="F134" s="2" t="str">
        <f t="shared" si="14"/>
        <v/>
      </c>
      <c r="G134" s="2" t="str">
        <f t="shared" si="12"/>
        <v/>
      </c>
      <c r="H134" s="2" t="str">
        <f t="shared" si="13"/>
        <v/>
      </c>
      <c r="J134" s="2"/>
      <c r="K134" s="2"/>
    </row>
    <row r="135" spans="2:11" x14ac:dyDescent="0.25">
      <c r="B135" s="2"/>
      <c r="C135" s="2" t="str">
        <f>IFERROR(VLOOKUP($B$5:$B$200,[1]DBASE!$C$7:$D$206,2,0),"")</f>
        <v/>
      </c>
      <c r="D135" s="2"/>
      <c r="E135" s="2"/>
      <c r="F135" s="2" t="str">
        <f t="shared" si="14"/>
        <v/>
      </c>
      <c r="G135" s="2" t="str">
        <f t="shared" si="12"/>
        <v/>
      </c>
      <c r="H135" s="2" t="str">
        <f t="shared" si="13"/>
        <v/>
      </c>
      <c r="J135" s="2"/>
      <c r="K135" s="2"/>
    </row>
    <row r="136" spans="2:11" x14ac:dyDescent="0.25">
      <c r="B136" s="2"/>
      <c r="C136" s="2" t="str">
        <f>IFERROR(VLOOKUP($B$5:$B$200,[1]DBASE!$C$7:$D$206,2,0),"")</f>
        <v/>
      </c>
      <c r="D136" s="2"/>
      <c r="E136" s="2"/>
      <c r="F136" s="2" t="str">
        <f t="shared" si="14"/>
        <v/>
      </c>
      <c r="G136" s="2" t="str">
        <f t="shared" si="12"/>
        <v/>
      </c>
      <c r="H136" s="2" t="str">
        <f t="shared" si="13"/>
        <v/>
      </c>
      <c r="J136" s="2"/>
      <c r="K136" s="2"/>
    </row>
    <row r="137" spans="2:11" x14ac:dyDescent="0.25">
      <c r="B137" s="2"/>
      <c r="C137" s="2" t="str">
        <f>IFERROR(VLOOKUP($B$5:$B$200,[1]DBASE!$C$7:$D$206,2,0),"")</f>
        <v/>
      </c>
      <c r="D137" s="2"/>
      <c r="E137" s="2"/>
      <c r="F137" s="2" t="str">
        <f t="shared" si="14"/>
        <v/>
      </c>
      <c r="G137" s="2" t="str">
        <f t="shared" si="12"/>
        <v/>
      </c>
      <c r="H137" s="2" t="str">
        <f t="shared" si="13"/>
        <v/>
      </c>
      <c r="J137" s="2"/>
      <c r="K137" s="2"/>
    </row>
    <row r="138" spans="2:11" x14ac:dyDescent="0.25">
      <c r="B138" s="2"/>
      <c r="C138" s="2" t="str">
        <f>IFERROR(VLOOKUP($B$5:$B$200,[1]DBASE!$C$7:$D$206,2,0),"")</f>
        <v/>
      </c>
      <c r="D138" s="2"/>
      <c r="E138" s="2"/>
      <c r="F138" s="2" t="str">
        <f t="shared" si="14"/>
        <v/>
      </c>
      <c r="G138" s="2" t="str">
        <f t="shared" si="12"/>
        <v/>
      </c>
      <c r="H138" s="2" t="str">
        <f t="shared" si="13"/>
        <v/>
      </c>
      <c r="J138" s="2"/>
      <c r="K138" s="2"/>
    </row>
    <row r="139" spans="2:11" x14ac:dyDescent="0.25">
      <c r="B139" s="2"/>
      <c r="C139" s="2" t="str">
        <f>IFERROR(VLOOKUP($B$5:$B$200,[1]DBASE!$C$7:$D$206,2,0),"")</f>
        <v/>
      </c>
      <c r="D139" s="2"/>
      <c r="E139" s="2"/>
      <c r="F139" s="2" t="str">
        <f t="shared" si="14"/>
        <v/>
      </c>
      <c r="G139" s="2" t="str">
        <f t="shared" si="12"/>
        <v/>
      </c>
      <c r="H139" s="2" t="str">
        <f t="shared" si="13"/>
        <v/>
      </c>
      <c r="J139" s="2"/>
      <c r="K139" s="2"/>
    </row>
    <row r="140" spans="2:11" x14ac:dyDescent="0.25">
      <c r="B140" s="2"/>
      <c r="C140" s="2" t="str">
        <f>IFERROR(VLOOKUP($B$5:$B$200,[1]DBASE!$C$7:$D$206,2,0),"")</f>
        <v/>
      </c>
      <c r="D140" s="2"/>
      <c r="E140" s="2"/>
      <c r="F140" s="2" t="str">
        <f t="shared" si="14"/>
        <v/>
      </c>
      <c r="G140" s="2" t="str">
        <f t="shared" si="12"/>
        <v/>
      </c>
      <c r="H140" s="2" t="str">
        <f t="shared" si="13"/>
        <v/>
      </c>
      <c r="J140" s="2"/>
      <c r="K140" s="2"/>
    </row>
    <row r="141" spans="2:11" x14ac:dyDescent="0.25">
      <c r="B141" s="2"/>
      <c r="C141" s="2" t="str">
        <f>IFERROR(VLOOKUP($B$5:$B$200,[1]DBASE!$C$7:$D$206,2,0),"")</f>
        <v/>
      </c>
      <c r="D141" s="2"/>
      <c r="E141" s="2"/>
      <c r="F141" s="2" t="str">
        <f t="shared" si="14"/>
        <v/>
      </c>
      <c r="G141" s="2" t="str">
        <f t="shared" si="12"/>
        <v/>
      </c>
      <c r="H141" s="2" t="str">
        <f t="shared" si="13"/>
        <v/>
      </c>
      <c r="J141" s="2"/>
      <c r="K141" s="2"/>
    </row>
    <row r="142" spans="2:11" x14ac:dyDescent="0.25">
      <c r="B142" s="2"/>
      <c r="C142" s="2" t="str">
        <f>IFERROR(VLOOKUP($B$5:$B$200,[1]DBASE!$C$7:$D$206,2,0),"")</f>
        <v/>
      </c>
      <c r="D142" s="2"/>
      <c r="E142" s="2"/>
      <c r="F142" s="2" t="str">
        <f t="shared" si="14"/>
        <v/>
      </c>
      <c r="G142" s="2" t="str">
        <f t="shared" si="12"/>
        <v/>
      </c>
      <c r="H142" s="2" t="str">
        <f t="shared" si="13"/>
        <v/>
      </c>
      <c r="J142" s="2"/>
      <c r="K142" s="2"/>
    </row>
    <row r="143" spans="2:11" x14ac:dyDescent="0.25">
      <c r="B143" s="2"/>
      <c r="C143" s="2" t="str">
        <f>IFERROR(VLOOKUP($B$5:$B$200,[1]DBASE!$C$7:$D$206,2,0),"")</f>
        <v/>
      </c>
      <c r="D143" s="2"/>
      <c r="E143" s="2"/>
      <c r="F143" s="2" t="str">
        <f t="shared" si="14"/>
        <v/>
      </c>
      <c r="G143" s="2" t="str">
        <f t="shared" si="12"/>
        <v/>
      </c>
      <c r="H143" s="2" t="str">
        <f t="shared" si="13"/>
        <v/>
      </c>
      <c r="J143" s="2"/>
      <c r="K143" s="2"/>
    </row>
    <row r="144" spans="2:11" x14ac:dyDescent="0.25">
      <c r="B144" s="2"/>
      <c r="C144" s="2" t="str">
        <f>IFERROR(VLOOKUP($B$5:$B$200,[1]DBASE!$C$7:$D$206,2,0),"")</f>
        <v/>
      </c>
      <c r="D144" s="2"/>
      <c r="E144" s="2"/>
      <c r="F144" s="2" t="str">
        <f t="shared" si="14"/>
        <v/>
      </c>
      <c r="G144" s="2" t="str">
        <f t="shared" si="12"/>
        <v/>
      </c>
      <c r="H144" s="2" t="str">
        <f t="shared" si="13"/>
        <v/>
      </c>
      <c r="J144" s="2"/>
      <c r="K144" s="2"/>
    </row>
    <row r="145" spans="2:11" x14ac:dyDescent="0.25">
      <c r="B145" s="2"/>
      <c r="C145" s="2" t="str">
        <f>IFERROR(VLOOKUP($B$5:$B$200,[1]DBASE!$C$7:$D$206,2,0),"")</f>
        <v/>
      </c>
      <c r="D145" s="2"/>
      <c r="E145" s="2"/>
      <c r="F145" s="2" t="str">
        <f t="shared" si="14"/>
        <v/>
      </c>
      <c r="G145" s="2" t="str">
        <f t="shared" si="12"/>
        <v/>
      </c>
      <c r="H145" s="2" t="str">
        <f t="shared" si="13"/>
        <v/>
      </c>
      <c r="J145" s="2"/>
      <c r="K145" s="2"/>
    </row>
    <row r="146" spans="2:11" x14ac:dyDescent="0.25">
      <c r="B146" s="2"/>
      <c r="C146" s="2" t="str">
        <f>IFERROR(VLOOKUP($B$5:$B$200,[1]DBASE!$C$7:$D$206,2,0),"")</f>
        <v/>
      </c>
      <c r="D146" s="2"/>
      <c r="E146" s="2"/>
      <c r="F146" s="2" t="str">
        <f t="shared" si="14"/>
        <v/>
      </c>
      <c r="G146" s="2" t="str">
        <f t="shared" si="12"/>
        <v/>
      </c>
      <c r="H146" s="2" t="str">
        <f t="shared" si="13"/>
        <v/>
      </c>
      <c r="J146" s="2"/>
      <c r="K146" s="2"/>
    </row>
    <row r="147" spans="2:11" x14ac:dyDescent="0.25">
      <c r="B147" s="2"/>
      <c r="C147" s="2" t="str">
        <f>IFERROR(VLOOKUP($B$5:$B$200,[1]DBASE!$C$7:$D$206,2,0),"")</f>
        <v/>
      </c>
      <c r="D147" s="2"/>
      <c r="E147" s="2"/>
      <c r="F147" s="2" t="str">
        <f t="shared" si="14"/>
        <v/>
      </c>
      <c r="G147" s="2" t="str">
        <f t="shared" si="12"/>
        <v/>
      </c>
      <c r="H147" s="2" t="str">
        <f t="shared" si="13"/>
        <v/>
      </c>
      <c r="J147" s="2"/>
      <c r="K147" s="2"/>
    </row>
    <row r="148" spans="2:11" x14ac:dyDescent="0.25">
      <c r="B148" s="2"/>
      <c r="C148" s="2" t="str">
        <f>IFERROR(VLOOKUP($B$5:$B$200,[1]DBASE!$C$7:$D$206,2,0),"")</f>
        <v/>
      </c>
      <c r="D148" s="2"/>
      <c r="E148" s="2"/>
      <c r="F148" s="2" t="str">
        <f t="shared" si="14"/>
        <v/>
      </c>
      <c r="G148" s="2" t="str">
        <f t="shared" si="12"/>
        <v/>
      </c>
      <c r="H148" s="2" t="str">
        <f t="shared" si="13"/>
        <v/>
      </c>
      <c r="J148" s="2"/>
      <c r="K148" s="2"/>
    </row>
    <row r="149" spans="2:11" x14ac:dyDescent="0.25">
      <c r="B149" s="2"/>
      <c r="C149" s="2" t="str">
        <f>IFERROR(VLOOKUP($B$5:$B$200,[1]DBASE!$C$7:$D$206,2,0),"")</f>
        <v/>
      </c>
      <c r="D149" s="2"/>
      <c r="E149" s="2"/>
      <c r="F149" s="2" t="str">
        <f t="shared" si="14"/>
        <v/>
      </c>
      <c r="G149" s="2" t="str">
        <f t="shared" si="12"/>
        <v/>
      </c>
      <c r="H149" s="2" t="str">
        <f t="shared" si="13"/>
        <v/>
      </c>
      <c r="J149" s="2"/>
      <c r="K149" s="2"/>
    </row>
    <row r="150" spans="2:11" x14ac:dyDescent="0.25">
      <c r="B150" s="2"/>
      <c r="C150" s="2" t="str">
        <f>IFERROR(VLOOKUP($B$5:$B$200,[1]DBASE!$C$7:$D$206,2,0),"")</f>
        <v/>
      </c>
      <c r="D150" s="2"/>
      <c r="E150" s="2"/>
      <c r="F150" s="2" t="str">
        <f t="shared" si="14"/>
        <v/>
      </c>
      <c r="G150" s="2" t="str">
        <f t="shared" si="12"/>
        <v/>
      </c>
      <c r="H150" s="2" t="str">
        <f t="shared" si="13"/>
        <v/>
      </c>
      <c r="J150" s="2"/>
      <c r="K150" s="2"/>
    </row>
    <row r="151" spans="2:11" x14ac:dyDescent="0.25">
      <c r="B151" s="2"/>
      <c r="C151" s="2" t="str">
        <f>IFERROR(VLOOKUP($B$5:$B$200,[1]DBASE!$C$7:$D$206,2,0),"")</f>
        <v/>
      </c>
      <c r="D151" s="2"/>
      <c r="E151" s="2"/>
      <c r="F151" s="2" t="str">
        <f t="shared" si="14"/>
        <v/>
      </c>
      <c r="G151" s="2" t="str">
        <f t="shared" si="12"/>
        <v/>
      </c>
      <c r="H151" s="2" t="str">
        <f t="shared" si="13"/>
        <v/>
      </c>
      <c r="J151" s="2"/>
      <c r="K151" s="2"/>
    </row>
    <row r="152" spans="2:11" x14ac:dyDescent="0.25">
      <c r="B152" s="2"/>
      <c r="C152" s="2" t="str">
        <f>IFERROR(VLOOKUP($B$5:$B$200,[1]DBASE!$C$7:$D$206,2,0),"")</f>
        <v/>
      </c>
      <c r="D152" s="2"/>
      <c r="E152" s="2"/>
      <c r="F152" s="2" t="str">
        <f t="shared" si="14"/>
        <v/>
      </c>
      <c r="G152" s="2" t="str">
        <f>IF(F152="","",F152-$K$154)</f>
        <v/>
      </c>
      <c r="H152" s="2" t="str">
        <f t="shared" si="13"/>
        <v/>
      </c>
      <c r="J152" s="2"/>
      <c r="K152" s="2"/>
    </row>
    <row r="153" spans="2:11" x14ac:dyDescent="0.25">
      <c r="D153">
        <f>SUM(D128:D152)</f>
        <v>0</v>
      </c>
      <c r="H153" s="3">
        <f>SUM(H128:H152)</f>
        <v>0</v>
      </c>
      <c r="J153" t="s">
        <v>5</v>
      </c>
      <c r="K153" s="3">
        <f>SUM(K127:K152)</f>
        <v>0</v>
      </c>
    </row>
    <row r="154" spans="2:11" x14ac:dyDescent="0.25">
      <c r="J154" t="s">
        <v>6</v>
      </c>
      <c r="K154" t="str">
        <f>IF(D153=0,"",K153/D153)</f>
        <v/>
      </c>
    </row>
  </sheetData>
  <mergeCells count="5">
    <mergeCell ref="J126:K126"/>
    <mergeCell ref="J3:K3"/>
    <mergeCell ref="J34:K34"/>
    <mergeCell ref="J64:K64"/>
    <mergeCell ref="J95:K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2016-01-03T05:14:29Z</dcterms:created>
  <dcterms:modified xsi:type="dcterms:W3CDTF">2016-01-09T07:28:30Z</dcterms:modified>
</cp:coreProperties>
</file>