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raw_IV" sheetId="9" r:id="rId1"/>
    <sheet name="index" sheetId="4" r:id="rId2"/>
    <sheet name="index1-3" sheetId="8" r:id="rId3"/>
    <sheet name="index 3.0" sheetId="6" r:id="rId4"/>
  </sheets>
  <calcPr calcId="125725"/>
</workbook>
</file>

<file path=xl/calcChain.xml><?xml version="1.0" encoding="utf-8"?>
<calcChain xmlns="http://schemas.openxmlformats.org/spreadsheetml/2006/main">
  <c r="N3" i="6"/>
  <c r="N4"/>
  <c r="N5"/>
  <c r="N6"/>
  <c r="N7"/>
  <c r="N8"/>
  <c r="N9"/>
  <c r="N10"/>
  <c r="N11"/>
  <c r="N12"/>
  <c r="N13"/>
  <c r="N14"/>
  <c r="N15"/>
  <c r="N16"/>
  <c r="N18"/>
  <c r="N19"/>
  <c r="N24"/>
  <c r="M3" i="8"/>
  <c r="M5"/>
  <c r="M6"/>
  <c r="M7"/>
  <c r="M8"/>
  <c r="M10"/>
  <c r="M13"/>
  <c r="M16"/>
  <c r="M17"/>
  <c r="M19"/>
  <c r="M21"/>
  <c r="M22"/>
  <c r="M23"/>
  <c r="M24"/>
  <c r="M25"/>
  <c r="K5"/>
  <c r="K9"/>
  <c r="K12"/>
  <c r="K7"/>
  <c r="K25"/>
  <c r="K3"/>
  <c r="K6"/>
  <c r="K4"/>
  <c r="K13"/>
  <c r="K21"/>
  <c r="K8"/>
  <c r="K17"/>
  <c r="K14"/>
  <c r="K16"/>
  <c r="K11"/>
  <c r="K15"/>
  <c r="K10"/>
  <c r="K19"/>
  <c r="K5" i="6"/>
  <c r="F5"/>
  <c r="K9"/>
  <c r="F9"/>
  <c r="K21"/>
  <c r="F21"/>
  <c r="K8"/>
  <c r="F8"/>
  <c r="K24"/>
  <c r="F24"/>
  <c r="K20"/>
  <c r="F20"/>
  <c r="K7"/>
  <c r="F7"/>
  <c r="K6"/>
  <c r="F6"/>
  <c r="K3"/>
  <c r="F3"/>
  <c r="K17"/>
  <c r="F17"/>
  <c r="K18"/>
  <c r="F18"/>
  <c r="K12"/>
  <c r="F12"/>
  <c r="K10"/>
  <c r="F10"/>
  <c r="K19"/>
  <c r="F19"/>
  <c r="K11"/>
  <c r="F11"/>
  <c r="K16"/>
  <c r="F16"/>
  <c r="K23"/>
  <c r="F23"/>
  <c r="K15"/>
  <c r="F15"/>
  <c r="K22"/>
  <c r="F22"/>
  <c r="K4"/>
  <c r="F4"/>
  <c r="K14"/>
  <c r="F14"/>
  <c r="K13"/>
  <c r="F13"/>
  <c r="I21" i="4"/>
  <c r="R26"/>
  <c r="X26" s="1"/>
  <c r="R25"/>
  <c r="R24"/>
  <c r="R23"/>
  <c r="R22"/>
  <c r="R21"/>
  <c r="R20"/>
  <c r="R19"/>
  <c r="R18"/>
  <c r="X18" s="1"/>
  <c r="R17"/>
  <c r="R16"/>
  <c r="R15"/>
  <c r="R14"/>
  <c r="Z14" s="1"/>
  <c r="R13"/>
  <c r="R12"/>
  <c r="R11"/>
  <c r="R10"/>
  <c r="R9"/>
  <c r="R8"/>
  <c r="R7"/>
  <c r="R6"/>
  <c r="R5"/>
  <c r="X5" s="1"/>
  <c r="R4"/>
  <c r="X21"/>
  <c r="W26"/>
  <c r="W25"/>
  <c r="W24"/>
  <c r="W23"/>
  <c r="W22"/>
  <c r="W21"/>
  <c r="W20"/>
  <c r="W19"/>
  <c r="X19" s="1"/>
  <c r="W18"/>
  <c r="W17"/>
  <c r="W16"/>
  <c r="W15"/>
  <c r="W14"/>
  <c r="W13"/>
  <c r="W12"/>
  <c r="X12" s="1"/>
  <c r="W11"/>
  <c r="X11" s="1"/>
  <c r="W10"/>
  <c r="W9"/>
  <c r="W8"/>
  <c r="X8" s="1"/>
  <c r="W7"/>
  <c r="W6"/>
  <c r="W5"/>
  <c r="W4"/>
  <c r="X7"/>
  <c r="Q14"/>
  <c r="Q13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Q4" s="1"/>
  <c r="K26"/>
  <c r="K25"/>
  <c r="Q25" s="1"/>
  <c r="K24"/>
  <c r="Q24" s="1"/>
  <c r="K23"/>
  <c r="Z23" s="1"/>
  <c r="K22"/>
  <c r="Q22" s="1"/>
  <c r="K21"/>
  <c r="K20"/>
  <c r="K19"/>
  <c r="Z19" s="1"/>
  <c r="K18"/>
  <c r="K17"/>
  <c r="K16"/>
  <c r="K15"/>
  <c r="K14"/>
  <c r="K13"/>
  <c r="K12"/>
  <c r="K11"/>
  <c r="K10"/>
  <c r="K9"/>
  <c r="Q9" s="1"/>
  <c r="K8"/>
  <c r="Q8" s="1"/>
  <c r="K7"/>
  <c r="Z7" s="1"/>
  <c r="K6"/>
  <c r="K5"/>
  <c r="Q5" s="1"/>
  <c r="K4"/>
  <c r="J13"/>
  <c r="I26"/>
  <c r="I25"/>
  <c r="I24"/>
  <c r="I23"/>
  <c r="I22"/>
  <c r="I20"/>
  <c r="I19"/>
  <c r="I18"/>
  <c r="I17"/>
  <c r="I16"/>
  <c r="I15"/>
  <c r="I14"/>
  <c r="I13"/>
  <c r="I12"/>
  <c r="I11"/>
  <c r="I10"/>
  <c r="I9"/>
  <c r="I8"/>
  <c r="I7"/>
  <c r="I6"/>
  <c r="I5"/>
  <c r="I4"/>
  <c r="D26"/>
  <c r="J26" s="1"/>
  <c r="D25"/>
  <c r="J25" s="1"/>
  <c r="D24"/>
  <c r="J24" s="1"/>
  <c r="D23"/>
  <c r="J23" s="1"/>
  <c r="D22"/>
  <c r="J22" s="1"/>
  <c r="D21"/>
  <c r="D20"/>
  <c r="J20" s="1"/>
  <c r="D19"/>
  <c r="D18"/>
  <c r="J18" s="1"/>
  <c r="D17"/>
  <c r="J17" s="1"/>
  <c r="D16"/>
  <c r="J16" s="1"/>
  <c r="D15"/>
  <c r="J15" s="1"/>
  <c r="D14"/>
  <c r="J14" s="1"/>
  <c r="D13"/>
  <c r="D12"/>
  <c r="D11"/>
  <c r="J11" s="1"/>
  <c r="D10"/>
  <c r="J10" s="1"/>
  <c r="D9"/>
  <c r="J9" s="1"/>
  <c r="D8"/>
  <c r="D7"/>
  <c r="J7" s="1"/>
  <c r="D6"/>
  <c r="J6" s="1"/>
  <c r="D5"/>
  <c r="J5" s="1"/>
  <c r="D4"/>
  <c r="J4" s="1"/>
  <c r="L19" i="6" l="1"/>
  <c r="L12"/>
  <c r="L14"/>
  <c r="L24"/>
  <c r="L7"/>
  <c r="L9"/>
  <c r="L21"/>
  <c r="L5"/>
  <c r="L15"/>
  <c r="L3"/>
  <c r="L13"/>
  <c r="L4"/>
  <c r="L11"/>
  <c r="L10"/>
  <c r="L20"/>
  <c r="L8"/>
  <c r="L16"/>
  <c r="L18"/>
  <c r="L22"/>
  <c r="L23"/>
  <c r="L17"/>
  <c r="L6"/>
  <c r="X13" i="4"/>
  <c r="Y13" s="1"/>
  <c r="Z26"/>
  <c r="X24"/>
  <c r="Y24" s="1"/>
  <c r="J21"/>
  <c r="X9"/>
  <c r="X6"/>
  <c r="X22"/>
  <c r="X10"/>
  <c r="X4"/>
  <c r="X20"/>
  <c r="Z12"/>
  <c r="Z17"/>
  <c r="Z21"/>
  <c r="Z4"/>
  <c r="X25"/>
  <c r="Y25" s="1"/>
  <c r="X23"/>
  <c r="Z20"/>
  <c r="Z18"/>
  <c r="X17"/>
  <c r="Z16"/>
  <c r="X16"/>
  <c r="Z15"/>
  <c r="X15"/>
  <c r="Y15" s="1"/>
  <c r="X14"/>
  <c r="Y14" s="1"/>
  <c r="AA14" s="1"/>
  <c r="Z13"/>
  <c r="Z11"/>
  <c r="AA7"/>
  <c r="Z6"/>
  <c r="Y4"/>
  <c r="AA4" s="1"/>
  <c r="Q26"/>
  <c r="Y26" s="1"/>
  <c r="AA26" s="1"/>
  <c r="Z25"/>
  <c r="Z24"/>
  <c r="Q23"/>
  <c r="Y22"/>
  <c r="Z22"/>
  <c r="Q21"/>
  <c r="Y21" s="1"/>
  <c r="AA21" s="1"/>
  <c r="Q20"/>
  <c r="Y20" s="1"/>
  <c r="Q19"/>
  <c r="Q18"/>
  <c r="Y18" s="1"/>
  <c r="Q17"/>
  <c r="Q16"/>
  <c r="Q15"/>
  <c r="Q12"/>
  <c r="Y11"/>
  <c r="AA11" s="1"/>
  <c r="Q11"/>
  <c r="Q10"/>
  <c r="Y10" s="1"/>
  <c r="Z10"/>
  <c r="Z9"/>
  <c r="Y9"/>
  <c r="Z8"/>
  <c r="Q7"/>
  <c r="Y7" s="1"/>
  <c r="Q6"/>
  <c r="Y6" s="1"/>
  <c r="Z5"/>
  <c r="Y5"/>
  <c r="J19"/>
  <c r="J12"/>
  <c r="Y12" s="1"/>
  <c r="J8"/>
  <c r="Y8" s="1"/>
  <c r="AA13" l="1"/>
  <c r="AA18"/>
  <c r="AA9"/>
  <c r="AA20"/>
  <c r="Y17"/>
  <c r="AA17" s="1"/>
  <c r="AA12"/>
  <c r="AA6"/>
  <c r="AA15"/>
  <c r="Y16"/>
  <c r="AA16" s="1"/>
  <c r="AA25"/>
  <c r="AA24"/>
  <c r="Y23"/>
  <c r="AA23" s="1"/>
  <c r="AA10"/>
  <c r="AA22"/>
  <c r="Y19"/>
  <c r="AA19" s="1"/>
  <c r="AA8"/>
  <c r="AA5"/>
</calcChain>
</file>

<file path=xl/sharedStrings.xml><?xml version="1.0" encoding="utf-8"?>
<sst xmlns="http://schemas.openxmlformats.org/spreadsheetml/2006/main" count="243" uniqueCount="85">
  <si>
    <t>Команда</t>
  </si>
  <si>
    <t>в</t>
  </si>
  <si>
    <t>н</t>
  </si>
  <si>
    <t>п</t>
  </si>
  <si>
    <t>+</t>
  </si>
  <si>
    <t>и</t>
  </si>
  <si>
    <t>всего</t>
  </si>
  <si>
    <t>индекс</t>
  </si>
  <si>
    <t>участий</t>
  </si>
  <si>
    <t>Altron</t>
  </si>
  <si>
    <t>AKVELON</t>
  </si>
  <si>
    <t>#</t>
  </si>
  <si>
    <t>Ciklum</t>
  </si>
  <si>
    <t>CS</t>
  </si>
  <si>
    <t>Echostar</t>
  </si>
  <si>
    <t>Echostar-2</t>
  </si>
  <si>
    <t>Eclipse</t>
  </si>
  <si>
    <t>EKTOS</t>
  </si>
  <si>
    <t>EPAM Systems</t>
  </si>
  <si>
    <t>Gameloft</t>
  </si>
  <si>
    <t>Gameloft-2</t>
  </si>
  <si>
    <t>GlobalLogic</t>
  </si>
  <si>
    <t>GlobalLogic-2</t>
  </si>
  <si>
    <t>INSART</t>
  </si>
  <si>
    <t>Intetics</t>
  </si>
  <si>
    <t>Intetics-Navteq</t>
  </si>
  <si>
    <t>Muranosoft</t>
  </si>
  <si>
    <t>NIX Solutions</t>
  </si>
  <si>
    <t>ProfITsoft</t>
  </si>
  <si>
    <t>Ronis</t>
  </si>
  <si>
    <t>Stella Systems</t>
  </si>
  <si>
    <t>GraceHoppers</t>
  </si>
  <si>
    <t>Zfort Group</t>
  </si>
  <si>
    <t>3.0</t>
  </si>
  <si>
    <t>место</t>
  </si>
  <si>
    <t>Р</t>
  </si>
  <si>
    <t>∑</t>
  </si>
  <si>
    <t>-</t>
  </si>
  <si>
    <t>2009</t>
  </si>
  <si>
    <t>10</t>
  </si>
  <si>
    <t>Всего</t>
  </si>
  <si>
    <t>Участий</t>
  </si>
  <si>
    <t>Индекс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</si>
  <si>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</si>
  <si>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</si>
  <si>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</si>
  <si>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</si>
  <si>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</si>
  <si>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</si>
  <si>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</si>
  <si>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</si>
  <si>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</si>
  <si>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</si>
  <si>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</si>
  <si>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</si>
  <si>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</si>
  <si>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</si>
  <si>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</si>
  <si>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</si>
  <si>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</si>
  <si>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</si>
  <si>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</si>
  <si>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</si>
  <si>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</si>
  <si>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2-3</t>
  </si>
  <si>
    <t>4-6</t>
  </si>
  <si>
    <t>12-14</t>
  </si>
  <si>
    <t>Разн.</t>
  </si>
  <si>
    <t>+2</t>
  </si>
  <si>
    <t>+1</t>
  </si>
  <si>
    <t>+3</t>
  </si>
  <si>
    <t>+4</t>
  </si>
  <si>
    <t>Место</t>
  </si>
  <si>
    <t>изм.</t>
  </si>
  <si>
    <t>у.к.</t>
  </si>
  <si>
    <t>+/-</t>
  </si>
  <si>
    <t>м1-2</t>
  </si>
  <si>
    <t>и1-2</t>
  </si>
  <si>
    <t>23</t>
  </si>
  <si>
    <t>+5</t>
  </si>
  <si>
    <t>UTeam (Altron)</t>
  </si>
  <si>
    <t>Gameloft II</t>
  </si>
  <si>
    <t>CS-2</t>
  </si>
  <si>
    <t>Random United</t>
  </si>
  <si>
    <t>Корзина</t>
  </si>
</sst>
</file>

<file path=xl/styles.xml><?xml version="1.0" encoding="utf-8"?>
<styleSheet xmlns="http://schemas.openxmlformats.org/spreadsheetml/2006/main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 tint="0.49998474074526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dashed">
        <color indexed="64"/>
      </left>
      <right style="dashed">
        <color indexed="64"/>
      </right>
      <top style="mediumDashed">
        <color indexed="64"/>
      </top>
      <bottom/>
      <diagonal/>
    </border>
    <border>
      <left style="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Dashed">
        <color indexed="64"/>
      </bottom>
      <diagonal/>
    </border>
    <border>
      <left style="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/>
      <top style="medium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Dashed">
        <color indexed="64"/>
      </top>
      <bottom style="thin">
        <color indexed="64"/>
      </bottom>
      <diagonal/>
    </border>
    <border>
      <left style="dashed">
        <color indexed="64"/>
      </left>
      <right/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7">
    <xf numFmtId="0" fontId="0" fillId="0" borderId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</cellStyleXfs>
  <cellXfs count="226">
    <xf numFmtId="0" fontId="0" fillId="0" borderId="0" xfId="0"/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left" vertical="center"/>
    </xf>
    <xf numFmtId="49" fontId="4" fillId="3" borderId="12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4" borderId="2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4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8" fillId="6" borderId="0" xfId="2" applyBorder="1" applyAlignment="1">
      <alignment horizontal="center" vertical="center"/>
    </xf>
    <xf numFmtId="0" fontId="7" fillId="5" borderId="0" xfId="1" applyBorder="1" applyAlignment="1">
      <alignment horizontal="center" vertical="center"/>
    </xf>
    <xf numFmtId="0" fontId="9" fillId="7" borderId="0" xfId="3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49" fontId="5" fillId="2" borderId="37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left" vertical="center"/>
    </xf>
    <xf numFmtId="0" fontId="0" fillId="0" borderId="3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left" vertical="center"/>
    </xf>
    <xf numFmtId="0" fontId="0" fillId="0" borderId="3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4" fillId="0" borderId="40" xfId="0" applyNumberFormat="1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 vertical="center"/>
    </xf>
    <xf numFmtId="49" fontId="3" fillId="2" borderId="46" xfId="0" applyNumberFormat="1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0" borderId="4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30" xfId="0" applyNumberFormat="1" applyFill="1" applyBorder="1" applyAlignment="1">
      <alignment horizontal="center" vertical="center"/>
    </xf>
    <xf numFmtId="164" fontId="0" fillId="0" borderId="44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49" fontId="13" fillId="0" borderId="5" xfId="0" applyNumberFormat="1" applyFont="1" applyFill="1" applyBorder="1" applyAlignment="1">
      <alignment horizontal="center" vertical="center"/>
    </xf>
    <xf numFmtId="1" fontId="2" fillId="0" borderId="4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49" fontId="12" fillId="0" borderId="41" xfId="0" applyNumberFormat="1" applyFont="1" applyFill="1" applyBorder="1" applyAlignment="1">
      <alignment horizontal="center" vertical="center"/>
    </xf>
    <xf numFmtId="49" fontId="12" fillId="0" borderId="45" xfId="0" applyNumberFormat="1" applyFont="1" applyFill="1" applyBorder="1" applyAlignment="1">
      <alignment horizontal="center" vertical="center"/>
    </xf>
    <xf numFmtId="1" fontId="14" fillId="0" borderId="45" xfId="0" applyNumberFormat="1" applyFont="1" applyFill="1" applyBorder="1" applyAlignment="1">
      <alignment horizontal="center" vertical="center"/>
    </xf>
    <xf numFmtId="0" fontId="9" fillId="7" borderId="13" xfId="3" applyBorder="1" applyAlignment="1">
      <alignment horizontal="center" vertical="center"/>
    </xf>
    <xf numFmtId="0" fontId="7" fillId="5" borderId="13" xfId="1" applyBorder="1" applyAlignment="1">
      <alignment horizontal="center" vertical="center"/>
    </xf>
    <xf numFmtId="0" fontId="8" fillId="6" borderId="13" xfId="2" applyBorder="1" applyAlignment="1">
      <alignment horizontal="center" vertical="center"/>
    </xf>
    <xf numFmtId="0" fontId="6" fillId="9" borderId="13" xfId="5" applyBorder="1" applyAlignment="1">
      <alignment horizontal="center" vertical="center"/>
    </xf>
    <xf numFmtId="0" fontId="6" fillId="9" borderId="0" xfId="5" applyBorder="1" applyAlignment="1">
      <alignment horizontal="center" vertical="center"/>
    </xf>
    <xf numFmtId="49" fontId="15" fillId="5" borderId="5" xfId="1" applyNumberFormat="1" applyFont="1" applyBorder="1" applyAlignment="1">
      <alignment horizontal="center" vertical="center"/>
    </xf>
    <xf numFmtId="49" fontId="15" fillId="5" borderId="15" xfId="1" applyNumberFormat="1" applyFont="1" applyBorder="1" applyAlignment="1">
      <alignment horizontal="center" vertical="center"/>
    </xf>
    <xf numFmtId="49" fontId="16" fillId="7" borderId="5" xfId="3" applyNumberFormat="1" applyFont="1" applyBorder="1" applyAlignment="1">
      <alignment horizontal="center" vertical="center"/>
    </xf>
    <xf numFmtId="49" fontId="16" fillId="7" borderId="15" xfId="3" applyNumberFormat="1" applyFont="1" applyBorder="1" applyAlignment="1">
      <alignment horizontal="center" vertical="center"/>
    </xf>
    <xf numFmtId="49" fontId="11" fillId="6" borderId="5" xfId="2" applyNumberFormat="1" applyFont="1" applyBorder="1" applyAlignment="1">
      <alignment horizontal="center" vertical="center"/>
    </xf>
    <xf numFmtId="49" fontId="11" fillId="6" borderId="15" xfId="2" applyNumberFormat="1" applyFont="1" applyBorder="1" applyAlignment="1">
      <alignment horizontal="center" vertical="center"/>
    </xf>
    <xf numFmtId="49" fontId="2" fillId="8" borderId="15" xfId="4" applyNumberFormat="1" applyFont="1" applyBorder="1" applyAlignment="1">
      <alignment horizontal="center" vertical="center"/>
    </xf>
    <xf numFmtId="49" fontId="2" fillId="8" borderId="5" xfId="4" applyNumberFormat="1" applyFont="1" applyBorder="1" applyAlignment="1">
      <alignment horizontal="center" vertical="center"/>
    </xf>
    <xf numFmtId="49" fontId="15" fillId="5" borderId="47" xfId="1" applyNumberFormat="1" applyFont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left" vertical="center"/>
    </xf>
    <xf numFmtId="164" fontId="0" fillId="0" borderId="47" xfId="0" applyNumberFormat="1" applyFill="1" applyBorder="1" applyAlignment="1">
      <alignment horizontal="center" vertical="center"/>
    </xf>
    <xf numFmtId="164" fontId="0" fillId="0" borderId="49" xfId="0" applyNumberForma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164" fontId="0" fillId="0" borderId="51" xfId="0" applyNumberFormat="1" applyFill="1" applyBorder="1" applyAlignment="1">
      <alignment horizontal="center" vertical="center"/>
    </xf>
    <xf numFmtId="164" fontId="0" fillId="0" borderId="52" xfId="0" applyNumberFormat="1" applyFill="1" applyBorder="1" applyAlignment="1">
      <alignment horizontal="center" vertical="center"/>
    </xf>
    <xf numFmtId="1" fontId="0" fillId="0" borderId="49" xfId="0" applyNumberForma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0" fontId="7" fillId="5" borderId="54" xfId="1" applyBorder="1" applyAlignment="1">
      <alignment horizontal="center" vertical="center"/>
    </xf>
    <xf numFmtId="49" fontId="16" fillId="7" borderId="55" xfId="3" applyNumberFormat="1" applyFont="1" applyBorder="1" applyAlignment="1">
      <alignment horizontal="center" vertical="center"/>
    </xf>
    <xf numFmtId="49" fontId="2" fillId="0" borderId="56" xfId="0" applyNumberFormat="1" applyFont="1" applyFill="1" applyBorder="1" applyAlignment="1">
      <alignment horizontal="left" vertical="center"/>
    </xf>
    <xf numFmtId="164" fontId="0" fillId="0" borderId="55" xfId="0" applyNumberFormat="1" applyFill="1" applyBorder="1" applyAlignment="1">
      <alignment horizontal="center" vertical="center"/>
    </xf>
    <xf numFmtId="164" fontId="0" fillId="0" borderId="57" xfId="0" applyNumberForma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164" fontId="0" fillId="0" borderId="59" xfId="0" applyNumberFormat="1" applyFill="1" applyBorder="1" applyAlignment="1">
      <alignment horizontal="center" vertical="center"/>
    </xf>
    <xf numFmtId="164" fontId="0" fillId="0" borderId="60" xfId="0" applyNumberFormat="1" applyFill="1" applyBorder="1" applyAlignment="1">
      <alignment horizontal="center" vertical="center"/>
    </xf>
    <xf numFmtId="1" fontId="0" fillId="0" borderId="57" xfId="0" applyNumberFormat="1" applyFill="1" applyBorder="1" applyAlignment="1">
      <alignment horizontal="center" vertical="center"/>
    </xf>
    <xf numFmtId="49" fontId="12" fillId="0" borderId="61" xfId="0" applyNumberFormat="1" applyFont="1" applyFill="1" applyBorder="1" applyAlignment="1">
      <alignment horizontal="center" vertical="center"/>
    </xf>
    <xf numFmtId="0" fontId="9" fillId="7" borderId="62" xfId="3" applyBorder="1" applyAlignment="1">
      <alignment horizontal="center" vertical="center"/>
    </xf>
    <xf numFmtId="49" fontId="16" fillId="7" borderId="63" xfId="3" applyNumberFormat="1" applyFont="1" applyBorder="1" applyAlignment="1">
      <alignment horizontal="center" vertical="center"/>
    </xf>
    <xf numFmtId="49" fontId="2" fillId="0" borderId="64" xfId="0" applyNumberFormat="1" applyFont="1" applyFill="1" applyBorder="1" applyAlignment="1">
      <alignment horizontal="left" vertical="center"/>
    </xf>
    <xf numFmtId="164" fontId="0" fillId="0" borderId="63" xfId="0" applyNumberFormat="1" applyFill="1" applyBorder="1" applyAlignment="1">
      <alignment horizontal="center" vertical="center"/>
    </xf>
    <xf numFmtId="164" fontId="0" fillId="0" borderId="65" xfId="0" applyNumberForma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164" fontId="0" fillId="0" borderId="67" xfId="0" applyNumberFormat="1" applyFill="1" applyBorder="1" applyAlignment="1">
      <alignment horizontal="center" vertical="center"/>
    </xf>
    <xf numFmtId="164" fontId="0" fillId="0" borderId="68" xfId="0" applyNumberFormat="1" applyFill="1" applyBorder="1" applyAlignment="1">
      <alignment horizontal="center" vertical="center"/>
    </xf>
    <xf numFmtId="1" fontId="0" fillId="0" borderId="65" xfId="0" applyNumberFormat="1" applyFill="1" applyBorder="1" applyAlignment="1">
      <alignment horizontal="center" vertical="center"/>
    </xf>
    <xf numFmtId="49" fontId="12" fillId="0" borderId="69" xfId="0" applyNumberFormat="1" applyFont="1" applyFill="1" applyBorder="1" applyAlignment="1">
      <alignment horizontal="center" vertical="center"/>
    </xf>
    <xf numFmtId="0" fontId="9" fillId="7" borderId="70" xfId="3" applyBorder="1" applyAlignment="1">
      <alignment horizontal="center" vertical="center"/>
    </xf>
    <xf numFmtId="49" fontId="2" fillId="8" borderId="71" xfId="4" applyNumberFormat="1" applyFont="1" applyBorder="1" applyAlignment="1">
      <alignment horizontal="center" vertical="center"/>
    </xf>
    <xf numFmtId="49" fontId="2" fillId="0" borderId="72" xfId="0" applyNumberFormat="1" applyFont="1" applyFill="1" applyBorder="1" applyAlignment="1">
      <alignment horizontal="left" vertical="center"/>
    </xf>
    <xf numFmtId="164" fontId="0" fillId="0" borderId="71" xfId="0" applyNumberFormat="1" applyFill="1" applyBorder="1" applyAlignment="1">
      <alignment horizontal="center" vertical="center"/>
    </xf>
    <xf numFmtId="164" fontId="0" fillId="0" borderId="73" xfId="0" applyNumberFormat="1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164" fontId="0" fillId="0" borderId="75" xfId="0" applyNumberFormat="1" applyFill="1" applyBorder="1" applyAlignment="1">
      <alignment horizontal="center" vertical="center"/>
    </xf>
    <xf numFmtId="164" fontId="0" fillId="0" borderId="76" xfId="0" applyNumberFormat="1" applyFill="1" applyBorder="1" applyAlignment="1">
      <alignment horizontal="center" vertical="center"/>
    </xf>
    <xf numFmtId="1" fontId="0" fillId="0" borderId="73" xfId="0" applyNumberFormat="1" applyFill="1" applyBorder="1" applyAlignment="1">
      <alignment horizontal="center" vertical="center"/>
    </xf>
    <xf numFmtId="49" fontId="12" fillId="0" borderId="77" xfId="0" applyNumberFormat="1" applyFont="1" applyFill="1" applyBorder="1" applyAlignment="1">
      <alignment horizontal="center" vertical="center"/>
    </xf>
    <xf numFmtId="0" fontId="6" fillId="9" borderId="78" xfId="5" applyBorder="1" applyAlignment="1">
      <alignment horizontal="center" vertical="center"/>
    </xf>
    <xf numFmtId="49" fontId="2" fillId="8" borderId="63" xfId="4" applyNumberFormat="1" applyFont="1" applyBorder="1" applyAlignment="1">
      <alignment horizontal="center" vertical="center"/>
    </xf>
    <xf numFmtId="1" fontId="2" fillId="0" borderId="69" xfId="0" applyNumberFormat="1" applyFont="1" applyFill="1" applyBorder="1" applyAlignment="1">
      <alignment horizontal="center" vertical="center"/>
    </xf>
    <xf numFmtId="0" fontId="6" fillId="9" borderId="70" xfId="5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164" fontId="0" fillId="0" borderId="79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49" fontId="10" fillId="2" borderId="42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164" fontId="0" fillId="0" borderId="54" xfId="0" applyNumberFormat="1" applyFill="1" applyBorder="1" applyAlignment="1">
      <alignment horizontal="center" vertical="center"/>
    </xf>
    <xf numFmtId="164" fontId="0" fillId="0" borderId="70" xfId="0" applyNumberFormat="1" applyFill="1" applyBorder="1" applyAlignment="1">
      <alignment horizontal="center" vertical="center"/>
    </xf>
    <xf numFmtId="164" fontId="0" fillId="0" borderId="78" xfId="0" applyNumberFormat="1" applyFill="1" applyBorder="1" applyAlignment="1">
      <alignment horizontal="center" vertical="center"/>
    </xf>
    <xf numFmtId="164" fontId="0" fillId="0" borderId="81" xfId="0" applyNumberFormat="1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49" fontId="2" fillId="0" borderId="83" xfId="0" applyNumberFormat="1" applyFont="1" applyFill="1" applyBorder="1" applyAlignment="1">
      <alignment horizontal="left" vertical="center"/>
    </xf>
    <xf numFmtId="164" fontId="0" fillId="0" borderId="84" xfId="0" applyNumberFormat="1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89" xfId="0" applyNumberFormat="1" applyFill="1" applyBorder="1" applyAlignment="1">
      <alignment horizontal="center" vertical="center"/>
    </xf>
    <xf numFmtId="164" fontId="0" fillId="0" borderId="86" xfId="0" applyNumberFormat="1" applyFill="1" applyBorder="1" applyAlignment="1">
      <alignment horizontal="center" vertical="center"/>
    </xf>
    <xf numFmtId="164" fontId="0" fillId="0" borderId="83" xfId="0" applyNumberForma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49" fontId="3" fillId="2" borderId="80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3" fillId="2" borderId="36" xfId="0" applyNumberFormat="1" applyFont="1" applyFill="1" applyBorder="1" applyAlignment="1">
      <alignment horizontal="center" vertical="center"/>
    </xf>
    <xf numFmtId="49" fontId="3" fillId="2" borderId="37" xfId="0" applyNumberFormat="1" applyFont="1" applyFill="1" applyBorder="1" applyAlignment="1">
      <alignment horizontal="center" vertical="center"/>
    </xf>
    <xf numFmtId="49" fontId="3" fillId="2" borderId="91" xfId="0" applyNumberFormat="1" applyFont="1" applyFill="1" applyBorder="1" applyAlignment="1">
      <alignment horizontal="center" vertical="center"/>
    </xf>
    <xf numFmtId="49" fontId="2" fillId="0" borderId="89" xfId="0" applyNumberFormat="1" applyFont="1" applyFill="1" applyBorder="1" applyAlignment="1">
      <alignment horizontal="left" vertical="center"/>
    </xf>
    <xf numFmtId="164" fontId="2" fillId="0" borderId="86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92" xfId="0" applyNumberFormat="1" applyFont="1" applyFill="1" applyBorder="1" applyAlignment="1">
      <alignment horizontal="center" vertical="center"/>
    </xf>
    <xf numFmtId="164" fontId="0" fillId="0" borderId="48" xfId="0" applyNumberForma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0" fillId="0" borderId="72" xfId="0" applyNumberFormat="1" applyFill="1" applyBorder="1" applyAlignment="1">
      <alignment horizontal="center" vertical="center"/>
    </xf>
    <xf numFmtId="164" fontId="2" fillId="0" borderId="78" xfId="0" applyNumberFormat="1" applyFont="1" applyFill="1" applyBorder="1" applyAlignment="1">
      <alignment horizontal="center" vertical="center"/>
    </xf>
    <xf numFmtId="164" fontId="0" fillId="0" borderId="64" xfId="0" applyNumberFormat="1" applyFill="1" applyBorder="1" applyAlignment="1">
      <alignment horizontal="center" vertical="center"/>
    </xf>
    <xf numFmtId="164" fontId="2" fillId="0" borderId="70" xfId="0" applyNumberFormat="1" applyFont="1" applyFill="1" applyBorder="1" applyAlignment="1">
      <alignment horizontal="center" vertical="center"/>
    </xf>
    <xf numFmtId="0" fontId="15" fillId="5" borderId="90" xfId="1" applyNumberFormat="1" applyFont="1" applyBorder="1" applyAlignment="1">
      <alignment horizontal="center" vertical="center"/>
    </xf>
    <xf numFmtId="0" fontId="15" fillId="5" borderId="87" xfId="1" applyNumberFormat="1" applyFont="1" applyBorder="1" applyAlignment="1">
      <alignment horizontal="center" vertical="center"/>
    </xf>
    <xf numFmtId="0" fontId="15" fillId="5" borderId="93" xfId="1" applyNumberFormat="1" applyFont="1" applyBorder="1" applyAlignment="1">
      <alignment horizontal="center" vertical="center"/>
    </xf>
    <xf numFmtId="0" fontId="16" fillId="7" borderId="94" xfId="3" applyNumberFormat="1" applyFont="1" applyBorder="1" applyAlignment="1">
      <alignment horizontal="center" vertical="center"/>
    </xf>
    <xf numFmtId="0" fontId="16" fillId="7" borderId="87" xfId="3" applyNumberFormat="1" applyFont="1" applyBorder="1" applyAlignment="1">
      <alignment horizontal="center" vertical="center"/>
    </xf>
    <xf numFmtId="0" fontId="16" fillId="7" borderId="95" xfId="3" applyNumberFormat="1" applyFont="1" applyBorder="1" applyAlignment="1">
      <alignment horizontal="center" vertical="center"/>
    </xf>
    <xf numFmtId="0" fontId="11" fillId="6" borderId="94" xfId="2" applyNumberFormat="1" applyFont="1" applyBorder="1" applyAlignment="1">
      <alignment horizontal="center" vertical="center"/>
    </xf>
    <xf numFmtId="0" fontId="11" fillId="6" borderId="87" xfId="2" applyNumberFormat="1" applyFont="1" applyBorder="1" applyAlignment="1">
      <alignment horizontal="center" vertical="center"/>
    </xf>
    <xf numFmtId="0" fontId="11" fillId="6" borderId="95" xfId="2" applyNumberFormat="1" applyFont="1" applyBorder="1" applyAlignment="1">
      <alignment horizontal="center" vertical="center"/>
    </xf>
    <xf numFmtId="0" fontId="3" fillId="10" borderId="90" xfId="6" applyNumberFormat="1" applyFont="1" applyBorder="1" applyAlignment="1">
      <alignment horizontal="center" vertical="center"/>
    </xf>
    <xf numFmtId="0" fontId="3" fillId="10" borderId="87" xfId="6" applyNumberFormat="1" applyFont="1" applyBorder="1" applyAlignment="1">
      <alignment horizontal="center" vertical="center"/>
    </xf>
    <xf numFmtId="49" fontId="3" fillId="10" borderId="87" xfId="6" applyNumberFormat="1" applyFont="1" applyBorder="1" applyAlignment="1">
      <alignment horizontal="center" vertical="center"/>
    </xf>
    <xf numFmtId="0" fontId="15" fillId="5" borderId="88" xfId="1" applyFont="1" applyBorder="1" applyAlignment="1">
      <alignment horizontal="center" vertical="center"/>
    </xf>
    <xf numFmtId="0" fontId="15" fillId="5" borderId="12" xfId="1" applyFont="1" applyBorder="1" applyAlignment="1">
      <alignment horizontal="center" vertical="center"/>
    </xf>
    <xf numFmtId="0" fontId="15" fillId="5" borderId="48" xfId="1" applyFont="1" applyBorder="1" applyAlignment="1">
      <alignment horizontal="center" vertical="center"/>
    </xf>
    <xf numFmtId="0" fontId="16" fillId="7" borderId="72" xfId="3" applyFont="1" applyBorder="1" applyAlignment="1">
      <alignment horizontal="center" vertical="center"/>
    </xf>
    <xf numFmtId="0" fontId="16" fillId="7" borderId="12" xfId="3" applyFont="1" applyBorder="1" applyAlignment="1">
      <alignment horizontal="center" vertical="center"/>
    </xf>
    <xf numFmtId="0" fontId="16" fillId="7" borderId="64" xfId="3" applyFont="1" applyBorder="1" applyAlignment="1">
      <alignment horizontal="center" vertical="center"/>
    </xf>
    <xf numFmtId="0" fontId="11" fillId="6" borderId="72" xfId="2" applyFont="1" applyBorder="1" applyAlignment="1">
      <alignment horizontal="center" vertical="center"/>
    </xf>
    <xf numFmtId="0" fontId="11" fillId="6" borderId="12" xfId="2" applyFont="1" applyBorder="1" applyAlignment="1">
      <alignment horizontal="center" vertical="center"/>
    </xf>
    <xf numFmtId="0" fontId="11" fillId="6" borderId="64" xfId="2" applyFont="1" applyBorder="1" applyAlignment="1">
      <alignment horizontal="center" vertical="center"/>
    </xf>
    <xf numFmtId="0" fontId="3" fillId="10" borderId="83" xfId="6" applyFont="1" applyBorder="1" applyAlignment="1">
      <alignment horizontal="center" vertical="center"/>
    </xf>
    <xf numFmtId="0" fontId="3" fillId="10" borderId="12" xfId="6" applyFont="1" applyBorder="1" applyAlignment="1">
      <alignment horizontal="center" vertical="center"/>
    </xf>
    <xf numFmtId="0" fontId="3" fillId="10" borderId="89" xfId="6" applyFont="1" applyBorder="1" applyAlignment="1">
      <alignment horizontal="center" vertical="center"/>
    </xf>
  </cellXfs>
  <cellStyles count="7">
    <cellStyle name="20% - Accent2" xfId="4" builtinId="34"/>
    <cellStyle name="20% - Accent4" xfId="5" builtinId="42"/>
    <cellStyle name="Accent6" xfId="6" builtinId="49"/>
    <cellStyle name="Bad" xfId="2" builtinId="27"/>
    <cellStyle name="Good" xfId="1" builtinId="26"/>
    <cellStyle name="Neutral" xfId="3" builtinId="28"/>
    <cellStyle name="Normal" xfId="0" builtinId="0"/>
  </cellStyles>
  <dxfs count="55">
    <dxf>
      <font>
        <b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>
        <left style="medium">
          <color auto="1"/>
        </left>
        <right style="medium">
          <color auto="1"/>
        </right>
        <top/>
        <bottom/>
      </border>
    </dxf>
    <dxf>
      <border>
        <bottom style="medium">
          <color indexed="64"/>
        </bottom>
        <vertical/>
        <horizontal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64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relativeIndent="0" justifyLastLine="0" shrinkToFit="0" mergeCell="0" readingOrder="0"/>
    </dxf>
    <dxf>
      <font>
        <color rgb="FFC00000"/>
      </font>
    </dxf>
    <dxf>
      <font>
        <color rgb="FF009A46"/>
      </font>
    </dxf>
    <dxf>
      <font>
        <color rgb="FF009A46"/>
      </font>
    </dxf>
    <dxf>
      <font>
        <color rgb="FFC00000"/>
      </font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ashed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dashed">
          <color indexed="64"/>
        </left>
        <right style="dashed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3" tint="0.59999389629810485"/>
        </patternFill>
      </fill>
    </dxf>
    <dxf>
      <font>
        <color rgb="FFC00000"/>
      </font>
    </dxf>
    <dxf>
      <font>
        <color rgb="FF009A46"/>
      </font>
    </dxf>
    <dxf>
      <font>
        <color rgb="FFC00000"/>
      </font>
    </dxf>
    <dxf>
      <font>
        <color rgb="FF00B050"/>
      </font>
    </dxf>
  </dxfs>
  <tableStyles count="0" defaultTableStyle="TableStyleMedium9" defaultPivotStyle="PivotStyleLight16"/>
  <colors>
    <mruColors>
      <color rgb="FF009A4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32" displayName="Table32" ref="B2:J18" totalsRowShown="0" headerRowDxfId="4" dataDxfId="12" headerRowBorderDxfId="5" tableBorderDxfId="11">
  <sortState ref="B3:N25">
    <sortCondition descending="1" ref="I2:I25"/>
  </sortState>
  <tableColumns count="9">
    <tableColumn id="1" name="#" dataDxfId="10" dataCellStyle="Normal"/>
    <tableColumn id="2" name="Команда" dataDxfId="7"/>
    <tableColumn id="3" name="2009" dataDxfId="9"/>
    <tableColumn id="4" name="10" dataDxfId="6"/>
    <tableColumn id="5" name="3.0" dataDxfId="8"/>
    <tableColumn id="6" name="Всего" dataDxfId="3"/>
    <tableColumn id="7" name="Участий" dataDxfId="2"/>
    <tableColumn id="8" name="Индекс" dataDxfId="1"/>
    <tableColumn id="13" name="Корзина" dataDxfId="0" dataCellStyle="Normal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N25" totalsRowShown="0" headerRowDxfId="50" dataDxfId="48" headerRowBorderDxfId="49" tableBorderDxfId="47">
  <sortState ref="B3:N25">
    <sortCondition descending="1" ref="I2:I25"/>
  </sortState>
  <tableColumns count="13">
    <tableColumn id="1" name="#" dataDxfId="46"/>
    <tableColumn id="2" name="Команда" dataDxfId="45"/>
    <tableColumn id="3" name="2009" dataDxfId="44"/>
    <tableColumn id="4" name="10" dataDxfId="43"/>
    <tableColumn id="5" name="3.0" dataDxfId="42"/>
    <tableColumn id="6" name="Всего" dataDxfId="41"/>
    <tableColumn id="7" name="Участий" dataDxfId="40"/>
    <tableColumn id="8" name="Индекс" dataDxfId="39"/>
    <tableColumn id="9" name="и1-2" dataDxfId="38"/>
    <tableColumn id="10" name="+/-" dataDxfId="37">
      <calculatedColumnFormula>I3-J3</calculatedColumnFormula>
    </tableColumn>
    <tableColumn id="11" name="м1-2" dataDxfId="36"/>
    <tableColumn id="12" name="изм." dataDxfId="35">
      <calculatedColumnFormula>L3-B3</calculatedColumnFormula>
    </tableColumn>
    <tableColumn id="13" name="у.к." dataDxfId="3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2:N24" totalsRowShown="0" headerRowDxfId="29" dataDxfId="27" headerRowBorderDxfId="28" tableBorderDxfId="26">
  <sortState ref="B3:L24">
    <sortCondition descending="1" ref="L2:L24"/>
  </sortState>
  <tableColumns count="13">
    <tableColumn id="1" name="#" dataDxfId="25"/>
    <tableColumn id="11" name="Место" dataDxfId="24"/>
    <tableColumn id="10" name="Разн." dataDxfId="23"/>
    <tableColumn id="2" name="Команда" dataDxfId="22"/>
    <tableColumn id="3" name="и" dataDxfId="21">
      <calculatedColumnFormula>SUM(G3:I3)</calculatedColumnFormula>
    </tableColumn>
    <tableColumn id="4" name="в" dataDxfId="20"/>
    <tableColumn id="5" name="н" dataDxfId="19"/>
    <tableColumn id="6" name="п" dataDxfId="18"/>
    <tableColumn id="7" name="+" dataDxfId="17"/>
    <tableColumn id="8" name="∑" dataDxfId="16">
      <calculatedColumnFormula>(G3*2)+(H3*1)+J3</calculatedColumnFormula>
    </tableColumn>
    <tableColumn id="9" name="Р" dataDxfId="15">
      <calculatedColumnFormula>IF((F3&gt;0), K3/F3, 0)</calculatedColumnFormula>
    </tableColumn>
    <tableColumn id="15" name="10" dataDxfId="14"/>
    <tableColumn id="16" name="изм." dataDxfId="13">
      <calculatedColumnFormula>L3-M3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tabSelected="1" zoomScaleNormal="100" workbookViewId="0"/>
  </sheetViews>
  <sheetFormatPr defaultRowHeight="15"/>
  <cols>
    <col min="2" max="2" width="4.7109375" customWidth="1"/>
    <col min="3" max="3" width="20.7109375" customWidth="1"/>
    <col min="4" max="4" width="7.140625" customWidth="1"/>
    <col min="5" max="6" width="6.7109375" customWidth="1"/>
    <col min="7" max="8" width="8.7109375" customWidth="1"/>
    <col min="9" max="9" width="10" customWidth="1"/>
    <col min="10" max="10" width="10.7109375" customWidth="1"/>
  </cols>
  <sheetData>
    <row r="1" spans="2:14" ht="15.75" thickBot="1"/>
    <row r="2" spans="2:14" ht="15.75" thickBot="1">
      <c r="B2" s="186" t="s">
        <v>11</v>
      </c>
      <c r="C2" s="187" t="s">
        <v>0</v>
      </c>
      <c r="D2" s="188" t="s">
        <v>38</v>
      </c>
      <c r="E2" s="188" t="s">
        <v>39</v>
      </c>
      <c r="F2" s="188" t="s">
        <v>33</v>
      </c>
      <c r="G2" s="189" t="s">
        <v>40</v>
      </c>
      <c r="H2" s="190" t="s">
        <v>41</v>
      </c>
      <c r="I2" s="191" t="s">
        <v>42</v>
      </c>
      <c r="J2" s="162" t="s">
        <v>84</v>
      </c>
      <c r="L2" s="15"/>
      <c r="M2" s="15"/>
      <c r="N2" s="15"/>
    </row>
    <row r="3" spans="2:14">
      <c r="B3" s="202">
        <v>1</v>
      </c>
      <c r="C3" s="179" t="s">
        <v>31</v>
      </c>
      <c r="D3" s="184">
        <v>0.66700000000000004</v>
      </c>
      <c r="E3" s="185">
        <v>1.889</v>
      </c>
      <c r="F3" s="184">
        <v>2.625</v>
      </c>
      <c r="G3" s="180">
        <v>5.181</v>
      </c>
      <c r="H3" s="181">
        <v>3</v>
      </c>
      <c r="I3" s="193">
        <v>1.7270000000000001</v>
      </c>
      <c r="J3" s="214">
        <v>1</v>
      </c>
      <c r="L3" s="15"/>
      <c r="M3" s="15"/>
      <c r="N3" s="15"/>
    </row>
    <row r="4" spans="2:14">
      <c r="B4" s="203">
        <v>2</v>
      </c>
      <c r="C4" s="63" t="s">
        <v>32</v>
      </c>
      <c r="D4" s="67">
        <v>1</v>
      </c>
      <c r="E4" s="182">
        <v>2.1819999999999999</v>
      </c>
      <c r="F4" s="67">
        <v>1.889</v>
      </c>
      <c r="G4" s="86">
        <v>5.0709999999999997</v>
      </c>
      <c r="H4" s="65">
        <v>3</v>
      </c>
      <c r="I4" s="194">
        <v>1.69</v>
      </c>
      <c r="J4" s="215">
        <v>1</v>
      </c>
      <c r="L4" s="15"/>
      <c r="M4" s="15"/>
      <c r="N4" s="15"/>
    </row>
    <row r="5" spans="2:14">
      <c r="B5" s="203">
        <v>3</v>
      </c>
      <c r="C5" s="63" t="s">
        <v>27</v>
      </c>
      <c r="D5" s="67">
        <v>1.556</v>
      </c>
      <c r="E5" s="182">
        <v>1.333</v>
      </c>
      <c r="F5" s="67">
        <v>1.667</v>
      </c>
      <c r="G5" s="86">
        <v>4.556</v>
      </c>
      <c r="H5" s="65">
        <v>3</v>
      </c>
      <c r="I5" s="194">
        <v>1.5189999999999999</v>
      </c>
      <c r="J5" s="215">
        <v>1</v>
      </c>
      <c r="L5" s="15"/>
      <c r="M5" s="15"/>
      <c r="N5" s="15"/>
    </row>
    <row r="6" spans="2:14" ht="15.75" thickBot="1">
      <c r="B6" s="204">
        <v>4</v>
      </c>
      <c r="C6" s="110" t="s">
        <v>19</v>
      </c>
      <c r="D6" s="174">
        <v>1.778</v>
      </c>
      <c r="E6" s="196">
        <v>0.88900000000000001</v>
      </c>
      <c r="F6" s="174">
        <v>1.4</v>
      </c>
      <c r="G6" s="112">
        <v>4.0670000000000002</v>
      </c>
      <c r="H6" s="113">
        <v>3</v>
      </c>
      <c r="I6" s="197">
        <v>1.3560000000000001</v>
      </c>
      <c r="J6" s="216">
        <v>1</v>
      </c>
      <c r="L6" s="15"/>
      <c r="M6" s="15"/>
      <c r="N6" s="15"/>
    </row>
    <row r="7" spans="2:14">
      <c r="B7" s="205">
        <v>5</v>
      </c>
      <c r="C7" s="140" t="s">
        <v>30</v>
      </c>
      <c r="D7" s="176">
        <v>1.429</v>
      </c>
      <c r="E7" s="198">
        <v>1</v>
      </c>
      <c r="F7" s="176">
        <v>1.444</v>
      </c>
      <c r="G7" s="142">
        <v>3.8730000000000002</v>
      </c>
      <c r="H7" s="143">
        <v>3</v>
      </c>
      <c r="I7" s="199">
        <v>1.2909999999999999</v>
      </c>
      <c r="J7" s="217">
        <v>2</v>
      </c>
      <c r="L7" s="15"/>
      <c r="M7" s="15"/>
      <c r="N7" s="15"/>
    </row>
    <row r="8" spans="2:14">
      <c r="B8" s="206">
        <v>6</v>
      </c>
      <c r="C8" s="63" t="s">
        <v>80</v>
      </c>
      <c r="D8" s="67">
        <v>1.571</v>
      </c>
      <c r="E8" s="182">
        <v>1.091</v>
      </c>
      <c r="F8" s="67">
        <v>1</v>
      </c>
      <c r="G8" s="86">
        <v>3.6619999999999999</v>
      </c>
      <c r="H8" s="65">
        <v>3</v>
      </c>
      <c r="I8" s="194">
        <v>1.2210000000000001</v>
      </c>
      <c r="J8" s="218">
        <v>2</v>
      </c>
      <c r="L8" s="15"/>
      <c r="M8" s="15"/>
      <c r="N8" s="15"/>
    </row>
    <row r="9" spans="2:14">
      <c r="B9" s="206">
        <v>7</v>
      </c>
      <c r="C9" s="63" t="s">
        <v>21</v>
      </c>
      <c r="D9" s="67">
        <v>1.222</v>
      </c>
      <c r="E9" s="182">
        <v>1.1819999999999999</v>
      </c>
      <c r="F9" s="67">
        <v>0.77800000000000002</v>
      </c>
      <c r="G9" s="86">
        <v>3.1819999999999999</v>
      </c>
      <c r="H9" s="65">
        <v>3</v>
      </c>
      <c r="I9" s="194">
        <v>1.0609999999999999</v>
      </c>
      <c r="J9" s="218">
        <v>2</v>
      </c>
      <c r="L9" s="15"/>
      <c r="M9" s="15"/>
      <c r="N9" s="15"/>
    </row>
    <row r="10" spans="2:14" ht="15.75" thickBot="1">
      <c r="B10" s="207">
        <v>8</v>
      </c>
      <c r="C10" s="130" t="s">
        <v>12</v>
      </c>
      <c r="D10" s="175">
        <v>0</v>
      </c>
      <c r="E10" s="200">
        <v>0.111</v>
      </c>
      <c r="F10" s="175">
        <v>1.889</v>
      </c>
      <c r="G10" s="132">
        <v>2</v>
      </c>
      <c r="H10" s="133">
        <v>2</v>
      </c>
      <c r="I10" s="201">
        <v>1</v>
      </c>
      <c r="J10" s="219">
        <v>2</v>
      </c>
      <c r="L10" s="15"/>
      <c r="M10" s="15"/>
      <c r="N10" s="15"/>
    </row>
    <row r="11" spans="2:14">
      <c r="B11" s="208">
        <v>9</v>
      </c>
      <c r="C11" s="140" t="s">
        <v>16</v>
      </c>
      <c r="D11" s="176">
        <v>0.5</v>
      </c>
      <c r="E11" s="198">
        <v>1.4550000000000001</v>
      </c>
      <c r="F11" s="176">
        <v>1</v>
      </c>
      <c r="G11" s="142">
        <v>2.9550000000000001</v>
      </c>
      <c r="H11" s="143">
        <v>3</v>
      </c>
      <c r="I11" s="199">
        <v>0.98499999999999999</v>
      </c>
      <c r="J11" s="220">
        <v>3</v>
      </c>
      <c r="L11" s="15"/>
      <c r="M11" s="15"/>
      <c r="N11" s="15"/>
    </row>
    <row r="12" spans="2:14">
      <c r="B12" s="209">
        <v>10</v>
      </c>
      <c r="C12" s="63" t="s">
        <v>18</v>
      </c>
      <c r="D12" s="67">
        <v>1</v>
      </c>
      <c r="E12" s="182">
        <v>1.222</v>
      </c>
      <c r="F12" s="67">
        <v>0.5</v>
      </c>
      <c r="G12" s="86">
        <v>2.722</v>
      </c>
      <c r="H12" s="65">
        <v>3</v>
      </c>
      <c r="I12" s="194">
        <v>0.90700000000000003</v>
      </c>
      <c r="J12" s="221">
        <v>3</v>
      </c>
      <c r="L12" s="15"/>
      <c r="M12" s="15"/>
      <c r="N12" s="15"/>
    </row>
    <row r="13" spans="2:14">
      <c r="B13" s="209">
        <v>11</v>
      </c>
      <c r="C13" s="63" t="s">
        <v>10</v>
      </c>
      <c r="D13" s="67">
        <v>0</v>
      </c>
      <c r="E13" s="182">
        <v>0.222</v>
      </c>
      <c r="F13" s="67">
        <v>1.1000000000000001</v>
      </c>
      <c r="G13" s="86">
        <v>1.3220000000000001</v>
      </c>
      <c r="H13" s="65">
        <v>2</v>
      </c>
      <c r="I13" s="194">
        <v>0.66100000000000003</v>
      </c>
      <c r="J13" s="221">
        <v>3</v>
      </c>
      <c r="L13" s="15"/>
      <c r="M13" s="15"/>
      <c r="N13" s="15"/>
    </row>
    <row r="14" spans="2:14" ht="15.75" thickBot="1">
      <c r="B14" s="210">
        <v>12</v>
      </c>
      <c r="C14" s="130" t="s">
        <v>81</v>
      </c>
      <c r="D14" s="175">
        <v>0</v>
      </c>
      <c r="E14" s="200">
        <v>0</v>
      </c>
      <c r="F14" s="175">
        <v>1.111</v>
      </c>
      <c r="G14" s="132">
        <v>1.111</v>
      </c>
      <c r="H14" s="133">
        <v>3</v>
      </c>
      <c r="I14" s="201">
        <v>0.37</v>
      </c>
      <c r="J14" s="222">
        <v>3</v>
      </c>
      <c r="L14" s="15"/>
      <c r="M14" s="15"/>
      <c r="N14" s="15"/>
    </row>
    <row r="15" spans="2:14">
      <c r="B15" s="211">
        <v>13</v>
      </c>
      <c r="C15" s="179" t="s">
        <v>29</v>
      </c>
      <c r="D15" s="184">
        <v>0</v>
      </c>
      <c r="E15" s="185">
        <v>0</v>
      </c>
      <c r="F15" s="184">
        <v>0.33300000000000002</v>
      </c>
      <c r="G15" s="180">
        <v>0.33300000000000002</v>
      </c>
      <c r="H15" s="181">
        <v>1</v>
      </c>
      <c r="I15" s="193">
        <v>0.33300000000000002</v>
      </c>
      <c r="J15" s="223">
        <v>4</v>
      </c>
      <c r="L15" s="15"/>
      <c r="M15" s="15"/>
      <c r="N15" s="15"/>
    </row>
    <row r="16" spans="2:14">
      <c r="B16" s="212">
        <v>14</v>
      </c>
      <c r="C16" s="63" t="s">
        <v>13</v>
      </c>
      <c r="D16" s="67">
        <v>0</v>
      </c>
      <c r="E16" s="182">
        <v>0</v>
      </c>
      <c r="F16" s="67">
        <v>0.222</v>
      </c>
      <c r="G16" s="86">
        <v>0.222</v>
      </c>
      <c r="H16" s="65">
        <v>1</v>
      </c>
      <c r="I16" s="194">
        <v>0.222</v>
      </c>
      <c r="J16" s="224">
        <v>4</v>
      </c>
      <c r="L16" s="15"/>
      <c r="M16" s="15"/>
      <c r="N16" s="15"/>
    </row>
    <row r="17" spans="2:14">
      <c r="B17" s="213">
        <v>15</v>
      </c>
      <c r="C17" s="63" t="s">
        <v>82</v>
      </c>
      <c r="D17" s="67">
        <v>0</v>
      </c>
      <c r="E17" s="182">
        <v>0</v>
      </c>
      <c r="F17" s="67">
        <v>0</v>
      </c>
      <c r="G17" s="86">
        <v>0</v>
      </c>
      <c r="H17" s="65">
        <v>0</v>
      </c>
      <c r="I17" s="194" t="s">
        <v>37</v>
      </c>
      <c r="J17" s="224">
        <v>4</v>
      </c>
      <c r="L17" s="15"/>
      <c r="M17" s="15"/>
      <c r="N17" s="15"/>
    </row>
    <row r="18" spans="2:14" ht="15.75" thickBot="1">
      <c r="B18" s="213">
        <v>16</v>
      </c>
      <c r="C18" s="192" t="s">
        <v>83</v>
      </c>
      <c r="D18" s="67">
        <v>0</v>
      </c>
      <c r="E18" s="183">
        <v>0</v>
      </c>
      <c r="F18" s="67">
        <v>0</v>
      </c>
      <c r="G18" s="177">
        <v>0</v>
      </c>
      <c r="H18" s="178">
        <v>0</v>
      </c>
      <c r="I18" s="195" t="s">
        <v>37</v>
      </c>
      <c r="J18" s="225">
        <v>4</v>
      </c>
      <c r="L18" s="15"/>
      <c r="M18" s="15"/>
      <c r="N18" s="15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AF26"/>
  <sheetViews>
    <sheetView workbookViewId="0"/>
  </sheetViews>
  <sheetFormatPr defaultRowHeight="15"/>
  <cols>
    <col min="2" max="2" width="4.7109375" customWidth="1"/>
    <col min="3" max="3" width="20.7109375" customWidth="1"/>
    <col min="4" max="9" width="4.7109375" customWidth="1"/>
    <col min="10" max="10" width="6.7109375" customWidth="1"/>
    <col min="11" max="16" width="4.7109375" customWidth="1"/>
    <col min="17" max="17" width="6.7109375" customWidth="1"/>
    <col min="18" max="23" width="4.7109375" customWidth="1"/>
    <col min="24" max="24" width="6.7109375" customWidth="1"/>
    <col min="25" max="28" width="8.7109375" customWidth="1"/>
  </cols>
  <sheetData>
    <row r="1" spans="2:32" ht="15.75" thickBot="1"/>
    <row r="2" spans="2:32">
      <c r="B2" s="165" t="s">
        <v>11</v>
      </c>
      <c r="C2" s="169" t="s">
        <v>0</v>
      </c>
      <c r="D2" s="171">
        <v>2009</v>
      </c>
      <c r="E2" s="171"/>
      <c r="F2" s="171"/>
      <c r="G2" s="171"/>
      <c r="H2" s="171"/>
      <c r="I2" s="171"/>
      <c r="J2" s="163"/>
      <c r="K2" s="171">
        <v>10</v>
      </c>
      <c r="L2" s="171"/>
      <c r="M2" s="171"/>
      <c r="N2" s="171"/>
      <c r="O2" s="171"/>
      <c r="P2" s="171"/>
      <c r="Q2" s="171"/>
      <c r="R2" s="172" t="s">
        <v>33</v>
      </c>
      <c r="S2" s="171"/>
      <c r="T2" s="171"/>
      <c r="U2" s="171"/>
      <c r="V2" s="171"/>
      <c r="W2" s="171"/>
      <c r="X2" s="163"/>
      <c r="Y2" s="172" t="s">
        <v>6</v>
      </c>
      <c r="Z2" s="167" t="s">
        <v>8</v>
      </c>
      <c r="AA2" s="167" t="s">
        <v>7</v>
      </c>
      <c r="AB2" s="163" t="s">
        <v>34</v>
      </c>
      <c r="AD2" s="15"/>
      <c r="AE2" s="15"/>
      <c r="AF2" s="15"/>
    </row>
    <row r="3" spans="2:32" ht="15.75" thickBot="1">
      <c r="B3" s="166"/>
      <c r="C3" s="170"/>
      <c r="D3" s="1" t="s">
        <v>5</v>
      </c>
      <c r="E3" s="2" t="s">
        <v>1</v>
      </c>
      <c r="F3" s="3" t="s">
        <v>2</v>
      </c>
      <c r="G3" s="2" t="s">
        <v>3</v>
      </c>
      <c r="H3" s="13" t="s">
        <v>4</v>
      </c>
      <c r="I3" s="14" t="s">
        <v>36</v>
      </c>
      <c r="J3" s="4" t="s">
        <v>35</v>
      </c>
      <c r="K3" s="2" t="s">
        <v>5</v>
      </c>
      <c r="L3" s="3" t="s">
        <v>1</v>
      </c>
      <c r="M3" s="2" t="s">
        <v>2</v>
      </c>
      <c r="N3" s="3" t="s">
        <v>3</v>
      </c>
      <c r="O3" s="2" t="s">
        <v>4</v>
      </c>
      <c r="P3" s="14" t="s">
        <v>36</v>
      </c>
      <c r="Q3" s="4" t="s">
        <v>35</v>
      </c>
      <c r="R3" s="5" t="s">
        <v>5</v>
      </c>
      <c r="S3" s="3" t="s">
        <v>1</v>
      </c>
      <c r="T3" s="2" t="s">
        <v>2</v>
      </c>
      <c r="U3" s="3" t="s">
        <v>3</v>
      </c>
      <c r="V3" s="2" t="s">
        <v>4</v>
      </c>
      <c r="W3" s="14" t="s">
        <v>36</v>
      </c>
      <c r="X3" s="4" t="s">
        <v>35</v>
      </c>
      <c r="Y3" s="173"/>
      <c r="Z3" s="168"/>
      <c r="AA3" s="168"/>
      <c r="AB3" s="164"/>
      <c r="AD3" s="15"/>
      <c r="AE3" s="15"/>
      <c r="AF3" s="15"/>
    </row>
    <row r="4" spans="2:32">
      <c r="B4" s="7">
        <v>1</v>
      </c>
      <c r="C4" s="8" t="s">
        <v>10</v>
      </c>
      <c r="D4" s="16">
        <f>SUM(E4:G4)</f>
        <v>0</v>
      </c>
      <c r="E4" s="17">
        <v>0</v>
      </c>
      <c r="F4" s="18">
        <v>0</v>
      </c>
      <c r="G4" s="17">
        <v>0</v>
      </c>
      <c r="H4" s="19">
        <v>0</v>
      </c>
      <c r="I4" s="18">
        <f>(E4*2)+(F4*1)+H4</f>
        <v>0</v>
      </c>
      <c r="J4" s="31">
        <f>IF((D4&gt;0), I4/D4, 0)</f>
        <v>0</v>
      </c>
      <c r="K4" s="16">
        <f>SUM(L4:N4)</f>
        <v>9</v>
      </c>
      <c r="L4" s="18">
        <v>1</v>
      </c>
      <c r="M4" s="17">
        <v>0</v>
      </c>
      <c r="N4" s="18">
        <v>8</v>
      </c>
      <c r="O4" s="17">
        <v>0</v>
      </c>
      <c r="P4" s="18">
        <f>(L4*2)+(M4*1)+O4</f>
        <v>2</v>
      </c>
      <c r="Q4" s="31">
        <f>IF((K4&gt;0), P4/K4, 0)</f>
        <v>0.22222222222222221</v>
      </c>
      <c r="R4" s="41">
        <f>SUM(S4:U4)</f>
        <v>10</v>
      </c>
      <c r="S4" s="42">
        <v>5</v>
      </c>
      <c r="T4" s="43">
        <v>1</v>
      </c>
      <c r="U4" s="42">
        <v>4</v>
      </c>
      <c r="V4" s="43">
        <v>0</v>
      </c>
      <c r="W4" s="42">
        <f>(S4*2)+(T4*1)+V4</f>
        <v>11</v>
      </c>
      <c r="X4" s="44">
        <f>IF((R4&gt;0), W4/R4, 0)</f>
        <v>1.1000000000000001</v>
      </c>
      <c r="Y4" s="34">
        <f>SUM(J4,Q4,X4)</f>
        <v>1.3222222222222224</v>
      </c>
      <c r="Z4" s="18">
        <f>IF(D4&gt;0,1,0)+IF(K4&gt;0,1,0)+IF(R4&gt;0,1,0)</f>
        <v>2</v>
      </c>
      <c r="AA4" s="28">
        <f>IF(Z4&gt;0, Y4/Z4, "-")</f>
        <v>0.6611111111111112</v>
      </c>
      <c r="AB4" s="159">
        <v>17</v>
      </c>
      <c r="AD4" s="15"/>
      <c r="AE4" s="15"/>
      <c r="AF4" s="15"/>
    </row>
    <row r="5" spans="2:32">
      <c r="B5" s="12">
        <v>2</v>
      </c>
      <c r="C5" s="6" t="s">
        <v>9</v>
      </c>
      <c r="D5" s="27">
        <f t="shared" ref="D5:D26" si="0">SUM(E5:G5)</f>
        <v>7</v>
      </c>
      <c r="E5" s="20">
        <v>5</v>
      </c>
      <c r="F5" s="21">
        <v>0</v>
      </c>
      <c r="G5" s="20">
        <v>2</v>
      </c>
      <c r="H5" s="22">
        <v>1</v>
      </c>
      <c r="I5" s="21">
        <f t="shared" ref="I5:I26" si="1">(E5*2)+(F5*1)+H5</f>
        <v>11</v>
      </c>
      <c r="J5" s="32">
        <f t="shared" ref="J5:J26" si="2">IF((D5&gt;0), I5/D5, 0)</f>
        <v>1.5714285714285714</v>
      </c>
      <c r="K5" s="27">
        <f t="shared" ref="K5:K26" si="3">SUM(L5:N5)</f>
        <v>11</v>
      </c>
      <c r="L5" s="21">
        <v>4</v>
      </c>
      <c r="M5" s="20">
        <v>3</v>
      </c>
      <c r="N5" s="21">
        <v>4</v>
      </c>
      <c r="O5" s="20">
        <v>1</v>
      </c>
      <c r="P5" s="21">
        <f t="shared" ref="P5:P26" si="4">(L5*2)+(M5*1)+O5</f>
        <v>12</v>
      </c>
      <c r="Q5" s="32">
        <f t="shared" ref="Q5:Q26" si="5">IF((K5&gt;0), P5/K5, 0)</f>
        <v>1.0909090909090908</v>
      </c>
      <c r="R5" s="40">
        <f t="shared" ref="R5:R26" si="6">SUM(S5:U5)</f>
        <v>9</v>
      </c>
      <c r="S5" s="21">
        <v>4</v>
      </c>
      <c r="T5" s="20">
        <v>1</v>
      </c>
      <c r="U5" s="21">
        <v>4</v>
      </c>
      <c r="V5" s="20">
        <v>0</v>
      </c>
      <c r="W5" s="21">
        <f t="shared" ref="W5:W26" si="7">(S5*2)+(T5*1)+V5</f>
        <v>9</v>
      </c>
      <c r="X5" s="32">
        <f t="shared" ref="X5:X26" si="8">IF((R5&gt;0), W5/R5, 0)</f>
        <v>1</v>
      </c>
      <c r="Y5" s="35">
        <f t="shared" ref="Y5:Y26" si="9">SUM(J5,Q5,X5)</f>
        <v>3.662337662337662</v>
      </c>
      <c r="Z5" s="21">
        <f t="shared" ref="Z5:Z26" si="10">IF(D5&gt;0,1,0)+IF(K5&gt;0,1,0)+IF(R5&gt;0,1,0)</f>
        <v>3</v>
      </c>
      <c r="AA5" s="29">
        <f t="shared" ref="AA5:AA26" si="11">IF(Z5&gt;0, Y5/Z5, "-")</f>
        <v>1.2207792207792207</v>
      </c>
      <c r="AB5" s="160">
        <v>8</v>
      </c>
      <c r="AD5" s="15"/>
      <c r="AE5" s="15"/>
      <c r="AF5" s="15"/>
    </row>
    <row r="6" spans="2:32">
      <c r="B6" s="7">
        <v>3</v>
      </c>
      <c r="C6" s="8" t="s">
        <v>12</v>
      </c>
      <c r="D6" s="16">
        <f t="shared" si="0"/>
        <v>0</v>
      </c>
      <c r="E6" s="17">
        <v>0</v>
      </c>
      <c r="F6" s="18">
        <v>0</v>
      </c>
      <c r="G6" s="17">
        <v>0</v>
      </c>
      <c r="H6" s="19">
        <v>0</v>
      </c>
      <c r="I6" s="18">
        <f t="shared" si="1"/>
        <v>0</v>
      </c>
      <c r="J6" s="31">
        <f t="shared" si="2"/>
        <v>0</v>
      </c>
      <c r="K6" s="16">
        <f t="shared" si="3"/>
        <v>9</v>
      </c>
      <c r="L6" s="18">
        <v>0</v>
      </c>
      <c r="M6" s="17">
        <v>1</v>
      </c>
      <c r="N6" s="18">
        <v>8</v>
      </c>
      <c r="O6" s="17">
        <v>0</v>
      </c>
      <c r="P6" s="18">
        <f t="shared" si="4"/>
        <v>1</v>
      </c>
      <c r="Q6" s="31">
        <f t="shared" si="5"/>
        <v>0.1111111111111111</v>
      </c>
      <c r="R6" s="45">
        <f t="shared" si="6"/>
        <v>9</v>
      </c>
      <c r="S6" s="18">
        <v>8</v>
      </c>
      <c r="T6" s="17">
        <v>0</v>
      </c>
      <c r="U6" s="18">
        <v>1</v>
      </c>
      <c r="V6" s="17">
        <v>1</v>
      </c>
      <c r="W6" s="18">
        <f t="shared" si="7"/>
        <v>17</v>
      </c>
      <c r="X6" s="31">
        <f t="shared" si="8"/>
        <v>1.8888888888888888</v>
      </c>
      <c r="Y6" s="34">
        <f t="shared" si="9"/>
        <v>2</v>
      </c>
      <c r="Z6" s="18">
        <f t="shared" si="10"/>
        <v>2</v>
      </c>
      <c r="AA6" s="28">
        <f t="shared" si="11"/>
        <v>1</v>
      </c>
      <c r="AB6" s="159">
        <v>13</v>
      </c>
      <c r="AD6" s="15"/>
      <c r="AE6" s="15"/>
      <c r="AF6" s="15"/>
    </row>
    <row r="7" spans="2:32">
      <c r="B7" s="12">
        <v>4</v>
      </c>
      <c r="C7" s="6" t="s">
        <v>13</v>
      </c>
      <c r="D7" s="27">
        <f t="shared" si="0"/>
        <v>0</v>
      </c>
      <c r="E7" s="20">
        <v>0</v>
      </c>
      <c r="F7" s="21">
        <v>0</v>
      </c>
      <c r="G7" s="20">
        <v>0</v>
      </c>
      <c r="H7" s="22">
        <v>0</v>
      </c>
      <c r="I7" s="21">
        <f t="shared" si="1"/>
        <v>0</v>
      </c>
      <c r="J7" s="32">
        <f t="shared" si="2"/>
        <v>0</v>
      </c>
      <c r="K7" s="27">
        <f t="shared" si="3"/>
        <v>0</v>
      </c>
      <c r="L7" s="21">
        <v>0</v>
      </c>
      <c r="M7" s="20">
        <v>0</v>
      </c>
      <c r="N7" s="21">
        <v>0</v>
      </c>
      <c r="O7" s="20">
        <v>0</v>
      </c>
      <c r="P7" s="21">
        <f t="shared" si="4"/>
        <v>0</v>
      </c>
      <c r="Q7" s="32">
        <f t="shared" si="5"/>
        <v>0</v>
      </c>
      <c r="R7" s="40">
        <f t="shared" si="6"/>
        <v>9</v>
      </c>
      <c r="S7" s="21">
        <v>1</v>
      </c>
      <c r="T7" s="20">
        <v>0</v>
      </c>
      <c r="U7" s="21">
        <v>8</v>
      </c>
      <c r="V7" s="20">
        <v>0</v>
      </c>
      <c r="W7" s="21">
        <f t="shared" si="7"/>
        <v>2</v>
      </c>
      <c r="X7" s="32">
        <f t="shared" si="8"/>
        <v>0.22222222222222221</v>
      </c>
      <c r="Y7" s="35">
        <f t="shared" si="9"/>
        <v>0.22222222222222221</v>
      </c>
      <c r="Z7" s="21">
        <f t="shared" si="10"/>
        <v>1</v>
      </c>
      <c r="AA7" s="29">
        <f t="shared" si="11"/>
        <v>0.22222222222222221</v>
      </c>
      <c r="AB7" s="160">
        <v>21</v>
      </c>
      <c r="AD7" s="15"/>
      <c r="AE7" s="15"/>
      <c r="AF7" s="15"/>
    </row>
    <row r="8" spans="2:32">
      <c r="B8" s="7">
        <v>5</v>
      </c>
      <c r="C8" s="8" t="s">
        <v>14</v>
      </c>
      <c r="D8" s="16">
        <f t="shared" si="0"/>
        <v>6</v>
      </c>
      <c r="E8" s="17">
        <v>2</v>
      </c>
      <c r="F8" s="18">
        <v>1</v>
      </c>
      <c r="G8" s="17">
        <v>3</v>
      </c>
      <c r="H8" s="19">
        <v>0</v>
      </c>
      <c r="I8" s="18">
        <f t="shared" si="1"/>
        <v>5</v>
      </c>
      <c r="J8" s="31">
        <f t="shared" si="2"/>
        <v>0.83333333333333337</v>
      </c>
      <c r="K8" s="16">
        <f t="shared" si="3"/>
        <v>9</v>
      </c>
      <c r="L8" s="18">
        <v>6</v>
      </c>
      <c r="M8" s="17">
        <v>0</v>
      </c>
      <c r="N8" s="18">
        <v>3</v>
      </c>
      <c r="O8" s="17">
        <v>2</v>
      </c>
      <c r="P8" s="18">
        <f t="shared" si="4"/>
        <v>14</v>
      </c>
      <c r="Q8" s="31">
        <f t="shared" si="5"/>
        <v>1.5555555555555556</v>
      </c>
      <c r="R8" s="45">
        <f t="shared" si="6"/>
        <v>10</v>
      </c>
      <c r="S8" s="18">
        <v>5</v>
      </c>
      <c r="T8" s="17">
        <v>0</v>
      </c>
      <c r="U8" s="18">
        <v>5</v>
      </c>
      <c r="V8" s="17">
        <v>0</v>
      </c>
      <c r="W8" s="18">
        <f t="shared" si="7"/>
        <v>10</v>
      </c>
      <c r="X8" s="31">
        <f t="shared" si="8"/>
        <v>1</v>
      </c>
      <c r="Y8" s="34">
        <f t="shared" si="9"/>
        <v>3.3888888888888888</v>
      </c>
      <c r="Z8" s="18">
        <f t="shared" si="10"/>
        <v>3</v>
      </c>
      <c r="AA8" s="28">
        <f t="shared" si="11"/>
        <v>1.1296296296296295</v>
      </c>
      <c r="AB8" s="159">
        <v>9</v>
      </c>
      <c r="AD8" s="15"/>
      <c r="AE8" s="15"/>
      <c r="AF8" s="15"/>
    </row>
    <row r="9" spans="2:32">
      <c r="B9" s="12">
        <v>6</v>
      </c>
      <c r="C9" s="6" t="s">
        <v>15</v>
      </c>
      <c r="D9" s="27">
        <f t="shared" si="0"/>
        <v>0</v>
      </c>
      <c r="E9" s="20">
        <v>0</v>
      </c>
      <c r="F9" s="21">
        <v>0</v>
      </c>
      <c r="G9" s="20">
        <v>0</v>
      </c>
      <c r="H9" s="22">
        <v>0</v>
      </c>
      <c r="I9" s="21">
        <f t="shared" si="1"/>
        <v>0</v>
      </c>
      <c r="J9" s="32">
        <f t="shared" si="2"/>
        <v>0</v>
      </c>
      <c r="K9" s="27">
        <f t="shared" si="3"/>
        <v>0</v>
      </c>
      <c r="L9" s="21">
        <v>0</v>
      </c>
      <c r="M9" s="20">
        <v>0</v>
      </c>
      <c r="N9" s="21">
        <v>0</v>
      </c>
      <c r="O9" s="20">
        <v>0</v>
      </c>
      <c r="P9" s="21">
        <f t="shared" si="4"/>
        <v>0</v>
      </c>
      <c r="Q9" s="32">
        <f t="shared" si="5"/>
        <v>0</v>
      </c>
      <c r="R9" s="40">
        <f t="shared" si="6"/>
        <v>7</v>
      </c>
      <c r="S9" s="21">
        <v>0</v>
      </c>
      <c r="T9" s="20">
        <v>1</v>
      </c>
      <c r="U9" s="21">
        <v>6</v>
      </c>
      <c r="V9" s="20">
        <v>0</v>
      </c>
      <c r="W9" s="21">
        <f t="shared" si="7"/>
        <v>1</v>
      </c>
      <c r="X9" s="32">
        <f t="shared" si="8"/>
        <v>0.14285714285714285</v>
      </c>
      <c r="Y9" s="35">
        <f t="shared" si="9"/>
        <v>0.14285714285714285</v>
      </c>
      <c r="Z9" s="21">
        <f t="shared" si="10"/>
        <v>1</v>
      </c>
      <c r="AA9" s="29">
        <f t="shared" si="11"/>
        <v>0.14285714285714285</v>
      </c>
      <c r="AB9" s="160">
        <v>22</v>
      </c>
      <c r="AD9" s="15"/>
      <c r="AE9" s="15"/>
      <c r="AF9" s="15"/>
    </row>
    <row r="10" spans="2:32">
      <c r="B10" s="7">
        <v>7</v>
      </c>
      <c r="C10" s="8" t="s">
        <v>16</v>
      </c>
      <c r="D10" s="16">
        <f t="shared" si="0"/>
        <v>6</v>
      </c>
      <c r="E10" s="17">
        <v>1</v>
      </c>
      <c r="F10" s="18">
        <v>1</v>
      </c>
      <c r="G10" s="17">
        <v>4</v>
      </c>
      <c r="H10" s="19">
        <v>0</v>
      </c>
      <c r="I10" s="18">
        <f t="shared" si="1"/>
        <v>3</v>
      </c>
      <c r="J10" s="31">
        <f t="shared" si="2"/>
        <v>0.5</v>
      </c>
      <c r="K10" s="16">
        <f t="shared" si="3"/>
        <v>11</v>
      </c>
      <c r="L10" s="18">
        <v>7</v>
      </c>
      <c r="M10" s="17">
        <v>1</v>
      </c>
      <c r="N10" s="18">
        <v>3</v>
      </c>
      <c r="O10" s="17">
        <v>1</v>
      </c>
      <c r="P10" s="18">
        <f t="shared" si="4"/>
        <v>16</v>
      </c>
      <c r="Q10" s="31">
        <f t="shared" si="5"/>
        <v>1.4545454545454546</v>
      </c>
      <c r="R10" s="45">
        <f t="shared" si="6"/>
        <v>10</v>
      </c>
      <c r="S10" s="18">
        <v>4</v>
      </c>
      <c r="T10" s="17">
        <v>1</v>
      </c>
      <c r="U10" s="18">
        <v>5</v>
      </c>
      <c r="V10" s="17">
        <v>1</v>
      </c>
      <c r="W10" s="18">
        <f t="shared" si="7"/>
        <v>10</v>
      </c>
      <c r="X10" s="31">
        <f t="shared" si="8"/>
        <v>1</v>
      </c>
      <c r="Y10" s="34">
        <f t="shared" si="9"/>
        <v>2.9545454545454546</v>
      </c>
      <c r="Z10" s="18">
        <f t="shared" si="10"/>
        <v>3</v>
      </c>
      <c r="AA10" s="28">
        <f t="shared" si="11"/>
        <v>0.98484848484848486</v>
      </c>
      <c r="AB10" s="159">
        <v>14</v>
      </c>
      <c r="AD10" s="15"/>
      <c r="AE10" s="15"/>
      <c r="AF10" s="15"/>
    </row>
    <row r="11" spans="2:32">
      <c r="B11" s="12">
        <v>8</v>
      </c>
      <c r="C11" s="6" t="s">
        <v>17</v>
      </c>
      <c r="D11" s="27">
        <f t="shared" si="0"/>
        <v>0</v>
      </c>
      <c r="E11" s="20">
        <v>0</v>
      </c>
      <c r="F11" s="21">
        <v>0</v>
      </c>
      <c r="G11" s="20">
        <v>0</v>
      </c>
      <c r="H11" s="22">
        <v>0</v>
      </c>
      <c r="I11" s="21">
        <f t="shared" si="1"/>
        <v>0</v>
      </c>
      <c r="J11" s="32">
        <f t="shared" si="2"/>
        <v>0</v>
      </c>
      <c r="K11" s="27">
        <f t="shared" si="3"/>
        <v>11</v>
      </c>
      <c r="L11" s="21">
        <v>4</v>
      </c>
      <c r="M11" s="20">
        <v>1</v>
      </c>
      <c r="N11" s="21">
        <v>6</v>
      </c>
      <c r="O11" s="20">
        <v>0</v>
      </c>
      <c r="P11" s="21">
        <f t="shared" si="4"/>
        <v>9</v>
      </c>
      <c r="Q11" s="32">
        <f t="shared" si="5"/>
        <v>0.81818181818181823</v>
      </c>
      <c r="R11" s="40">
        <f t="shared" si="6"/>
        <v>8</v>
      </c>
      <c r="S11" s="21">
        <v>4</v>
      </c>
      <c r="T11" s="20">
        <v>1</v>
      </c>
      <c r="U11" s="21">
        <v>3</v>
      </c>
      <c r="V11" s="20">
        <v>1</v>
      </c>
      <c r="W11" s="21">
        <f t="shared" si="7"/>
        <v>10</v>
      </c>
      <c r="X11" s="32">
        <f t="shared" si="8"/>
        <v>1.25</v>
      </c>
      <c r="Y11" s="35">
        <f t="shared" si="9"/>
        <v>2.0681818181818183</v>
      </c>
      <c r="Z11" s="21">
        <f t="shared" si="10"/>
        <v>2</v>
      </c>
      <c r="AA11" s="29">
        <f t="shared" si="11"/>
        <v>1.0340909090909092</v>
      </c>
      <c r="AB11" s="160">
        <v>12</v>
      </c>
      <c r="AD11" s="15"/>
      <c r="AE11" s="15"/>
      <c r="AF11" s="15"/>
    </row>
    <row r="12" spans="2:32">
      <c r="B12" s="7">
        <v>9</v>
      </c>
      <c r="C12" s="8" t="s">
        <v>18</v>
      </c>
      <c r="D12" s="16">
        <f t="shared" si="0"/>
        <v>7</v>
      </c>
      <c r="E12" s="17">
        <v>3</v>
      </c>
      <c r="F12" s="18">
        <v>0</v>
      </c>
      <c r="G12" s="17">
        <v>4</v>
      </c>
      <c r="H12" s="19">
        <v>1</v>
      </c>
      <c r="I12" s="18">
        <f t="shared" si="1"/>
        <v>7</v>
      </c>
      <c r="J12" s="31">
        <f t="shared" si="2"/>
        <v>1</v>
      </c>
      <c r="K12" s="16">
        <f t="shared" si="3"/>
        <v>9</v>
      </c>
      <c r="L12" s="18">
        <v>5</v>
      </c>
      <c r="M12" s="17">
        <v>0</v>
      </c>
      <c r="N12" s="18">
        <v>4</v>
      </c>
      <c r="O12" s="17">
        <v>1</v>
      </c>
      <c r="P12" s="18">
        <f t="shared" si="4"/>
        <v>11</v>
      </c>
      <c r="Q12" s="31">
        <f t="shared" si="5"/>
        <v>1.2222222222222223</v>
      </c>
      <c r="R12" s="45">
        <f t="shared" si="6"/>
        <v>8</v>
      </c>
      <c r="S12" s="18">
        <v>2</v>
      </c>
      <c r="T12" s="17">
        <v>0</v>
      </c>
      <c r="U12" s="18">
        <v>6</v>
      </c>
      <c r="V12" s="17">
        <v>0</v>
      </c>
      <c r="W12" s="18">
        <f t="shared" si="7"/>
        <v>4</v>
      </c>
      <c r="X12" s="31">
        <f t="shared" si="8"/>
        <v>0.5</v>
      </c>
      <c r="Y12" s="34">
        <f t="shared" si="9"/>
        <v>2.7222222222222223</v>
      </c>
      <c r="Z12" s="18">
        <f t="shared" si="10"/>
        <v>3</v>
      </c>
      <c r="AA12" s="28">
        <f t="shared" si="11"/>
        <v>0.90740740740740744</v>
      </c>
      <c r="AB12" s="159">
        <v>15</v>
      </c>
      <c r="AD12" s="15"/>
      <c r="AE12" s="15"/>
      <c r="AF12" s="15"/>
    </row>
    <row r="13" spans="2:32">
      <c r="B13" s="12">
        <v>10</v>
      </c>
      <c r="C13" s="6" t="s">
        <v>19</v>
      </c>
      <c r="D13" s="27">
        <f t="shared" si="0"/>
        <v>9</v>
      </c>
      <c r="E13" s="20">
        <v>6</v>
      </c>
      <c r="F13" s="21">
        <v>0</v>
      </c>
      <c r="G13" s="20">
        <v>3</v>
      </c>
      <c r="H13" s="22">
        <v>4</v>
      </c>
      <c r="I13" s="21">
        <f t="shared" si="1"/>
        <v>16</v>
      </c>
      <c r="J13" s="32">
        <f t="shared" si="2"/>
        <v>1.7777777777777777</v>
      </c>
      <c r="K13" s="27">
        <f t="shared" si="3"/>
        <v>9</v>
      </c>
      <c r="L13" s="21">
        <v>4</v>
      </c>
      <c r="M13" s="20">
        <v>0</v>
      </c>
      <c r="N13" s="21">
        <v>5</v>
      </c>
      <c r="O13" s="20">
        <v>0</v>
      </c>
      <c r="P13" s="21">
        <f t="shared" si="4"/>
        <v>8</v>
      </c>
      <c r="Q13" s="32">
        <f t="shared" si="5"/>
        <v>0.88888888888888884</v>
      </c>
      <c r="R13" s="40">
        <f t="shared" si="6"/>
        <v>10</v>
      </c>
      <c r="S13" s="21">
        <v>6</v>
      </c>
      <c r="T13" s="20">
        <v>0</v>
      </c>
      <c r="U13" s="21">
        <v>4</v>
      </c>
      <c r="V13" s="20">
        <v>2</v>
      </c>
      <c r="W13" s="21">
        <f t="shared" si="7"/>
        <v>14</v>
      </c>
      <c r="X13" s="32">
        <f t="shared" si="8"/>
        <v>1.4</v>
      </c>
      <c r="Y13" s="35">
        <f t="shared" si="9"/>
        <v>4.0666666666666664</v>
      </c>
      <c r="Z13" s="21">
        <f t="shared" si="10"/>
        <v>3</v>
      </c>
      <c r="AA13" s="29">
        <f t="shared" si="11"/>
        <v>1.3555555555555554</v>
      </c>
      <c r="AB13" s="160">
        <v>6</v>
      </c>
      <c r="AD13" s="15"/>
      <c r="AE13" s="15"/>
      <c r="AF13" s="15"/>
    </row>
    <row r="14" spans="2:32">
      <c r="B14" s="7">
        <v>11</v>
      </c>
      <c r="C14" s="8" t="s">
        <v>20</v>
      </c>
      <c r="D14" s="16">
        <f t="shared" si="0"/>
        <v>6</v>
      </c>
      <c r="E14" s="17">
        <v>0</v>
      </c>
      <c r="F14" s="18">
        <v>0</v>
      </c>
      <c r="G14" s="17">
        <v>6</v>
      </c>
      <c r="H14" s="19">
        <v>0</v>
      </c>
      <c r="I14" s="18">
        <f t="shared" si="1"/>
        <v>0</v>
      </c>
      <c r="J14" s="31">
        <f t="shared" si="2"/>
        <v>0</v>
      </c>
      <c r="K14" s="16">
        <f t="shared" si="3"/>
        <v>9</v>
      </c>
      <c r="L14" s="18">
        <v>0</v>
      </c>
      <c r="M14" s="17">
        <v>0</v>
      </c>
      <c r="N14" s="18">
        <v>9</v>
      </c>
      <c r="O14" s="17">
        <v>0</v>
      </c>
      <c r="P14" s="18">
        <f t="shared" si="4"/>
        <v>0</v>
      </c>
      <c r="Q14" s="31">
        <f t="shared" si="5"/>
        <v>0</v>
      </c>
      <c r="R14" s="45">
        <f t="shared" si="6"/>
        <v>9</v>
      </c>
      <c r="S14" s="18">
        <v>5</v>
      </c>
      <c r="T14" s="17">
        <v>0</v>
      </c>
      <c r="U14" s="18">
        <v>4</v>
      </c>
      <c r="V14" s="17">
        <v>0</v>
      </c>
      <c r="W14" s="18">
        <f t="shared" si="7"/>
        <v>10</v>
      </c>
      <c r="X14" s="31">
        <f t="shared" si="8"/>
        <v>1.1111111111111112</v>
      </c>
      <c r="Y14" s="34">
        <f t="shared" si="9"/>
        <v>1.1111111111111112</v>
      </c>
      <c r="Z14" s="18">
        <f t="shared" si="10"/>
        <v>3</v>
      </c>
      <c r="AA14" s="28">
        <f t="shared" si="11"/>
        <v>0.37037037037037041</v>
      </c>
      <c r="AB14" s="159">
        <v>19</v>
      </c>
      <c r="AD14" s="15"/>
      <c r="AE14" s="15"/>
      <c r="AF14" s="15"/>
    </row>
    <row r="15" spans="2:32">
      <c r="B15" s="12">
        <v>12</v>
      </c>
      <c r="C15" s="6" t="s">
        <v>21</v>
      </c>
      <c r="D15" s="27">
        <f t="shared" si="0"/>
        <v>9</v>
      </c>
      <c r="E15" s="20">
        <v>3</v>
      </c>
      <c r="F15" s="21">
        <v>3</v>
      </c>
      <c r="G15" s="20">
        <v>3</v>
      </c>
      <c r="H15" s="22">
        <v>2</v>
      </c>
      <c r="I15" s="21">
        <f t="shared" si="1"/>
        <v>11</v>
      </c>
      <c r="J15" s="32">
        <f t="shared" si="2"/>
        <v>1.2222222222222223</v>
      </c>
      <c r="K15" s="27">
        <f t="shared" si="3"/>
        <v>11</v>
      </c>
      <c r="L15" s="21">
        <v>5</v>
      </c>
      <c r="M15" s="20">
        <v>3</v>
      </c>
      <c r="N15" s="21">
        <v>3</v>
      </c>
      <c r="O15" s="20">
        <v>0</v>
      </c>
      <c r="P15" s="21">
        <f t="shared" si="4"/>
        <v>13</v>
      </c>
      <c r="Q15" s="32">
        <f t="shared" si="5"/>
        <v>1.1818181818181819</v>
      </c>
      <c r="R15" s="40">
        <f t="shared" si="6"/>
        <v>9</v>
      </c>
      <c r="S15" s="21">
        <v>3</v>
      </c>
      <c r="T15" s="20">
        <v>1</v>
      </c>
      <c r="U15" s="21">
        <v>5</v>
      </c>
      <c r="V15" s="20">
        <v>0</v>
      </c>
      <c r="W15" s="21">
        <f t="shared" si="7"/>
        <v>7</v>
      </c>
      <c r="X15" s="32">
        <f t="shared" si="8"/>
        <v>0.77777777777777779</v>
      </c>
      <c r="Y15" s="35">
        <f t="shared" si="9"/>
        <v>3.1818181818181817</v>
      </c>
      <c r="Z15" s="21">
        <f t="shared" si="10"/>
        <v>3</v>
      </c>
      <c r="AA15" s="29">
        <f t="shared" si="11"/>
        <v>1.0606060606060606</v>
      </c>
      <c r="AB15" s="160">
        <v>11</v>
      </c>
      <c r="AD15" s="15"/>
      <c r="AE15" s="15"/>
      <c r="AF15" s="15"/>
    </row>
    <row r="16" spans="2:32">
      <c r="B16" s="7">
        <v>13</v>
      </c>
      <c r="C16" s="8" t="s">
        <v>22</v>
      </c>
      <c r="D16" s="16">
        <f t="shared" si="0"/>
        <v>0</v>
      </c>
      <c r="E16" s="17">
        <v>0</v>
      </c>
      <c r="F16" s="18">
        <v>0</v>
      </c>
      <c r="G16" s="17">
        <v>0</v>
      </c>
      <c r="H16" s="19">
        <v>0</v>
      </c>
      <c r="I16" s="18">
        <f t="shared" si="1"/>
        <v>0</v>
      </c>
      <c r="J16" s="31">
        <f t="shared" si="2"/>
        <v>0</v>
      </c>
      <c r="K16" s="16">
        <f t="shared" si="3"/>
        <v>0</v>
      </c>
      <c r="L16" s="18">
        <v>0</v>
      </c>
      <c r="M16" s="17">
        <v>0</v>
      </c>
      <c r="N16" s="18">
        <v>0</v>
      </c>
      <c r="O16" s="17">
        <v>0</v>
      </c>
      <c r="P16" s="18">
        <f t="shared" si="4"/>
        <v>0</v>
      </c>
      <c r="Q16" s="31">
        <f t="shared" si="5"/>
        <v>0</v>
      </c>
      <c r="R16" s="45">
        <f t="shared" si="6"/>
        <v>9</v>
      </c>
      <c r="S16" s="18">
        <v>4</v>
      </c>
      <c r="T16" s="17">
        <v>0</v>
      </c>
      <c r="U16" s="18">
        <v>5</v>
      </c>
      <c r="V16" s="17">
        <v>0</v>
      </c>
      <c r="W16" s="18">
        <f t="shared" si="7"/>
        <v>8</v>
      </c>
      <c r="X16" s="31">
        <f t="shared" si="8"/>
        <v>0.88888888888888884</v>
      </c>
      <c r="Y16" s="34">
        <f t="shared" si="9"/>
        <v>0.88888888888888884</v>
      </c>
      <c r="Z16" s="18">
        <f t="shared" si="10"/>
        <v>1</v>
      </c>
      <c r="AA16" s="28">
        <f t="shared" si="11"/>
        <v>0.88888888888888884</v>
      </c>
      <c r="AB16" s="159">
        <v>16</v>
      </c>
      <c r="AD16" s="15"/>
      <c r="AE16" s="15"/>
      <c r="AF16" s="15"/>
    </row>
    <row r="17" spans="2:32">
      <c r="B17" s="12">
        <v>14</v>
      </c>
      <c r="C17" s="6" t="s">
        <v>31</v>
      </c>
      <c r="D17" s="27">
        <f t="shared" si="0"/>
        <v>6</v>
      </c>
      <c r="E17" s="20">
        <v>2</v>
      </c>
      <c r="F17" s="21">
        <v>0</v>
      </c>
      <c r="G17" s="20">
        <v>4</v>
      </c>
      <c r="H17" s="22">
        <v>0</v>
      </c>
      <c r="I17" s="21">
        <f t="shared" si="1"/>
        <v>4</v>
      </c>
      <c r="J17" s="32">
        <f t="shared" si="2"/>
        <v>0.66666666666666663</v>
      </c>
      <c r="K17" s="27">
        <f t="shared" si="3"/>
        <v>9</v>
      </c>
      <c r="L17" s="21">
        <v>5</v>
      </c>
      <c r="M17" s="20">
        <v>3</v>
      </c>
      <c r="N17" s="21">
        <v>1</v>
      </c>
      <c r="O17" s="20">
        <v>4</v>
      </c>
      <c r="P17" s="21">
        <f t="shared" si="4"/>
        <v>17</v>
      </c>
      <c r="Q17" s="32">
        <f t="shared" si="5"/>
        <v>1.8888888888888888</v>
      </c>
      <c r="R17" s="40">
        <f t="shared" si="6"/>
        <v>8</v>
      </c>
      <c r="S17" s="21">
        <v>8</v>
      </c>
      <c r="T17" s="20">
        <v>0</v>
      </c>
      <c r="U17" s="21">
        <v>0</v>
      </c>
      <c r="V17" s="20">
        <v>5</v>
      </c>
      <c r="W17" s="21">
        <f t="shared" si="7"/>
        <v>21</v>
      </c>
      <c r="X17" s="32">
        <f t="shared" si="8"/>
        <v>2.625</v>
      </c>
      <c r="Y17" s="35">
        <f t="shared" si="9"/>
        <v>5.1805555555555554</v>
      </c>
      <c r="Z17" s="21">
        <f t="shared" si="10"/>
        <v>3</v>
      </c>
      <c r="AA17" s="29">
        <f t="shared" si="11"/>
        <v>1.7268518518518519</v>
      </c>
      <c r="AB17" s="160">
        <v>2</v>
      </c>
      <c r="AD17" s="15"/>
      <c r="AE17" s="15"/>
      <c r="AF17" s="15"/>
    </row>
    <row r="18" spans="2:32">
      <c r="B18" s="7">
        <v>15</v>
      </c>
      <c r="C18" s="8" t="s">
        <v>23</v>
      </c>
      <c r="D18" s="16">
        <f t="shared" si="0"/>
        <v>0</v>
      </c>
      <c r="E18" s="17">
        <v>0</v>
      </c>
      <c r="F18" s="18">
        <v>0</v>
      </c>
      <c r="G18" s="17">
        <v>0</v>
      </c>
      <c r="H18" s="19">
        <v>0</v>
      </c>
      <c r="I18" s="18">
        <f t="shared" si="1"/>
        <v>0</v>
      </c>
      <c r="J18" s="31">
        <f t="shared" si="2"/>
        <v>0</v>
      </c>
      <c r="K18" s="16">
        <f t="shared" si="3"/>
        <v>11</v>
      </c>
      <c r="L18" s="18">
        <v>7</v>
      </c>
      <c r="M18" s="17">
        <v>1</v>
      </c>
      <c r="N18" s="18">
        <v>3</v>
      </c>
      <c r="O18" s="17">
        <v>3</v>
      </c>
      <c r="P18" s="18">
        <f t="shared" si="4"/>
        <v>18</v>
      </c>
      <c r="Q18" s="31">
        <f t="shared" si="5"/>
        <v>1.6363636363636365</v>
      </c>
      <c r="R18" s="45">
        <f t="shared" si="6"/>
        <v>9</v>
      </c>
      <c r="S18" s="18">
        <v>7</v>
      </c>
      <c r="T18" s="17">
        <v>0</v>
      </c>
      <c r="U18" s="18">
        <v>2</v>
      </c>
      <c r="V18" s="17">
        <v>1</v>
      </c>
      <c r="W18" s="18">
        <f t="shared" si="7"/>
        <v>15</v>
      </c>
      <c r="X18" s="31">
        <f t="shared" si="8"/>
        <v>1.6666666666666667</v>
      </c>
      <c r="Y18" s="34">
        <f t="shared" si="9"/>
        <v>3.3030303030303032</v>
      </c>
      <c r="Z18" s="18">
        <f t="shared" si="10"/>
        <v>2</v>
      </c>
      <c r="AA18" s="28">
        <f t="shared" si="11"/>
        <v>1.6515151515151516</v>
      </c>
      <c r="AB18" s="159">
        <v>4</v>
      </c>
      <c r="AD18" s="15"/>
      <c r="AE18" s="15"/>
      <c r="AF18" s="15"/>
    </row>
    <row r="19" spans="2:32">
      <c r="B19" s="12">
        <v>16</v>
      </c>
      <c r="C19" s="6" t="s">
        <v>24</v>
      </c>
      <c r="D19" s="27">
        <f t="shared" si="0"/>
        <v>9</v>
      </c>
      <c r="E19" s="20">
        <v>7</v>
      </c>
      <c r="F19" s="21">
        <v>2</v>
      </c>
      <c r="G19" s="20">
        <v>0</v>
      </c>
      <c r="H19" s="22">
        <v>5</v>
      </c>
      <c r="I19" s="21">
        <f t="shared" si="1"/>
        <v>21</v>
      </c>
      <c r="J19" s="32">
        <f t="shared" si="2"/>
        <v>2.3333333333333335</v>
      </c>
      <c r="K19" s="27">
        <f t="shared" si="3"/>
        <v>11</v>
      </c>
      <c r="L19" s="21">
        <v>7</v>
      </c>
      <c r="M19" s="20">
        <v>2</v>
      </c>
      <c r="N19" s="21">
        <v>2</v>
      </c>
      <c r="O19" s="20">
        <v>1</v>
      </c>
      <c r="P19" s="21">
        <f t="shared" si="4"/>
        <v>17</v>
      </c>
      <c r="Q19" s="32">
        <f t="shared" si="5"/>
        <v>1.5454545454545454</v>
      </c>
      <c r="R19" s="40">
        <f t="shared" si="6"/>
        <v>9</v>
      </c>
      <c r="S19" s="21">
        <v>5</v>
      </c>
      <c r="T19" s="20">
        <v>1</v>
      </c>
      <c r="U19" s="21">
        <v>3</v>
      </c>
      <c r="V19" s="20">
        <v>4</v>
      </c>
      <c r="W19" s="21">
        <f t="shared" si="7"/>
        <v>15</v>
      </c>
      <c r="X19" s="32">
        <f t="shared" si="8"/>
        <v>1.6666666666666667</v>
      </c>
      <c r="Y19" s="35">
        <f t="shared" si="9"/>
        <v>5.5454545454545459</v>
      </c>
      <c r="Z19" s="21">
        <f t="shared" si="10"/>
        <v>3</v>
      </c>
      <c r="AA19" s="29">
        <f t="shared" si="11"/>
        <v>1.8484848484848486</v>
      </c>
      <c r="AB19" s="160">
        <v>1</v>
      </c>
      <c r="AD19" s="15"/>
      <c r="AE19" s="15"/>
      <c r="AF19" s="15"/>
    </row>
    <row r="20" spans="2:32">
      <c r="B20" s="7">
        <v>17</v>
      </c>
      <c r="C20" s="8" t="s">
        <v>25</v>
      </c>
      <c r="D20" s="16">
        <f t="shared" si="0"/>
        <v>0</v>
      </c>
      <c r="E20" s="17">
        <v>0</v>
      </c>
      <c r="F20" s="18">
        <v>0</v>
      </c>
      <c r="G20" s="17">
        <v>0</v>
      </c>
      <c r="H20" s="19">
        <v>0</v>
      </c>
      <c r="I20" s="18">
        <f t="shared" si="1"/>
        <v>0</v>
      </c>
      <c r="J20" s="31">
        <f t="shared" si="2"/>
        <v>0</v>
      </c>
      <c r="K20" s="16">
        <f t="shared" si="3"/>
        <v>0</v>
      </c>
      <c r="L20" s="18">
        <v>0</v>
      </c>
      <c r="M20" s="17">
        <v>0</v>
      </c>
      <c r="N20" s="18">
        <v>0</v>
      </c>
      <c r="O20" s="17">
        <v>0</v>
      </c>
      <c r="P20" s="18">
        <f t="shared" si="4"/>
        <v>0</v>
      </c>
      <c r="Q20" s="31">
        <f t="shared" si="5"/>
        <v>0</v>
      </c>
      <c r="R20" s="45">
        <f t="shared" si="6"/>
        <v>9</v>
      </c>
      <c r="S20" s="18">
        <v>2</v>
      </c>
      <c r="T20" s="17">
        <v>0</v>
      </c>
      <c r="U20" s="18">
        <v>7</v>
      </c>
      <c r="V20" s="17">
        <v>0</v>
      </c>
      <c r="W20" s="18">
        <f t="shared" si="7"/>
        <v>4</v>
      </c>
      <c r="X20" s="31">
        <f t="shared" si="8"/>
        <v>0.44444444444444442</v>
      </c>
      <c r="Y20" s="34">
        <f t="shared" si="9"/>
        <v>0.44444444444444442</v>
      </c>
      <c r="Z20" s="18">
        <f t="shared" si="10"/>
        <v>1</v>
      </c>
      <c r="AA20" s="28">
        <f t="shared" si="11"/>
        <v>0.44444444444444442</v>
      </c>
      <c r="AB20" s="159">
        <v>18</v>
      </c>
      <c r="AD20" s="15"/>
      <c r="AE20" s="15"/>
      <c r="AF20" s="15"/>
    </row>
    <row r="21" spans="2:32">
      <c r="B21" s="12">
        <v>18</v>
      </c>
      <c r="C21" s="6" t="s">
        <v>26</v>
      </c>
      <c r="D21" s="27">
        <f t="shared" si="0"/>
        <v>6</v>
      </c>
      <c r="E21" s="20">
        <v>0</v>
      </c>
      <c r="F21" s="21">
        <v>1</v>
      </c>
      <c r="G21" s="20">
        <v>5</v>
      </c>
      <c r="H21" s="22">
        <v>0</v>
      </c>
      <c r="I21" s="21">
        <f t="shared" si="1"/>
        <v>1</v>
      </c>
      <c r="J21" s="32">
        <f t="shared" si="2"/>
        <v>0.16666666666666666</v>
      </c>
      <c r="K21" s="27">
        <f t="shared" si="3"/>
        <v>9</v>
      </c>
      <c r="L21" s="21">
        <v>2</v>
      </c>
      <c r="M21" s="20">
        <v>0</v>
      </c>
      <c r="N21" s="21">
        <v>7</v>
      </c>
      <c r="O21" s="20">
        <v>0</v>
      </c>
      <c r="P21" s="21">
        <f t="shared" si="4"/>
        <v>4</v>
      </c>
      <c r="Q21" s="32">
        <f t="shared" si="5"/>
        <v>0.44444444444444442</v>
      </c>
      <c r="R21" s="40">
        <f t="shared" si="6"/>
        <v>8</v>
      </c>
      <c r="S21" s="21">
        <v>0</v>
      </c>
      <c r="T21" s="20">
        <v>0</v>
      </c>
      <c r="U21" s="21">
        <v>8</v>
      </c>
      <c r="V21" s="20">
        <v>-2</v>
      </c>
      <c r="W21" s="21">
        <f t="shared" si="7"/>
        <v>-2</v>
      </c>
      <c r="X21" s="32">
        <f t="shared" si="8"/>
        <v>-0.25</v>
      </c>
      <c r="Y21" s="35">
        <f t="shared" si="9"/>
        <v>0.36111111111111105</v>
      </c>
      <c r="Z21" s="21">
        <f t="shared" si="10"/>
        <v>3</v>
      </c>
      <c r="AA21" s="29">
        <f t="shared" si="11"/>
        <v>0.12037037037037035</v>
      </c>
      <c r="AB21" s="160">
        <v>23</v>
      </c>
      <c r="AD21" s="15"/>
      <c r="AE21" s="15"/>
      <c r="AF21" s="15"/>
    </row>
    <row r="22" spans="2:32">
      <c r="B22" s="7">
        <v>19</v>
      </c>
      <c r="C22" s="8" t="s">
        <v>27</v>
      </c>
      <c r="D22" s="16">
        <f t="shared" si="0"/>
        <v>9</v>
      </c>
      <c r="E22" s="17">
        <v>5</v>
      </c>
      <c r="F22" s="18">
        <v>1</v>
      </c>
      <c r="G22" s="17">
        <v>3</v>
      </c>
      <c r="H22" s="19">
        <v>3</v>
      </c>
      <c r="I22" s="18">
        <f t="shared" si="1"/>
        <v>14</v>
      </c>
      <c r="J22" s="31">
        <f t="shared" si="2"/>
        <v>1.5555555555555556</v>
      </c>
      <c r="K22" s="16">
        <f t="shared" si="3"/>
        <v>9</v>
      </c>
      <c r="L22" s="18">
        <v>5</v>
      </c>
      <c r="M22" s="17">
        <v>1</v>
      </c>
      <c r="N22" s="18">
        <v>3</v>
      </c>
      <c r="O22" s="17">
        <v>1</v>
      </c>
      <c r="P22" s="18">
        <f t="shared" si="4"/>
        <v>12</v>
      </c>
      <c r="Q22" s="31">
        <f t="shared" si="5"/>
        <v>1.3333333333333333</v>
      </c>
      <c r="R22" s="45">
        <f t="shared" si="6"/>
        <v>9</v>
      </c>
      <c r="S22" s="18">
        <v>7</v>
      </c>
      <c r="T22" s="17">
        <v>0</v>
      </c>
      <c r="U22" s="18">
        <v>2</v>
      </c>
      <c r="V22" s="17">
        <v>1</v>
      </c>
      <c r="W22" s="18">
        <f t="shared" si="7"/>
        <v>15</v>
      </c>
      <c r="X22" s="31">
        <f t="shared" si="8"/>
        <v>1.6666666666666667</v>
      </c>
      <c r="Y22" s="34">
        <f t="shared" si="9"/>
        <v>4.5555555555555554</v>
      </c>
      <c r="Z22" s="18">
        <f t="shared" si="10"/>
        <v>3</v>
      </c>
      <c r="AA22" s="28">
        <f t="shared" si="11"/>
        <v>1.5185185185185184</v>
      </c>
      <c r="AB22" s="159">
        <v>5</v>
      </c>
      <c r="AD22" s="15"/>
      <c r="AE22" s="15"/>
      <c r="AF22" s="15"/>
    </row>
    <row r="23" spans="2:32">
      <c r="B23" s="12">
        <v>20</v>
      </c>
      <c r="C23" s="6" t="s">
        <v>28</v>
      </c>
      <c r="D23" s="27">
        <f t="shared" si="0"/>
        <v>7</v>
      </c>
      <c r="E23" s="20">
        <v>4</v>
      </c>
      <c r="F23" s="21">
        <v>0</v>
      </c>
      <c r="G23" s="20">
        <v>3</v>
      </c>
      <c r="H23" s="22">
        <v>1</v>
      </c>
      <c r="I23" s="21">
        <f t="shared" si="1"/>
        <v>9</v>
      </c>
      <c r="J23" s="32">
        <f t="shared" si="2"/>
        <v>1.2857142857142858</v>
      </c>
      <c r="K23" s="27">
        <f t="shared" si="3"/>
        <v>11</v>
      </c>
      <c r="L23" s="21">
        <v>5</v>
      </c>
      <c r="M23" s="20">
        <v>0</v>
      </c>
      <c r="N23" s="21">
        <v>6</v>
      </c>
      <c r="O23" s="20">
        <v>0</v>
      </c>
      <c r="P23" s="21">
        <f t="shared" si="4"/>
        <v>10</v>
      </c>
      <c r="Q23" s="32">
        <f t="shared" si="5"/>
        <v>0.90909090909090906</v>
      </c>
      <c r="R23" s="40">
        <f t="shared" si="6"/>
        <v>0</v>
      </c>
      <c r="S23" s="21">
        <v>0</v>
      </c>
      <c r="T23" s="20">
        <v>0</v>
      </c>
      <c r="U23" s="21">
        <v>0</v>
      </c>
      <c r="V23" s="20">
        <v>0</v>
      </c>
      <c r="W23" s="21">
        <f t="shared" si="7"/>
        <v>0</v>
      </c>
      <c r="X23" s="32">
        <f t="shared" si="8"/>
        <v>0</v>
      </c>
      <c r="Y23" s="35">
        <f t="shared" si="9"/>
        <v>2.1948051948051948</v>
      </c>
      <c r="Z23" s="21">
        <f t="shared" si="10"/>
        <v>2</v>
      </c>
      <c r="AA23" s="29">
        <f t="shared" si="11"/>
        <v>1.0974025974025974</v>
      </c>
      <c r="AB23" s="160">
        <v>10</v>
      </c>
      <c r="AD23" s="15"/>
      <c r="AE23" s="15"/>
      <c r="AF23" s="15"/>
    </row>
    <row r="24" spans="2:32">
      <c r="B24" s="9">
        <v>21</v>
      </c>
      <c r="C24" s="8" t="s">
        <v>29</v>
      </c>
      <c r="D24" s="16">
        <f t="shared" si="0"/>
        <v>0</v>
      </c>
      <c r="E24" s="17">
        <v>0</v>
      </c>
      <c r="F24" s="18">
        <v>0</v>
      </c>
      <c r="G24" s="17">
        <v>0</v>
      </c>
      <c r="H24" s="19">
        <v>0</v>
      </c>
      <c r="I24" s="18">
        <f t="shared" si="1"/>
        <v>0</v>
      </c>
      <c r="J24" s="31">
        <f t="shared" si="2"/>
        <v>0</v>
      </c>
      <c r="K24" s="16">
        <f t="shared" si="3"/>
        <v>0</v>
      </c>
      <c r="L24" s="18">
        <v>0</v>
      </c>
      <c r="M24" s="17">
        <v>0</v>
      </c>
      <c r="N24" s="18">
        <v>0</v>
      </c>
      <c r="O24" s="17">
        <v>0</v>
      </c>
      <c r="P24" s="18">
        <f t="shared" si="4"/>
        <v>0</v>
      </c>
      <c r="Q24" s="31">
        <f t="shared" si="5"/>
        <v>0</v>
      </c>
      <c r="R24" s="45">
        <f t="shared" si="6"/>
        <v>9</v>
      </c>
      <c r="S24" s="18">
        <v>1</v>
      </c>
      <c r="T24" s="17">
        <v>1</v>
      </c>
      <c r="U24" s="18">
        <v>7</v>
      </c>
      <c r="V24" s="17">
        <v>0</v>
      </c>
      <c r="W24" s="18">
        <f t="shared" si="7"/>
        <v>3</v>
      </c>
      <c r="X24" s="31">
        <f t="shared" si="8"/>
        <v>0.33333333333333331</v>
      </c>
      <c r="Y24" s="34">
        <f t="shared" si="9"/>
        <v>0.33333333333333331</v>
      </c>
      <c r="Z24" s="18">
        <f t="shared" si="10"/>
        <v>1</v>
      </c>
      <c r="AA24" s="28">
        <f t="shared" si="11"/>
        <v>0.33333333333333331</v>
      </c>
      <c r="AB24" s="159">
        <v>20</v>
      </c>
      <c r="AD24" s="15"/>
      <c r="AE24" s="15"/>
      <c r="AF24" s="15"/>
    </row>
    <row r="25" spans="2:32">
      <c r="B25" s="12">
        <v>22</v>
      </c>
      <c r="C25" s="6" t="s">
        <v>30</v>
      </c>
      <c r="D25" s="27">
        <f t="shared" si="0"/>
        <v>7</v>
      </c>
      <c r="E25" s="20">
        <v>4</v>
      </c>
      <c r="F25" s="21">
        <v>1</v>
      </c>
      <c r="G25" s="20">
        <v>2</v>
      </c>
      <c r="H25" s="22">
        <v>1</v>
      </c>
      <c r="I25" s="21">
        <f t="shared" si="1"/>
        <v>10</v>
      </c>
      <c r="J25" s="32">
        <f t="shared" si="2"/>
        <v>1.4285714285714286</v>
      </c>
      <c r="K25" s="27">
        <f t="shared" si="3"/>
        <v>9</v>
      </c>
      <c r="L25" s="21">
        <v>4</v>
      </c>
      <c r="M25" s="20">
        <v>1</v>
      </c>
      <c r="N25" s="21">
        <v>4</v>
      </c>
      <c r="O25" s="20">
        <v>0</v>
      </c>
      <c r="P25" s="21">
        <f t="shared" si="4"/>
        <v>9</v>
      </c>
      <c r="Q25" s="32">
        <f t="shared" si="5"/>
        <v>1</v>
      </c>
      <c r="R25" s="40">
        <f t="shared" si="6"/>
        <v>9</v>
      </c>
      <c r="S25" s="21">
        <v>6</v>
      </c>
      <c r="T25" s="20">
        <v>0</v>
      </c>
      <c r="U25" s="21">
        <v>3</v>
      </c>
      <c r="V25" s="20">
        <v>1</v>
      </c>
      <c r="W25" s="21">
        <f t="shared" si="7"/>
        <v>13</v>
      </c>
      <c r="X25" s="32">
        <f t="shared" si="8"/>
        <v>1.4444444444444444</v>
      </c>
      <c r="Y25" s="35">
        <f t="shared" si="9"/>
        <v>3.8730158730158735</v>
      </c>
      <c r="Z25" s="21">
        <f t="shared" si="10"/>
        <v>3</v>
      </c>
      <c r="AA25" s="29">
        <f t="shared" si="11"/>
        <v>1.2910052910052912</v>
      </c>
      <c r="AB25" s="160">
        <v>7</v>
      </c>
      <c r="AD25" s="15"/>
      <c r="AE25" s="15"/>
      <c r="AF25" s="15"/>
    </row>
    <row r="26" spans="2:32" ht="15.75" thickBot="1">
      <c r="B26" s="10">
        <v>23</v>
      </c>
      <c r="C26" s="11" t="s">
        <v>32</v>
      </c>
      <c r="D26" s="26">
        <f t="shared" si="0"/>
        <v>6</v>
      </c>
      <c r="E26" s="23">
        <v>2</v>
      </c>
      <c r="F26" s="24">
        <v>2</v>
      </c>
      <c r="G26" s="23">
        <v>2</v>
      </c>
      <c r="H26" s="25">
        <v>0</v>
      </c>
      <c r="I26" s="24">
        <f t="shared" si="1"/>
        <v>6</v>
      </c>
      <c r="J26" s="33">
        <f t="shared" si="2"/>
        <v>1</v>
      </c>
      <c r="K26" s="26">
        <f t="shared" si="3"/>
        <v>11</v>
      </c>
      <c r="L26" s="24">
        <v>8</v>
      </c>
      <c r="M26" s="23">
        <v>3</v>
      </c>
      <c r="N26" s="24">
        <v>0</v>
      </c>
      <c r="O26" s="23">
        <v>5</v>
      </c>
      <c r="P26" s="24">
        <f t="shared" si="4"/>
        <v>24</v>
      </c>
      <c r="Q26" s="33">
        <f t="shared" si="5"/>
        <v>2.1818181818181817</v>
      </c>
      <c r="R26" s="46">
        <f t="shared" si="6"/>
        <v>9</v>
      </c>
      <c r="S26" s="24">
        <v>7</v>
      </c>
      <c r="T26" s="23">
        <v>0</v>
      </c>
      <c r="U26" s="24">
        <v>2</v>
      </c>
      <c r="V26" s="23">
        <v>3</v>
      </c>
      <c r="W26" s="24">
        <f t="shared" si="7"/>
        <v>17</v>
      </c>
      <c r="X26" s="33">
        <f t="shared" si="8"/>
        <v>1.8888888888888888</v>
      </c>
      <c r="Y26" s="36">
        <f t="shared" si="9"/>
        <v>5.0707070707070709</v>
      </c>
      <c r="Z26" s="24">
        <f t="shared" si="10"/>
        <v>3</v>
      </c>
      <c r="AA26" s="30">
        <f t="shared" si="11"/>
        <v>1.6902356902356903</v>
      </c>
      <c r="AB26" s="161">
        <v>3</v>
      </c>
      <c r="AD26" s="15"/>
      <c r="AE26" s="15"/>
      <c r="AF26" s="15"/>
    </row>
  </sheetData>
  <mergeCells count="9">
    <mergeCell ref="AB2:AB3"/>
    <mergeCell ref="B2:B3"/>
    <mergeCell ref="Z2:Z3"/>
    <mergeCell ref="C2:C3"/>
    <mergeCell ref="D2:J2"/>
    <mergeCell ref="K2:Q2"/>
    <mergeCell ref="R2:X2"/>
    <mergeCell ref="Y2:Y3"/>
    <mergeCell ref="AA2:AA3"/>
  </mergeCells>
  <pageMargins left="0.7" right="0.7" top="0.75" bottom="0.75" header="0.3" footer="0.3"/>
  <pageSetup paperSize="9" orientation="landscape" horizontalDpi="1200" verticalDpi="1200" r:id="rId1"/>
  <ignoredErrors>
    <ignoredError sqref="R2" numberStoredAsText="1"/>
    <ignoredError sqref="D4:D5 D6:D26 K4:K26 R4:R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2:R25"/>
  <sheetViews>
    <sheetView workbookViewId="0"/>
  </sheetViews>
  <sheetFormatPr defaultRowHeight="15"/>
  <cols>
    <col min="2" max="2" width="4.7109375" customWidth="1"/>
    <col min="3" max="3" width="20.7109375" customWidth="1"/>
    <col min="4" max="4" width="7.140625" customWidth="1"/>
    <col min="5" max="6" width="6.7109375" customWidth="1"/>
    <col min="7" max="8" width="8.7109375" customWidth="1"/>
    <col min="9" max="9" width="10" customWidth="1"/>
    <col min="10" max="14" width="7.7109375" customWidth="1"/>
  </cols>
  <sheetData>
    <row r="2" spans="2:18" ht="15.75" thickBot="1">
      <c r="B2" s="56" t="s">
        <v>11</v>
      </c>
      <c r="C2" s="49" t="s">
        <v>0</v>
      </c>
      <c r="D2" s="47" t="s">
        <v>38</v>
      </c>
      <c r="E2" s="47" t="s">
        <v>39</v>
      </c>
      <c r="F2" s="47" t="s">
        <v>33</v>
      </c>
      <c r="G2" s="50" t="s">
        <v>40</v>
      </c>
      <c r="H2" s="48" t="s">
        <v>41</v>
      </c>
      <c r="I2" s="77" t="s">
        <v>42</v>
      </c>
      <c r="J2" s="76" t="s">
        <v>77</v>
      </c>
      <c r="K2" s="47" t="s">
        <v>75</v>
      </c>
      <c r="L2" s="50" t="s">
        <v>76</v>
      </c>
      <c r="M2" s="78" t="s">
        <v>73</v>
      </c>
      <c r="N2" s="75" t="s">
        <v>74</v>
      </c>
      <c r="P2" s="15"/>
      <c r="Q2" s="15"/>
      <c r="R2" s="15"/>
    </row>
    <row r="3" spans="2:18">
      <c r="B3" s="101" t="s">
        <v>43</v>
      </c>
      <c r="C3" s="58" t="s">
        <v>24</v>
      </c>
      <c r="D3" s="79">
        <v>2.3330000000000002</v>
      </c>
      <c r="E3" s="79">
        <v>1.5449999999999999</v>
      </c>
      <c r="F3" s="80">
        <v>1.667</v>
      </c>
      <c r="G3" s="81">
        <v>5.5449999999999999</v>
      </c>
      <c r="H3" s="69">
        <v>3</v>
      </c>
      <c r="I3" s="82">
        <v>1.8480000000000001</v>
      </c>
      <c r="J3" s="83">
        <v>1.9390000000000001</v>
      </c>
      <c r="K3" s="79">
        <f t="shared" ref="K3:K17" si="0">I3-J3</f>
        <v>-9.099999999999997E-2</v>
      </c>
      <c r="L3" s="84">
        <v>1</v>
      </c>
      <c r="M3" s="95">
        <f t="shared" ref="M3:M25" si="1">L3-B3</f>
        <v>0</v>
      </c>
      <c r="N3" s="38">
        <v>1</v>
      </c>
      <c r="P3" s="15"/>
      <c r="Q3" s="15"/>
      <c r="R3" s="15"/>
    </row>
    <row r="4" spans="2:18">
      <c r="B4" s="102" t="s">
        <v>44</v>
      </c>
      <c r="C4" s="63" t="s">
        <v>31</v>
      </c>
      <c r="D4" s="85">
        <v>0.66700000000000004</v>
      </c>
      <c r="E4" s="85">
        <v>1.889</v>
      </c>
      <c r="F4" s="85">
        <v>2.625</v>
      </c>
      <c r="G4" s="86">
        <v>5.181</v>
      </c>
      <c r="H4" s="65">
        <v>3</v>
      </c>
      <c r="I4" s="87">
        <v>1.7270000000000001</v>
      </c>
      <c r="J4" s="88">
        <v>1.278</v>
      </c>
      <c r="K4" s="85">
        <f t="shared" si="0"/>
        <v>0.44900000000000007</v>
      </c>
      <c r="L4" s="89">
        <v>7</v>
      </c>
      <c r="M4" s="93" t="s">
        <v>79</v>
      </c>
      <c r="N4" s="97"/>
      <c r="P4" s="15"/>
      <c r="Q4" s="15"/>
      <c r="R4" s="15"/>
    </row>
    <row r="5" spans="2:18">
      <c r="B5" s="101" t="s">
        <v>45</v>
      </c>
      <c r="C5" s="58" t="s">
        <v>32</v>
      </c>
      <c r="D5" s="79">
        <v>1</v>
      </c>
      <c r="E5" s="79">
        <v>2.1819999999999999</v>
      </c>
      <c r="F5" s="79">
        <v>1.889</v>
      </c>
      <c r="G5" s="81">
        <v>5.0709999999999997</v>
      </c>
      <c r="H5" s="69">
        <v>3</v>
      </c>
      <c r="I5" s="82">
        <v>1.69</v>
      </c>
      <c r="J5" s="83">
        <v>1.591</v>
      </c>
      <c r="K5" s="79">
        <f t="shared" si="0"/>
        <v>9.8999999999999977E-2</v>
      </c>
      <c r="L5" s="84">
        <v>3</v>
      </c>
      <c r="M5" s="95">
        <f t="shared" si="1"/>
        <v>0</v>
      </c>
      <c r="N5" s="38"/>
      <c r="P5" s="15"/>
      <c r="Q5" s="15"/>
      <c r="R5" s="15"/>
    </row>
    <row r="6" spans="2:18">
      <c r="B6" s="102" t="s">
        <v>46</v>
      </c>
      <c r="C6" s="63" t="s">
        <v>23</v>
      </c>
      <c r="D6" s="85">
        <v>0</v>
      </c>
      <c r="E6" s="85">
        <v>1.6359999999999999</v>
      </c>
      <c r="F6" s="85">
        <v>1.667</v>
      </c>
      <c r="G6" s="86">
        <v>3.3029999999999999</v>
      </c>
      <c r="H6" s="65">
        <v>2</v>
      </c>
      <c r="I6" s="87">
        <v>1.6519999999999999</v>
      </c>
      <c r="J6" s="88">
        <v>1.6359999999999999</v>
      </c>
      <c r="K6" s="85">
        <f t="shared" si="0"/>
        <v>1.6000000000000014E-2</v>
      </c>
      <c r="L6" s="89">
        <v>2</v>
      </c>
      <c r="M6" s="92">
        <f t="shared" si="1"/>
        <v>-2</v>
      </c>
      <c r="N6" s="97"/>
      <c r="P6" s="15"/>
      <c r="Q6" s="15"/>
      <c r="R6" s="15"/>
    </row>
    <row r="7" spans="2:18">
      <c r="B7" s="101" t="s">
        <v>47</v>
      </c>
      <c r="C7" s="58" t="s">
        <v>27</v>
      </c>
      <c r="D7" s="79">
        <v>1.556</v>
      </c>
      <c r="E7" s="79">
        <v>1.333</v>
      </c>
      <c r="F7" s="79">
        <v>1.667</v>
      </c>
      <c r="G7" s="81">
        <v>4.556</v>
      </c>
      <c r="H7" s="69">
        <v>3</v>
      </c>
      <c r="I7" s="82">
        <v>1.5189999999999999</v>
      </c>
      <c r="J7" s="83">
        <v>1.4450000000000001</v>
      </c>
      <c r="K7" s="79">
        <f t="shared" si="0"/>
        <v>7.3999999999999844E-2</v>
      </c>
      <c r="L7" s="84">
        <v>4</v>
      </c>
      <c r="M7" s="91">
        <f t="shared" si="1"/>
        <v>-1</v>
      </c>
      <c r="N7" s="38"/>
      <c r="P7" s="15"/>
      <c r="Q7" s="15"/>
      <c r="R7" s="15"/>
    </row>
    <row r="8" spans="2:18" ht="15.75" thickBot="1">
      <c r="B8" s="109" t="s">
        <v>48</v>
      </c>
      <c r="C8" s="110" t="s">
        <v>19</v>
      </c>
      <c r="D8" s="111">
        <v>1.778</v>
      </c>
      <c r="E8" s="111">
        <v>0.88900000000000001</v>
      </c>
      <c r="F8" s="111">
        <v>1.4</v>
      </c>
      <c r="G8" s="112">
        <v>4.0670000000000002</v>
      </c>
      <c r="H8" s="113">
        <v>3</v>
      </c>
      <c r="I8" s="114">
        <v>1.3560000000000001</v>
      </c>
      <c r="J8" s="115">
        <v>1.3340000000000001</v>
      </c>
      <c r="K8" s="111">
        <f t="shared" si="0"/>
        <v>2.200000000000002E-2</v>
      </c>
      <c r="L8" s="116">
        <v>5</v>
      </c>
      <c r="M8" s="117">
        <f t="shared" si="1"/>
        <v>-1</v>
      </c>
      <c r="N8" s="118"/>
      <c r="P8" s="15"/>
      <c r="Q8" s="15"/>
      <c r="R8" s="15"/>
    </row>
    <row r="9" spans="2:18">
      <c r="B9" s="119" t="s">
        <v>49</v>
      </c>
      <c r="C9" s="120" t="s">
        <v>30</v>
      </c>
      <c r="D9" s="121">
        <v>1.429</v>
      </c>
      <c r="E9" s="121">
        <v>1</v>
      </c>
      <c r="F9" s="121">
        <v>1.444</v>
      </c>
      <c r="G9" s="122">
        <v>3.8730000000000002</v>
      </c>
      <c r="H9" s="123">
        <v>3</v>
      </c>
      <c r="I9" s="124">
        <v>1.2909999999999999</v>
      </c>
      <c r="J9" s="125">
        <v>1.2150000000000001</v>
      </c>
      <c r="K9" s="121">
        <f t="shared" si="0"/>
        <v>7.5999999999999845E-2</v>
      </c>
      <c r="L9" s="126">
        <v>8</v>
      </c>
      <c r="M9" s="127" t="s">
        <v>69</v>
      </c>
      <c r="N9" s="128">
        <v>2</v>
      </c>
      <c r="P9" s="15"/>
      <c r="Q9" s="15"/>
      <c r="R9" s="15"/>
    </row>
    <row r="10" spans="2:18">
      <c r="B10" s="104" t="s">
        <v>50</v>
      </c>
      <c r="C10" s="63" t="s">
        <v>9</v>
      </c>
      <c r="D10" s="85">
        <v>1.571</v>
      </c>
      <c r="E10" s="85">
        <v>1.091</v>
      </c>
      <c r="F10" s="85">
        <v>1</v>
      </c>
      <c r="G10" s="86">
        <v>3.6619999999999999</v>
      </c>
      <c r="H10" s="65">
        <v>3</v>
      </c>
      <c r="I10" s="87">
        <v>1.2210000000000001</v>
      </c>
      <c r="J10" s="88">
        <v>1.331</v>
      </c>
      <c r="K10" s="85">
        <f t="shared" si="0"/>
        <v>-0.10999999999999988</v>
      </c>
      <c r="L10" s="89">
        <v>6</v>
      </c>
      <c r="M10" s="92">
        <f t="shared" si="1"/>
        <v>-2</v>
      </c>
      <c r="N10" s="96"/>
      <c r="P10" s="15"/>
      <c r="Q10" s="15"/>
      <c r="R10" s="15"/>
    </row>
    <row r="11" spans="2:18">
      <c r="B11" s="103" t="s">
        <v>51</v>
      </c>
      <c r="C11" s="58" t="s">
        <v>14</v>
      </c>
      <c r="D11" s="79">
        <v>0.83299999999999996</v>
      </c>
      <c r="E11" s="79">
        <v>1.556</v>
      </c>
      <c r="F11" s="79">
        <v>1</v>
      </c>
      <c r="G11" s="81">
        <v>3.3889999999999998</v>
      </c>
      <c r="H11" s="69">
        <v>3</v>
      </c>
      <c r="I11" s="82">
        <v>1.1299999999999999</v>
      </c>
      <c r="J11" s="83">
        <v>1.1950000000000001</v>
      </c>
      <c r="K11" s="79">
        <f t="shared" si="0"/>
        <v>-6.5000000000000169E-2</v>
      </c>
      <c r="L11" s="84">
        <v>10</v>
      </c>
      <c r="M11" s="94" t="s">
        <v>69</v>
      </c>
      <c r="N11" s="39"/>
      <c r="P11" s="15"/>
      <c r="Q11" s="15"/>
      <c r="R11" s="15"/>
    </row>
    <row r="12" spans="2:18">
      <c r="B12" s="104" t="s">
        <v>39</v>
      </c>
      <c r="C12" s="63" t="s">
        <v>28</v>
      </c>
      <c r="D12" s="85">
        <v>1.286</v>
      </c>
      <c r="E12" s="85">
        <v>0.90900000000000003</v>
      </c>
      <c r="F12" s="85">
        <v>0</v>
      </c>
      <c r="G12" s="86">
        <v>2.1949999999999998</v>
      </c>
      <c r="H12" s="65">
        <v>2</v>
      </c>
      <c r="I12" s="87">
        <v>1.097</v>
      </c>
      <c r="J12" s="88">
        <v>1.097</v>
      </c>
      <c r="K12" s="85">
        <f t="shared" si="0"/>
        <v>0</v>
      </c>
      <c r="L12" s="89">
        <v>12</v>
      </c>
      <c r="M12" s="93" t="s">
        <v>68</v>
      </c>
      <c r="N12" s="96"/>
      <c r="P12" s="15"/>
      <c r="Q12" s="15"/>
      <c r="R12" s="15"/>
    </row>
    <row r="13" spans="2:18">
      <c r="B13" s="103" t="s">
        <v>52</v>
      </c>
      <c r="C13" s="58" t="s">
        <v>21</v>
      </c>
      <c r="D13" s="79">
        <v>1.222</v>
      </c>
      <c r="E13" s="79">
        <v>1.1819999999999999</v>
      </c>
      <c r="F13" s="79">
        <v>0.77800000000000002</v>
      </c>
      <c r="G13" s="81">
        <v>3.1819999999999999</v>
      </c>
      <c r="H13" s="69">
        <v>3</v>
      </c>
      <c r="I13" s="82">
        <v>1.0609999999999999</v>
      </c>
      <c r="J13" s="83">
        <v>1.202</v>
      </c>
      <c r="K13" s="79">
        <f t="shared" si="0"/>
        <v>-0.14100000000000001</v>
      </c>
      <c r="L13" s="84">
        <v>9</v>
      </c>
      <c r="M13" s="91">
        <f t="shared" si="1"/>
        <v>-2</v>
      </c>
      <c r="N13" s="39"/>
      <c r="P13" s="15"/>
      <c r="Q13" s="15"/>
      <c r="R13" s="15"/>
    </row>
    <row r="14" spans="2:18" ht="15.75" thickBot="1">
      <c r="B14" s="129" t="s">
        <v>53</v>
      </c>
      <c r="C14" s="130" t="s">
        <v>17</v>
      </c>
      <c r="D14" s="131">
        <v>0</v>
      </c>
      <c r="E14" s="131">
        <v>0.81799999999999995</v>
      </c>
      <c r="F14" s="131">
        <v>1.25</v>
      </c>
      <c r="G14" s="132">
        <v>2.0680000000000001</v>
      </c>
      <c r="H14" s="133">
        <v>2</v>
      </c>
      <c r="I14" s="134">
        <v>1.034</v>
      </c>
      <c r="J14" s="135">
        <v>0.81799999999999995</v>
      </c>
      <c r="K14" s="131">
        <f t="shared" si="0"/>
        <v>0.21600000000000008</v>
      </c>
      <c r="L14" s="136">
        <v>14</v>
      </c>
      <c r="M14" s="137" t="s">
        <v>68</v>
      </c>
      <c r="N14" s="138"/>
      <c r="P14" s="15"/>
      <c r="Q14" s="15"/>
      <c r="R14" s="15"/>
    </row>
    <row r="15" spans="2:18">
      <c r="B15" s="105" t="s">
        <v>54</v>
      </c>
      <c r="C15" s="58" t="s">
        <v>12</v>
      </c>
      <c r="D15" s="79">
        <v>0</v>
      </c>
      <c r="E15" s="79">
        <v>0.111</v>
      </c>
      <c r="F15" s="79">
        <v>1.889</v>
      </c>
      <c r="G15" s="81">
        <v>2</v>
      </c>
      <c r="H15" s="69">
        <v>2</v>
      </c>
      <c r="I15" s="82">
        <v>1</v>
      </c>
      <c r="J15" s="83">
        <v>0.111</v>
      </c>
      <c r="K15" s="79">
        <f t="shared" si="0"/>
        <v>0.88900000000000001</v>
      </c>
      <c r="L15" s="84">
        <v>17</v>
      </c>
      <c r="M15" s="94" t="s">
        <v>71</v>
      </c>
      <c r="N15" s="37">
        <v>3</v>
      </c>
      <c r="P15" s="15"/>
      <c r="Q15" s="15"/>
      <c r="R15" s="15"/>
    </row>
    <row r="16" spans="2:18">
      <c r="B16" s="106" t="s">
        <v>55</v>
      </c>
      <c r="C16" s="63" t="s">
        <v>16</v>
      </c>
      <c r="D16" s="85">
        <v>0.5</v>
      </c>
      <c r="E16" s="85">
        <v>1.4550000000000001</v>
      </c>
      <c r="F16" s="85">
        <v>1</v>
      </c>
      <c r="G16" s="86">
        <v>2.9550000000000001</v>
      </c>
      <c r="H16" s="65">
        <v>3</v>
      </c>
      <c r="I16" s="87">
        <v>0.98499999999999999</v>
      </c>
      <c r="J16" s="88">
        <v>0.97799999999999998</v>
      </c>
      <c r="K16" s="85">
        <f t="shared" si="0"/>
        <v>7.0000000000000062E-3</v>
      </c>
      <c r="L16" s="89">
        <v>13</v>
      </c>
      <c r="M16" s="92">
        <f t="shared" si="1"/>
        <v>-1</v>
      </c>
      <c r="N16" s="98"/>
      <c r="P16" s="15"/>
      <c r="Q16" s="15"/>
      <c r="R16" s="15"/>
    </row>
    <row r="17" spans="2:18">
      <c r="B17" s="105" t="s">
        <v>56</v>
      </c>
      <c r="C17" s="58" t="s">
        <v>18</v>
      </c>
      <c r="D17" s="79">
        <v>1</v>
      </c>
      <c r="E17" s="79">
        <v>1.222</v>
      </c>
      <c r="F17" s="79">
        <v>0.5</v>
      </c>
      <c r="G17" s="81">
        <v>2.722</v>
      </c>
      <c r="H17" s="69">
        <v>3</v>
      </c>
      <c r="I17" s="82">
        <v>0.90700000000000003</v>
      </c>
      <c r="J17" s="83">
        <v>1.111</v>
      </c>
      <c r="K17" s="79">
        <f t="shared" si="0"/>
        <v>-0.20399999999999996</v>
      </c>
      <c r="L17" s="84">
        <v>11</v>
      </c>
      <c r="M17" s="91">
        <f t="shared" si="1"/>
        <v>-4</v>
      </c>
      <c r="N17" s="37"/>
      <c r="P17" s="15"/>
      <c r="Q17" s="15"/>
      <c r="R17" s="15"/>
    </row>
    <row r="18" spans="2:18">
      <c r="B18" s="106" t="s">
        <v>57</v>
      </c>
      <c r="C18" s="63" t="s">
        <v>22</v>
      </c>
      <c r="D18" s="85">
        <v>0</v>
      </c>
      <c r="E18" s="85">
        <v>0</v>
      </c>
      <c r="F18" s="85">
        <v>0.88900000000000001</v>
      </c>
      <c r="G18" s="86">
        <v>0.88900000000000001</v>
      </c>
      <c r="H18" s="65">
        <v>1</v>
      </c>
      <c r="I18" s="87">
        <v>0.88900000000000001</v>
      </c>
      <c r="J18" s="88" t="s">
        <v>37</v>
      </c>
      <c r="K18" s="85" t="s">
        <v>37</v>
      </c>
      <c r="L18" s="89">
        <v>19</v>
      </c>
      <c r="M18" s="93" t="s">
        <v>70</v>
      </c>
      <c r="N18" s="98"/>
      <c r="P18" s="15"/>
      <c r="Q18" s="15"/>
      <c r="R18" s="15"/>
    </row>
    <row r="19" spans="2:18" ht="15.75" thickBot="1">
      <c r="B19" s="105" t="s">
        <v>58</v>
      </c>
      <c r="C19" s="58" t="s">
        <v>10</v>
      </c>
      <c r="D19" s="79">
        <v>0</v>
      </c>
      <c r="E19" s="79">
        <v>0.222</v>
      </c>
      <c r="F19" s="79">
        <v>1.1000000000000001</v>
      </c>
      <c r="G19" s="81">
        <v>1.3220000000000001</v>
      </c>
      <c r="H19" s="69">
        <v>2</v>
      </c>
      <c r="I19" s="82">
        <v>0.66100000000000003</v>
      </c>
      <c r="J19" s="83">
        <v>0.222</v>
      </c>
      <c r="K19" s="79">
        <f>I19-J19</f>
        <v>0.43900000000000006</v>
      </c>
      <c r="L19" s="84">
        <v>16</v>
      </c>
      <c r="M19" s="91">
        <f t="shared" si="1"/>
        <v>-1</v>
      </c>
      <c r="N19" s="37"/>
      <c r="P19" s="15"/>
      <c r="Q19" s="15"/>
      <c r="R19" s="15"/>
    </row>
    <row r="20" spans="2:18">
      <c r="B20" s="139" t="s">
        <v>59</v>
      </c>
      <c r="C20" s="140" t="s">
        <v>25</v>
      </c>
      <c r="D20" s="141">
        <v>0</v>
      </c>
      <c r="E20" s="141">
        <v>0</v>
      </c>
      <c r="F20" s="141">
        <v>0.44400000000000001</v>
      </c>
      <c r="G20" s="142">
        <v>0.44400000000000001</v>
      </c>
      <c r="H20" s="143">
        <v>1</v>
      </c>
      <c r="I20" s="144">
        <v>0.44400000000000001</v>
      </c>
      <c r="J20" s="145" t="s">
        <v>37</v>
      </c>
      <c r="K20" s="141" t="s">
        <v>37</v>
      </c>
      <c r="L20" s="146">
        <v>19</v>
      </c>
      <c r="M20" s="147" t="s">
        <v>69</v>
      </c>
      <c r="N20" s="148">
        <v>4</v>
      </c>
      <c r="P20" s="15"/>
      <c r="Q20" s="15"/>
      <c r="R20" s="15"/>
    </row>
    <row r="21" spans="2:18">
      <c r="B21" s="108" t="s">
        <v>60</v>
      </c>
      <c r="C21" s="58" t="s">
        <v>20</v>
      </c>
      <c r="D21" s="79">
        <v>0</v>
      </c>
      <c r="E21" s="79">
        <v>0</v>
      </c>
      <c r="F21" s="79">
        <v>1.111</v>
      </c>
      <c r="G21" s="81">
        <v>1.111</v>
      </c>
      <c r="H21" s="69">
        <v>3</v>
      </c>
      <c r="I21" s="82">
        <v>0.37</v>
      </c>
      <c r="J21" s="83">
        <v>0</v>
      </c>
      <c r="K21" s="79">
        <f>I21-J21</f>
        <v>0.37</v>
      </c>
      <c r="L21" s="84">
        <v>18</v>
      </c>
      <c r="M21" s="91">
        <f t="shared" si="1"/>
        <v>-1</v>
      </c>
      <c r="N21" s="100"/>
      <c r="P21" s="15"/>
      <c r="Q21" s="15"/>
      <c r="R21" s="15"/>
    </row>
    <row r="22" spans="2:18">
      <c r="B22" s="107" t="s">
        <v>61</v>
      </c>
      <c r="C22" s="63" t="s">
        <v>29</v>
      </c>
      <c r="D22" s="85">
        <v>0</v>
      </c>
      <c r="E22" s="85">
        <v>0</v>
      </c>
      <c r="F22" s="85">
        <v>0.33300000000000002</v>
      </c>
      <c r="G22" s="86">
        <v>0.33300000000000002</v>
      </c>
      <c r="H22" s="65">
        <v>1</v>
      </c>
      <c r="I22" s="87">
        <v>0.33300000000000002</v>
      </c>
      <c r="J22" s="88" t="s">
        <v>37</v>
      </c>
      <c r="K22" s="85" t="s">
        <v>37</v>
      </c>
      <c r="L22" s="89">
        <v>19</v>
      </c>
      <c r="M22" s="92">
        <f t="shared" si="1"/>
        <v>-1</v>
      </c>
      <c r="N22" s="99"/>
      <c r="P22" s="15"/>
      <c r="Q22" s="15"/>
      <c r="R22" s="15"/>
    </row>
    <row r="23" spans="2:18">
      <c r="B23" s="107" t="s">
        <v>62</v>
      </c>
      <c r="C23" s="58" t="s">
        <v>13</v>
      </c>
      <c r="D23" s="79">
        <v>0</v>
      </c>
      <c r="E23" s="79">
        <v>0</v>
      </c>
      <c r="F23" s="79">
        <v>0.222</v>
      </c>
      <c r="G23" s="81">
        <v>0.222</v>
      </c>
      <c r="H23" s="69">
        <v>1</v>
      </c>
      <c r="I23" s="82">
        <v>0.222</v>
      </c>
      <c r="J23" s="83" t="s">
        <v>37</v>
      </c>
      <c r="K23" s="79" t="s">
        <v>37</v>
      </c>
      <c r="L23" s="84">
        <v>19</v>
      </c>
      <c r="M23" s="91">
        <f t="shared" si="1"/>
        <v>-2</v>
      </c>
      <c r="N23" s="100"/>
      <c r="P23" s="15"/>
      <c r="Q23" s="15"/>
      <c r="R23" s="15"/>
    </row>
    <row r="24" spans="2:18" ht="15.75" thickBot="1">
      <c r="B24" s="149" t="s">
        <v>63</v>
      </c>
      <c r="C24" s="130" t="s">
        <v>15</v>
      </c>
      <c r="D24" s="131">
        <v>0</v>
      </c>
      <c r="E24" s="131">
        <v>0</v>
      </c>
      <c r="F24" s="131">
        <v>0.14299999999999999</v>
      </c>
      <c r="G24" s="132">
        <v>0.14299999999999999</v>
      </c>
      <c r="H24" s="133">
        <v>1</v>
      </c>
      <c r="I24" s="134">
        <v>0.14299999999999999</v>
      </c>
      <c r="J24" s="135" t="s">
        <v>37</v>
      </c>
      <c r="K24" s="131" t="s">
        <v>37</v>
      </c>
      <c r="L24" s="136">
        <v>19</v>
      </c>
      <c r="M24" s="150">
        <f t="shared" si="1"/>
        <v>-3</v>
      </c>
      <c r="N24" s="151"/>
      <c r="P24" s="15"/>
      <c r="Q24" s="15"/>
      <c r="R24" s="15"/>
    </row>
    <row r="25" spans="2:18">
      <c r="B25" s="90" t="s">
        <v>78</v>
      </c>
      <c r="C25" s="58" t="s">
        <v>26</v>
      </c>
      <c r="D25" s="79">
        <v>0.16700000000000001</v>
      </c>
      <c r="E25" s="79">
        <v>0.44400000000000001</v>
      </c>
      <c r="F25" s="79">
        <v>-0.25</v>
      </c>
      <c r="G25" s="81">
        <v>0.36099999999999999</v>
      </c>
      <c r="H25" s="69">
        <v>3</v>
      </c>
      <c r="I25" s="82">
        <v>0.12</v>
      </c>
      <c r="J25" s="83">
        <v>0.36199999999999999</v>
      </c>
      <c r="K25" s="79">
        <f>I25-J25</f>
        <v>-0.24199999999999999</v>
      </c>
      <c r="L25" s="84">
        <v>15</v>
      </c>
      <c r="M25" s="91">
        <f t="shared" si="1"/>
        <v>-8</v>
      </c>
      <c r="N25" s="70" t="s">
        <v>37</v>
      </c>
      <c r="P25" s="15"/>
      <c r="Q25" s="15"/>
      <c r="R25" s="15"/>
    </row>
  </sheetData>
  <conditionalFormatting sqref="M3:M25">
    <cfRule type="cellIs" dxfId="54" priority="4" operator="greaterThan">
      <formula>0</formula>
    </cfRule>
    <cfRule type="cellIs" dxfId="53" priority="3" operator="lessThan">
      <formula>0</formula>
    </cfRule>
  </conditionalFormatting>
  <conditionalFormatting sqref="K3:K25">
    <cfRule type="cellIs" dxfId="52" priority="2" operator="greaterThan">
      <formula>0</formula>
    </cfRule>
    <cfRule type="cellIs" dxfId="51" priority="1" operator="lessThan">
      <formula>0</formula>
    </cfRule>
  </conditionalFormatting>
  <pageMargins left="0.7" right="0.7" top="0.75" bottom="0.75" header="0.3" footer="0.3"/>
  <ignoredErrors>
    <ignoredError sqref="B3:B25 M5:M8 M19 M16:M17 M13 M10" numberStoredAsText="1"/>
    <ignoredError sqref="K18:K24" calculatedColumn="1"/>
    <ignoredError sqref="M4 M9 M11:M12 M14:M15 M18 M20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R24"/>
  <sheetViews>
    <sheetView workbookViewId="0"/>
  </sheetViews>
  <sheetFormatPr defaultRowHeight="15"/>
  <cols>
    <col min="1" max="1" width="7.5703125" customWidth="1"/>
    <col min="2" max="4" width="6.7109375" customWidth="1"/>
    <col min="5" max="5" width="20.7109375" customWidth="1"/>
    <col min="6" max="11" width="4.7109375" customWidth="1"/>
    <col min="12" max="14" width="8.7109375" customWidth="1"/>
  </cols>
  <sheetData>
    <row r="1" spans="2:18" ht="15.75" thickBot="1"/>
    <row r="2" spans="2:18" ht="15.75" thickBot="1">
      <c r="B2" s="56" t="s">
        <v>11</v>
      </c>
      <c r="C2" s="56" t="s">
        <v>72</v>
      </c>
      <c r="D2" s="56" t="s">
        <v>67</v>
      </c>
      <c r="E2" s="49" t="s">
        <v>0</v>
      </c>
      <c r="F2" s="51" t="s">
        <v>5</v>
      </c>
      <c r="G2" s="52" t="s">
        <v>1</v>
      </c>
      <c r="H2" s="53" t="s">
        <v>2</v>
      </c>
      <c r="I2" s="52" t="s">
        <v>3</v>
      </c>
      <c r="J2" s="53" t="s">
        <v>4</v>
      </c>
      <c r="K2" s="54" t="s">
        <v>36</v>
      </c>
      <c r="L2" s="55" t="s">
        <v>35</v>
      </c>
      <c r="M2" s="158" t="s">
        <v>39</v>
      </c>
      <c r="N2" s="152" t="s">
        <v>73</v>
      </c>
      <c r="P2" s="15"/>
      <c r="Q2" s="15"/>
      <c r="R2" s="15"/>
    </row>
    <row r="3" spans="2:18">
      <c r="B3" s="57">
        <v>1</v>
      </c>
      <c r="C3" s="57" t="s">
        <v>43</v>
      </c>
      <c r="D3" s="73" t="s">
        <v>37</v>
      </c>
      <c r="E3" s="58" t="s">
        <v>31</v>
      </c>
      <c r="F3" s="59">
        <f t="shared" ref="F3:F24" si="0">SUM(G3:I3)</f>
        <v>8</v>
      </c>
      <c r="G3" s="60">
        <v>8</v>
      </c>
      <c r="H3" s="61">
        <v>0</v>
      </c>
      <c r="I3" s="60">
        <v>0</v>
      </c>
      <c r="J3" s="61">
        <v>5</v>
      </c>
      <c r="K3" s="60">
        <f t="shared" ref="K3:K24" si="1">(G3*2)+(H3*1)+J3</f>
        <v>21</v>
      </c>
      <c r="L3" s="80">
        <f t="shared" ref="L3:L24" si="2">IF((F3&gt;0), K3/F3, 0)</f>
        <v>2.625</v>
      </c>
      <c r="M3" s="83">
        <v>1.889</v>
      </c>
      <c r="N3" s="71">
        <f t="shared" ref="N3:N24" si="3">L3-M3</f>
        <v>0.73599999999999999</v>
      </c>
      <c r="P3" s="15"/>
      <c r="Q3" s="15"/>
      <c r="R3" s="15"/>
    </row>
    <row r="4" spans="2:18">
      <c r="B4" s="62" t="s">
        <v>64</v>
      </c>
      <c r="C4" s="62" t="s">
        <v>47</v>
      </c>
      <c r="D4" s="74">
        <v>-3</v>
      </c>
      <c r="E4" s="63" t="s">
        <v>12</v>
      </c>
      <c r="F4" s="64">
        <f t="shared" si="0"/>
        <v>9</v>
      </c>
      <c r="G4" s="65">
        <v>8</v>
      </c>
      <c r="H4" s="66">
        <v>0</v>
      </c>
      <c r="I4" s="65">
        <v>1</v>
      </c>
      <c r="J4" s="66">
        <v>1</v>
      </c>
      <c r="K4" s="65">
        <f t="shared" si="1"/>
        <v>17</v>
      </c>
      <c r="L4" s="153">
        <f t="shared" si="2"/>
        <v>1.8888888888888888</v>
      </c>
      <c r="M4" s="88">
        <v>0.111</v>
      </c>
      <c r="N4" s="67">
        <f t="shared" si="3"/>
        <v>1.7778888888888889</v>
      </c>
      <c r="P4" s="15"/>
      <c r="Q4" s="15"/>
      <c r="R4" s="15"/>
    </row>
    <row r="5" spans="2:18">
      <c r="B5" s="57" t="s">
        <v>64</v>
      </c>
      <c r="C5" s="57" t="s">
        <v>45</v>
      </c>
      <c r="D5" s="73">
        <v>-1</v>
      </c>
      <c r="E5" s="58" t="s">
        <v>32</v>
      </c>
      <c r="F5" s="68">
        <f t="shared" si="0"/>
        <v>9</v>
      </c>
      <c r="G5" s="69">
        <v>7</v>
      </c>
      <c r="H5" s="70">
        <v>0</v>
      </c>
      <c r="I5" s="69">
        <v>2</v>
      </c>
      <c r="J5" s="70">
        <v>3</v>
      </c>
      <c r="K5" s="69">
        <f t="shared" si="1"/>
        <v>17</v>
      </c>
      <c r="L5" s="79">
        <f t="shared" si="2"/>
        <v>1.8888888888888888</v>
      </c>
      <c r="M5" s="83">
        <v>2.1819999999999999</v>
      </c>
      <c r="N5" s="71">
        <f t="shared" si="3"/>
        <v>-0.2931111111111111</v>
      </c>
      <c r="P5" s="15"/>
      <c r="Q5" s="15"/>
      <c r="R5" s="15"/>
    </row>
    <row r="6" spans="2:18">
      <c r="B6" s="62" t="s">
        <v>65</v>
      </c>
      <c r="C6" s="62" t="s">
        <v>51</v>
      </c>
      <c r="D6" s="74">
        <v>-5</v>
      </c>
      <c r="E6" s="63" t="s">
        <v>23</v>
      </c>
      <c r="F6" s="64">
        <f t="shared" si="0"/>
        <v>9</v>
      </c>
      <c r="G6" s="65">
        <v>7</v>
      </c>
      <c r="H6" s="66">
        <v>0</v>
      </c>
      <c r="I6" s="65">
        <v>2</v>
      </c>
      <c r="J6" s="66">
        <v>1</v>
      </c>
      <c r="K6" s="65">
        <f t="shared" si="1"/>
        <v>15</v>
      </c>
      <c r="L6" s="153">
        <f t="shared" si="2"/>
        <v>1.6666666666666667</v>
      </c>
      <c r="M6" s="88">
        <v>1.6359999999999999</v>
      </c>
      <c r="N6" s="67">
        <f t="shared" si="3"/>
        <v>3.0666666666666842E-2</v>
      </c>
      <c r="P6" s="15"/>
      <c r="Q6" s="15"/>
      <c r="R6" s="15"/>
    </row>
    <row r="7" spans="2:18">
      <c r="B7" s="57" t="s">
        <v>65</v>
      </c>
      <c r="C7" s="57" t="s">
        <v>44</v>
      </c>
      <c r="D7" s="57" t="s">
        <v>68</v>
      </c>
      <c r="E7" s="58" t="s">
        <v>24</v>
      </c>
      <c r="F7" s="68">
        <f t="shared" si="0"/>
        <v>9</v>
      </c>
      <c r="G7" s="69">
        <v>5</v>
      </c>
      <c r="H7" s="70">
        <v>1</v>
      </c>
      <c r="I7" s="69">
        <v>3</v>
      </c>
      <c r="J7" s="70">
        <v>4</v>
      </c>
      <c r="K7" s="69">
        <f t="shared" si="1"/>
        <v>15</v>
      </c>
      <c r="L7" s="79">
        <f t="shared" si="2"/>
        <v>1.6666666666666667</v>
      </c>
      <c r="M7" s="83">
        <v>1.5449999999999999</v>
      </c>
      <c r="N7" s="71">
        <f t="shared" si="3"/>
        <v>0.12166666666666681</v>
      </c>
      <c r="P7" s="15"/>
      <c r="Q7" s="15"/>
      <c r="R7" s="15"/>
    </row>
    <row r="8" spans="2:18">
      <c r="B8" s="62" t="s">
        <v>65</v>
      </c>
      <c r="C8" s="62" t="s">
        <v>49</v>
      </c>
      <c r="D8" s="74">
        <v>-3</v>
      </c>
      <c r="E8" s="63" t="s">
        <v>27</v>
      </c>
      <c r="F8" s="64">
        <f t="shared" si="0"/>
        <v>9</v>
      </c>
      <c r="G8" s="65">
        <v>7</v>
      </c>
      <c r="H8" s="66">
        <v>0</v>
      </c>
      <c r="I8" s="65">
        <v>2</v>
      </c>
      <c r="J8" s="66">
        <v>1</v>
      </c>
      <c r="K8" s="65">
        <f t="shared" si="1"/>
        <v>15</v>
      </c>
      <c r="L8" s="153">
        <f t="shared" si="2"/>
        <v>1.6666666666666667</v>
      </c>
      <c r="M8" s="88">
        <v>1.333</v>
      </c>
      <c r="N8" s="67">
        <f t="shared" si="3"/>
        <v>0.33366666666666678</v>
      </c>
      <c r="P8" s="15"/>
      <c r="Q8" s="15"/>
      <c r="R8" s="15"/>
    </row>
    <row r="9" spans="2:18">
      <c r="B9" s="57">
        <v>7</v>
      </c>
      <c r="C9" s="57" t="s">
        <v>48</v>
      </c>
      <c r="D9" s="57" t="s">
        <v>69</v>
      </c>
      <c r="E9" s="58" t="s">
        <v>30</v>
      </c>
      <c r="F9" s="68">
        <f t="shared" si="0"/>
        <v>9</v>
      </c>
      <c r="G9" s="69">
        <v>6</v>
      </c>
      <c r="H9" s="70">
        <v>0</v>
      </c>
      <c r="I9" s="69">
        <v>3</v>
      </c>
      <c r="J9" s="70">
        <v>1</v>
      </c>
      <c r="K9" s="69">
        <f t="shared" si="1"/>
        <v>13</v>
      </c>
      <c r="L9" s="79">
        <f t="shared" si="2"/>
        <v>1.4444444444444444</v>
      </c>
      <c r="M9" s="83">
        <v>1</v>
      </c>
      <c r="N9" s="71">
        <f t="shared" si="3"/>
        <v>0.44444444444444442</v>
      </c>
      <c r="P9" s="15"/>
      <c r="Q9" s="15"/>
      <c r="R9" s="15"/>
    </row>
    <row r="10" spans="2:18">
      <c r="B10" s="62">
        <v>8</v>
      </c>
      <c r="C10" s="62" t="s">
        <v>46</v>
      </c>
      <c r="D10" s="74">
        <v>-4</v>
      </c>
      <c r="E10" s="63" t="s">
        <v>19</v>
      </c>
      <c r="F10" s="64">
        <f t="shared" si="0"/>
        <v>10</v>
      </c>
      <c r="G10" s="65">
        <v>6</v>
      </c>
      <c r="H10" s="66">
        <v>0</v>
      </c>
      <c r="I10" s="65">
        <v>4</v>
      </c>
      <c r="J10" s="66">
        <v>2</v>
      </c>
      <c r="K10" s="65">
        <f t="shared" si="1"/>
        <v>14</v>
      </c>
      <c r="L10" s="153">
        <f t="shared" si="2"/>
        <v>1.4</v>
      </c>
      <c r="M10" s="88">
        <v>0.88900000000000001</v>
      </c>
      <c r="N10" s="67">
        <f t="shared" si="3"/>
        <v>0.5109999999999999</v>
      </c>
      <c r="P10" s="15"/>
      <c r="Q10" s="15"/>
      <c r="R10" s="15"/>
    </row>
    <row r="11" spans="2:18">
      <c r="B11" s="57">
        <v>9</v>
      </c>
      <c r="C11" s="57" t="s">
        <v>58</v>
      </c>
      <c r="D11" s="73">
        <v>-8</v>
      </c>
      <c r="E11" s="58" t="s">
        <v>17</v>
      </c>
      <c r="F11" s="68">
        <f t="shared" si="0"/>
        <v>8</v>
      </c>
      <c r="G11" s="69">
        <v>4</v>
      </c>
      <c r="H11" s="70">
        <v>1</v>
      </c>
      <c r="I11" s="69">
        <v>3</v>
      </c>
      <c r="J11" s="70">
        <v>1</v>
      </c>
      <c r="K11" s="69">
        <f t="shared" si="1"/>
        <v>10</v>
      </c>
      <c r="L11" s="79">
        <f t="shared" si="2"/>
        <v>1.25</v>
      </c>
      <c r="M11" s="83">
        <v>0.81799999999999995</v>
      </c>
      <c r="N11" s="71">
        <f t="shared" si="3"/>
        <v>0.43200000000000005</v>
      </c>
      <c r="P11" s="15"/>
      <c r="Q11" s="15"/>
      <c r="R11" s="15"/>
    </row>
    <row r="12" spans="2:18">
      <c r="B12" s="62">
        <v>10</v>
      </c>
      <c r="C12" s="62" t="s">
        <v>52</v>
      </c>
      <c r="D12" s="74">
        <v>-1</v>
      </c>
      <c r="E12" s="63" t="s">
        <v>20</v>
      </c>
      <c r="F12" s="64">
        <f t="shared" si="0"/>
        <v>9</v>
      </c>
      <c r="G12" s="65">
        <v>5</v>
      </c>
      <c r="H12" s="66">
        <v>0</v>
      </c>
      <c r="I12" s="65">
        <v>4</v>
      </c>
      <c r="J12" s="66">
        <v>0</v>
      </c>
      <c r="K12" s="65">
        <f t="shared" si="1"/>
        <v>10</v>
      </c>
      <c r="L12" s="153">
        <f t="shared" si="2"/>
        <v>1.1111111111111112</v>
      </c>
      <c r="M12" s="88">
        <v>0</v>
      </c>
      <c r="N12" s="67">
        <f t="shared" si="3"/>
        <v>1.1111111111111112</v>
      </c>
      <c r="P12" s="15"/>
      <c r="Q12" s="15"/>
      <c r="R12" s="15"/>
    </row>
    <row r="13" spans="2:18">
      <c r="B13" s="57">
        <v>11</v>
      </c>
      <c r="C13" s="57" t="s">
        <v>56</v>
      </c>
      <c r="D13" s="73">
        <v>-4</v>
      </c>
      <c r="E13" s="58" t="s">
        <v>10</v>
      </c>
      <c r="F13" s="68">
        <f t="shared" si="0"/>
        <v>10</v>
      </c>
      <c r="G13" s="69">
        <v>5</v>
      </c>
      <c r="H13" s="70">
        <v>1</v>
      </c>
      <c r="I13" s="69">
        <v>4</v>
      </c>
      <c r="J13" s="70">
        <v>0</v>
      </c>
      <c r="K13" s="69">
        <f t="shared" si="1"/>
        <v>11</v>
      </c>
      <c r="L13" s="79">
        <f t="shared" si="2"/>
        <v>1.1000000000000001</v>
      </c>
      <c r="M13" s="83">
        <v>0.222</v>
      </c>
      <c r="N13" s="71">
        <f t="shared" si="3"/>
        <v>0.87800000000000011</v>
      </c>
      <c r="P13" s="15"/>
      <c r="Q13" s="15"/>
      <c r="R13" s="15"/>
    </row>
    <row r="14" spans="2:18">
      <c r="B14" s="62" t="s">
        <v>66</v>
      </c>
      <c r="C14" s="62" t="s">
        <v>54</v>
      </c>
      <c r="D14" s="74">
        <v>-1</v>
      </c>
      <c r="E14" s="63" t="s">
        <v>9</v>
      </c>
      <c r="F14" s="64">
        <f t="shared" si="0"/>
        <v>9</v>
      </c>
      <c r="G14" s="65">
        <v>4</v>
      </c>
      <c r="H14" s="66">
        <v>1</v>
      </c>
      <c r="I14" s="65">
        <v>4</v>
      </c>
      <c r="J14" s="66">
        <v>0</v>
      </c>
      <c r="K14" s="65">
        <f t="shared" si="1"/>
        <v>9</v>
      </c>
      <c r="L14" s="153">
        <f t="shared" si="2"/>
        <v>1</v>
      </c>
      <c r="M14" s="88">
        <v>1.091</v>
      </c>
      <c r="N14" s="67">
        <f t="shared" si="3"/>
        <v>-9.099999999999997E-2</v>
      </c>
      <c r="P14" s="15"/>
      <c r="Q14" s="15"/>
      <c r="R14" s="15"/>
    </row>
    <row r="15" spans="2:18">
      <c r="B15" s="57" t="s">
        <v>66</v>
      </c>
      <c r="C15" s="57" t="s">
        <v>39</v>
      </c>
      <c r="D15" s="57" t="s">
        <v>68</v>
      </c>
      <c r="E15" s="58" t="s">
        <v>14</v>
      </c>
      <c r="F15" s="68">
        <f t="shared" si="0"/>
        <v>10</v>
      </c>
      <c r="G15" s="69">
        <v>5</v>
      </c>
      <c r="H15" s="70">
        <v>0</v>
      </c>
      <c r="I15" s="69">
        <v>5</v>
      </c>
      <c r="J15" s="70">
        <v>0</v>
      </c>
      <c r="K15" s="69">
        <f t="shared" si="1"/>
        <v>10</v>
      </c>
      <c r="L15" s="79">
        <f t="shared" si="2"/>
        <v>1</v>
      </c>
      <c r="M15" s="83">
        <v>1.556</v>
      </c>
      <c r="N15" s="71">
        <f t="shared" si="3"/>
        <v>-0.55600000000000005</v>
      </c>
      <c r="P15" s="15"/>
      <c r="Q15" s="15"/>
      <c r="R15" s="15"/>
    </row>
    <row r="16" spans="2:18">
      <c r="B16" s="62" t="s">
        <v>66</v>
      </c>
      <c r="C16" s="62" t="s">
        <v>50</v>
      </c>
      <c r="D16" s="62" t="s">
        <v>71</v>
      </c>
      <c r="E16" s="63" t="s">
        <v>16</v>
      </c>
      <c r="F16" s="64">
        <f t="shared" si="0"/>
        <v>10</v>
      </c>
      <c r="G16" s="65">
        <v>4</v>
      </c>
      <c r="H16" s="66">
        <v>1</v>
      </c>
      <c r="I16" s="65">
        <v>5</v>
      </c>
      <c r="J16" s="66">
        <v>1</v>
      </c>
      <c r="K16" s="65">
        <f t="shared" si="1"/>
        <v>10</v>
      </c>
      <c r="L16" s="153">
        <f t="shared" si="2"/>
        <v>1</v>
      </c>
      <c r="M16" s="88">
        <v>1.4550000000000001</v>
      </c>
      <c r="N16" s="67">
        <f t="shared" si="3"/>
        <v>-0.45500000000000007</v>
      </c>
      <c r="P16" s="15"/>
      <c r="Q16" s="15"/>
      <c r="R16" s="15"/>
    </row>
    <row r="17" spans="2:18">
      <c r="B17" s="57">
        <v>15</v>
      </c>
      <c r="C17" s="57" t="s">
        <v>53</v>
      </c>
      <c r="D17" s="57" t="s">
        <v>70</v>
      </c>
      <c r="E17" s="58" t="s">
        <v>22</v>
      </c>
      <c r="F17" s="68">
        <f t="shared" si="0"/>
        <v>9</v>
      </c>
      <c r="G17" s="69">
        <v>4</v>
      </c>
      <c r="H17" s="70">
        <v>0</v>
      </c>
      <c r="I17" s="69">
        <v>5</v>
      </c>
      <c r="J17" s="70">
        <v>0</v>
      </c>
      <c r="K17" s="69">
        <f t="shared" si="1"/>
        <v>8</v>
      </c>
      <c r="L17" s="79">
        <f t="shared" si="2"/>
        <v>0.88888888888888884</v>
      </c>
      <c r="M17" s="83" t="s">
        <v>37</v>
      </c>
      <c r="N17" s="71" t="s">
        <v>37</v>
      </c>
      <c r="P17" s="15"/>
      <c r="Q17" s="15"/>
      <c r="R17" s="15"/>
    </row>
    <row r="18" spans="2:18">
      <c r="B18" s="62">
        <v>16</v>
      </c>
      <c r="C18" s="62" t="s">
        <v>55</v>
      </c>
      <c r="D18" s="62" t="s">
        <v>68</v>
      </c>
      <c r="E18" s="63" t="s">
        <v>21</v>
      </c>
      <c r="F18" s="64">
        <f t="shared" si="0"/>
        <v>9</v>
      </c>
      <c r="G18" s="65">
        <v>3</v>
      </c>
      <c r="H18" s="66">
        <v>1</v>
      </c>
      <c r="I18" s="65">
        <v>5</v>
      </c>
      <c r="J18" s="66">
        <v>0</v>
      </c>
      <c r="K18" s="65">
        <f t="shared" si="1"/>
        <v>7</v>
      </c>
      <c r="L18" s="153">
        <f t="shared" si="2"/>
        <v>0.77777777777777779</v>
      </c>
      <c r="M18" s="88">
        <v>1.1819999999999999</v>
      </c>
      <c r="N18" s="67">
        <f t="shared" si="3"/>
        <v>-0.40422222222222215</v>
      </c>
      <c r="P18" s="15"/>
      <c r="Q18" s="15"/>
      <c r="R18" s="15"/>
    </row>
    <row r="19" spans="2:18">
      <c r="B19" s="57">
        <v>17</v>
      </c>
      <c r="C19" s="57" t="s">
        <v>57</v>
      </c>
      <c r="D19" s="57" t="s">
        <v>69</v>
      </c>
      <c r="E19" s="58" t="s">
        <v>18</v>
      </c>
      <c r="F19" s="68">
        <f t="shared" si="0"/>
        <v>8</v>
      </c>
      <c r="G19" s="69">
        <v>2</v>
      </c>
      <c r="H19" s="70">
        <v>0</v>
      </c>
      <c r="I19" s="69">
        <v>6</v>
      </c>
      <c r="J19" s="70">
        <v>0</v>
      </c>
      <c r="K19" s="69">
        <f t="shared" si="1"/>
        <v>4</v>
      </c>
      <c r="L19" s="79">
        <f t="shared" si="2"/>
        <v>0.5</v>
      </c>
      <c r="M19" s="83">
        <v>1.222</v>
      </c>
      <c r="N19" s="71">
        <f t="shared" si="3"/>
        <v>-0.72199999999999998</v>
      </c>
      <c r="P19" s="15"/>
      <c r="Q19" s="15"/>
      <c r="R19" s="15"/>
    </row>
    <row r="20" spans="2:18">
      <c r="B20" s="62">
        <v>18</v>
      </c>
      <c r="C20" s="62" t="s">
        <v>60</v>
      </c>
      <c r="D20" s="74">
        <v>-1</v>
      </c>
      <c r="E20" s="63" t="s">
        <v>25</v>
      </c>
      <c r="F20" s="64">
        <f t="shared" si="0"/>
        <v>9</v>
      </c>
      <c r="G20" s="65">
        <v>2</v>
      </c>
      <c r="H20" s="66">
        <v>0</v>
      </c>
      <c r="I20" s="65">
        <v>7</v>
      </c>
      <c r="J20" s="66">
        <v>0</v>
      </c>
      <c r="K20" s="65">
        <f t="shared" si="1"/>
        <v>4</v>
      </c>
      <c r="L20" s="153">
        <f t="shared" si="2"/>
        <v>0.44444444444444442</v>
      </c>
      <c r="M20" s="88" t="s">
        <v>37</v>
      </c>
      <c r="N20" s="67" t="s">
        <v>37</v>
      </c>
      <c r="P20" s="15"/>
      <c r="Q20" s="15"/>
      <c r="R20" s="15"/>
    </row>
    <row r="21" spans="2:18">
      <c r="B21" s="62">
        <v>19</v>
      </c>
      <c r="C21" s="62" t="s">
        <v>59</v>
      </c>
      <c r="D21" s="62" t="s">
        <v>69</v>
      </c>
      <c r="E21" s="63" t="s">
        <v>29</v>
      </c>
      <c r="F21" s="64">
        <f t="shared" si="0"/>
        <v>9</v>
      </c>
      <c r="G21" s="65">
        <v>1</v>
      </c>
      <c r="H21" s="66">
        <v>1</v>
      </c>
      <c r="I21" s="65">
        <v>7</v>
      </c>
      <c r="J21" s="66">
        <v>0</v>
      </c>
      <c r="K21" s="65">
        <f t="shared" si="1"/>
        <v>3</v>
      </c>
      <c r="L21" s="85">
        <f t="shared" si="2"/>
        <v>0.33333333333333331</v>
      </c>
      <c r="M21" s="83" t="s">
        <v>37</v>
      </c>
      <c r="N21" s="71" t="s">
        <v>37</v>
      </c>
      <c r="P21" s="15"/>
      <c r="Q21" s="15"/>
      <c r="R21" s="15"/>
    </row>
    <row r="22" spans="2:18">
      <c r="B22" s="72">
        <v>20</v>
      </c>
      <c r="C22" s="57" t="s">
        <v>61</v>
      </c>
      <c r="D22" s="73" t="s">
        <v>37</v>
      </c>
      <c r="E22" s="58" t="s">
        <v>13</v>
      </c>
      <c r="F22" s="68">
        <f t="shared" si="0"/>
        <v>9</v>
      </c>
      <c r="G22" s="69">
        <v>1</v>
      </c>
      <c r="H22" s="70">
        <v>0</v>
      </c>
      <c r="I22" s="69">
        <v>8</v>
      </c>
      <c r="J22" s="70">
        <v>0</v>
      </c>
      <c r="K22" s="69">
        <f t="shared" si="1"/>
        <v>2</v>
      </c>
      <c r="L22" s="153">
        <f t="shared" si="2"/>
        <v>0.22222222222222221</v>
      </c>
      <c r="M22" s="88" t="s">
        <v>37</v>
      </c>
      <c r="N22" s="67" t="s">
        <v>37</v>
      </c>
      <c r="P22" s="15"/>
      <c r="Q22" s="15"/>
      <c r="R22" s="15"/>
    </row>
    <row r="23" spans="2:18">
      <c r="B23" s="62">
        <v>21</v>
      </c>
      <c r="C23" s="62" t="s">
        <v>62</v>
      </c>
      <c r="D23" s="74" t="s">
        <v>37</v>
      </c>
      <c r="E23" s="63" t="s">
        <v>15</v>
      </c>
      <c r="F23" s="64">
        <f t="shared" si="0"/>
        <v>7</v>
      </c>
      <c r="G23" s="65">
        <v>0</v>
      </c>
      <c r="H23" s="66">
        <v>1</v>
      </c>
      <c r="I23" s="65">
        <v>6</v>
      </c>
      <c r="J23" s="66">
        <v>0</v>
      </c>
      <c r="K23" s="65">
        <f t="shared" si="1"/>
        <v>1</v>
      </c>
      <c r="L23" s="85">
        <f t="shared" si="2"/>
        <v>0.14285714285714285</v>
      </c>
      <c r="M23" s="83" t="s">
        <v>37</v>
      </c>
      <c r="N23" s="71" t="s">
        <v>37</v>
      </c>
      <c r="P23" s="15"/>
      <c r="Q23" s="15"/>
      <c r="R23" s="15"/>
    </row>
    <row r="24" spans="2:18" ht="15.75" thickBot="1">
      <c r="B24" s="57">
        <v>22</v>
      </c>
      <c r="C24" s="57" t="s">
        <v>37</v>
      </c>
      <c r="D24" s="73" t="s">
        <v>37</v>
      </c>
      <c r="E24" s="58" t="s">
        <v>26</v>
      </c>
      <c r="F24" s="154">
        <f t="shared" si="0"/>
        <v>8</v>
      </c>
      <c r="G24" s="155">
        <v>0</v>
      </c>
      <c r="H24" s="156">
        <v>0</v>
      </c>
      <c r="I24" s="155">
        <v>8</v>
      </c>
      <c r="J24" s="156">
        <v>-2</v>
      </c>
      <c r="K24" s="155">
        <f t="shared" si="1"/>
        <v>-2</v>
      </c>
      <c r="L24" s="157">
        <f t="shared" si="2"/>
        <v>-0.25</v>
      </c>
      <c r="M24" s="83">
        <v>0.44400000000000001</v>
      </c>
      <c r="N24" s="71">
        <f t="shared" si="3"/>
        <v>-0.69399999999999995</v>
      </c>
      <c r="P24" s="15"/>
      <c r="Q24" s="15"/>
      <c r="R24" s="15"/>
    </row>
  </sheetData>
  <conditionalFormatting sqref="D3:D24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N3:N24">
    <cfRule type="cellIs" dxfId="31" priority="2" operator="greaterThan">
      <formula>0</formula>
    </cfRule>
    <cfRule type="cellIs" dxfId="30" priority="1" operator="lessThan">
      <formula>0</formula>
    </cfRule>
  </conditionalFormatting>
  <pageMargins left="0.7" right="0.7" top="0.75" bottom="0.75" header="0.3" footer="0.3"/>
  <pageSetup paperSize="9" orientation="portrait" horizontalDpi="360" verticalDpi="360" r:id="rId1"/>
  <ignoredErrors>
    <ignoredError sqref="F3:F24" formulaRange="1"/>
    <ignoredError sqref="C3:C24 D7 D9 D15:D19 D21" numberStoredAsText="1"/>
    <ignoredError sqref="N17:N2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draw_IV</vt:lpstr>
      <vt:lpstr>index</vt:lpstr>
      <vt:lpstr>index1-3</vt:lpstr>
      <vt:lpstr>index 3.0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2011-03-08T21:18:07Z</dcterms:modified>
</cp:coreProperties>
</file>